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4.xml" ContentType="application/vnd.openxmlformats-officedocument.spreadsheetml.table+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Desktop\"/>
    </mc:Choice>
  </mc:AlternateContent>
  <xr:revisionPtr revIDLastSave="0" documentId="8_{DB0285A2-0C6A-480A-9409-D5D0A0DB4186}" xr6:coauthVersionLast="47" xr6:coauthVersionMax="47" xr10:uidLastSave="{00000000-0000-0000-0000-000000000000}"/>
  <bookViews>
    <workbookView xWindow="-120" yWindow="-120" windowWidth="20730" windowHeight="11040" tabRatio="854" activeTab="5" xr2:uid="{88AB3E6A-4B19-47D3-9B33-2273890762EC}"/>
  </bookViews>
  <sheets>
    <sheet name="Metric pivot table" sheetId="28" r:id="rId1"/>
    <sheet name="Copy of raw file" sheetId="25" r:id="rId2"/>
    <sheet name="financial data" sheetId="1" r:id="rId3"/>
    <sheet name="KPI's" sheetId="17" r:id="rId4"/>
    <sheet name="pivot tables" sheetId="22" r:id="rId5"/>
    <sheet name="dashboard" sheetId="14" r:id="rId6"/>
    <sheet name="Sheet2" sheetId="26" state="hidden" r:id="rId7"/>
    <sheet name="KPI pivot table" sheetId="24" state="hidden" r:id="rId8"/>
  </sheets>
  <definedNames>
    <definedName name="Slicer_Company1">#N/A</definedName>
    <definedName name="Slicer_Metric1">#N/A</definedName>
    <definedName name="Slicer_Year">#N/A</definedName>
    <definedName name="Slicer_Year1">#N/A</definedName>
  </definedNames>
  <calcPr calcId="191029"/>
  <pivotCaches>
    <pivotCache cacheId="7" r:id="rId9"/>
    <pivotCache cacheId="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26" l="1"/>
  <c r="H16" i="26"/>
  <c r="H17" i="26"/>
  <c r="H18" i="26"/>
  <c r="H19" i="26"/>
  <c r="H14" i="26"/>
  <c r="G15" i="26"/>
  <c r="G16" i="26"/>
  <c r="G17" i="26"/>
  <c r="G18" i="26"/>
  <c r="G19" i="26"/>
  <c r="G14" i="26"/>
  <c r="F15" i="26"/>
  <c r="F16" i="26"/>
  <c r="F17" i="26"/>
  <c r="F18" i="26"/>
  <c r="F19" i="26"/>
  <c r="F14" i="26"/>
  <c r="E15" i="26"/>
  <c r="E16" i="26"/>
  <c r="E17" i="26"/>
  <c r="E18" i="26"/>
  <c r="E19" i="26"/>
  <c r="E14" i="26"/>
  <c r="D15" i="26"/>
  <c r="D16" i="26"/>
  <c r="D17" i="26"/>
  <c r="D18" i="26"/>
  <c r="D19" i="26"/>
  <c r="D14" i="26"/>
  <c r="C18" i="26"/>
  <c r="C19" i="26"/>
  <c r="C20" i="26"/>
  <c r="C21" i="26"/>
  <c r="C22" i="26"/>
  <c r="C17" i="26"/>
  <c r="C16" i="26"/>
  <c r="C15" i="26"/>
  <c r="C14" i="26"/>
  <c r="H14" i="1"/>
  <c r="I14" i="1"/>
  <c r="J14" i="1"/>
  <c r="G23" i="25"/>
  <c r="F23" i="25"/>
  <c r="E23" i="25"/>
  <c r="D23" i="25"/>
  <c r="C23" i="25"/>
  <c r="B23" i="25"/>
  <c r="G20" i="25"/>
  <c r="F20" i="25"/>
  <c r="E20" i="25"/>
  <c r="D20" i="25"/>
  <c r="C20" i="25"/>
  <c r="B20" i="25"/>
  <c r="G19" i="25"/>
  <c r="F19" i="25"/>
  <c r="E19" i="25"/>
  <c r="D19" i="25"/>
  <c r="C19" i="25"/>
  <c r="B19" i="25"/>
  <c r="G16" i="25"/>
  <c r="F16" i="25"/>
  <c r="E16" i="25"/>
  <c r="D16" i="25"/>
  <c r="C16" i="25"/>
  <c r="B16" i="25"/>
  <c r="G15" i="25"/>
  <c r="F15" i="25"/>
  <c r="E15" i="25"/>
  <c r="D15" i="25"/>
  <c r="C15" i="25"/>
  <c r="B15" i="25"/>
  <c r="J14" i="25"/>
  <c r="I14" i="25"/>
  <c r="H14" i="25"/>
  <c r="G14" i="25"/>
  <c r="F14" i="25"/>
  <c r="E14" i="25"/>
  <c r="D14" i="25"/>
  <c r="C14" i="25"/>
  <c r="B14" i="25"/>
  <c r="C15" i="1"/>
  <c r="D15" i="1"/>
  <c r="E15" i="1"/>
  <c r="F15" i="1"/>
  <c r="G15" i="1"/>
  <c r="B23" i="1"/>
  <c r="C23" i="1"/>
  <c r="D23" i="1"/>
  <c r="E23" i="1"/>
  <c r="F23" i="1"/>
  <c r="G23" i="1"/>
  <c r="C20" i="1"/>
  <c r="D20" i="1"/>
  <c r="E20" i="1"/>
  <c r="F20" i="1"/>
  <c r="G20" i="1"/>
  <c r="C19" i="1"/>
  <c r="D19" i="1"/>
  <c r="E19" i="1"/>
  <c r="F19" i="1"/>
  <c r="G19" i="1"/>
  <c r="B20" i="1"/>
  <c r="B19" i="1"/>
  <c r="C16" i="1"/>
  <c r="D16" i="1"/>
  <c r="E16" i="1"/>
  <c r="F16" i="1"/>
  <c r="G16" i="1"/>
  <c r="B16" i="1"/>
  <c r="B15" i="1"/>
  <c r="C14" i="1"/>
  <c r="D14" i="1"/>
  <c r="E14" i="1"/>
  <c r="F14" i="1"/>
  <c r="G14" i="1"/>
  <c r="B14" i="1"/>
</calcChain>
</file>

<file path=xl/sharedStrings.xml><?xml version="1.0" encoding="utf-8"?>
<sst xmlns="http://schemas.openxmlformats.org/spreadsheetml/2006/main" count="199" uniqueCount="55">
  <si>
    <t>Metric</t>
  </si>
  <si>
    <t>2023 (ExxonMobil)</t>
  </si>
  <si>
    <t>2023 (Chevron)</t>
  </si>
  <si>
    <t>2023 (Shell)</t>
  </si>
  <si>
    <t>2022 (ExxonMobil)</t>
  </si>
  <si>
    <t>2022 (Chevron)</t>
  </si>
  <si>
    <t>2022 (Shell)</t>
  </si>
  <si>
    <t>2021 (ExxonMobil)</t>
  </si>
  <si>
    <t>2021 (Chevron)</t>
  </si>
  <si>
    <t>2021 (Shell)</t>
  </si>
  <si>
    <t>Total Revenue</t>
  </si>
  <si>
    <t>Net Income</t>
  </si>
  <si>
    <t>Total Assets</t>
  </si>
  <si>
    <t>Total Equity</t>
  </si>
  <si>
    <t>Total Liabilities</t>
  </si>
  <si>
    <t>Current Assets</t>
  </si>
  <si>
    <t>Current Liabilities</t>
  </si>
  <si>
    <t>Operating Cash Flow</t>
  </si>
  <si>
    <t>Capital Expenditures</t>
  </si>
  <si>
    <t>Inventory</t>
  </si>
  <si>
    <t>Profitability Ratios</t>
  </si>
  <si>
    <t xml:space="preserve">Net Profit Margin (%) </t>
  </si>
  <si>
    <t>Return on Assets (ROA) (%)</t>
  </si>
  <si>
    <t>Return on Equity (ROE) (%)</t>
  </si>
  <si>
    <t>Liquidity Ratios</t>
  </si>
  <si>
    <t xml:space="preserve">Current Ratio </t>
  </si>
  <si>
    <t>Quick Ratio</t>
  </si>
  <si>
    <t>Debt Ratios</t>
  </si>
  <si>
    <t>Debt-to-Equity Ratio</t>
  </si>
  <si>
    <t>Grand Total</t>
  </si>
  <si>
    <t>Chevron</t>
  </si>
  <si>
    <t>Shell</t>
  </si>
  <si>
    <t>ExxonMobil</t>
  </si>
  <si>
    <t>Year</t>
  </si>
  <si>
    <t>Row Labels</t>
  </si>
  <si>
    <t>Company</t>
  </si>
  <si>
    <t>Average of Return on Assets (ROA) (%)</t>
  </si>
  <si>
    <t>Average of Return on Equity (ROE) (%)</t>
  </si>
  <si>
    <t xml:space="preserve">Average of Current Ratio </t>
  </si>
  <si>
    <t>Average of Quick Ratio</t>
  </si>
  <si>
    <t>Average of Debt-to-Equity Ratio</t>
  </si>
  <si>
    <t xml:space="preserve">Sum of Net Profit Margin (%) </t>
  </si>
  <si>
    <t>Sum of Return on Assets (ROA) (%)</t>
  </si>
  <si>
    <t>Sum of Return on Equity (ROE) (%)</t>
  </si>
  <si>
    <t xml:space="preserve">Sum of Current Ratio </t>
  </si>
  <si>
    <t>Sum of Quick Ratio</t>
  </si>
  <si>
    <t>Sum of Debt-to-Equity Ratio</t>
  </si>
  <si>
    <t>Debt Ratio</t>
  </si>
  <si>
    <t>Values</t>
  </si>
  <si>
    <t xml:space="preserve"> ExxonMobil</t>
  </si>
  <si>
    <t xml:space="preserve"> Chevron</t>
  </si>
  <si>
    <t xml:space="preserve"> Shell</t>
  </si>
  <si>
    <t>Metric by 2023</t>
  </si>
  <si>
    <t>Metric by 2022</t>
  </si>
  <si>
    <t>Metric by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</si>
</sst>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s>
  <fills count="13">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bgColor theme="4" tint="0.59999389629810485"/>
      </patternFill>
    </fill>
    <fill>
      <patternFill patternType="solid">
        <fgColor theme="4"/>
        <bgColor theme="4" tint="0.79998168889431442"/>
      </patternFill>
    </fill>
    <fill>
      <patternFill patternType="solid">
        <fgColor theme="1" tint="0.14999847407452621"/>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5" tint="-0.249977111117893"/>
        <bgColor indexed="64"/>
      </patternFill>
    </fill>
  </fills>
  <borders count="3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theme="4"/>
      </top>
      <bottom style="medium">
        <color theme="4"/>
      </bottom>
      <diagonal/>
    </border>
    <border>
      <left/>
      <right/>
      <top style="medium">
        <color theme="4"/>
      </top>
      <bottom style="thin">
        <color theme="4"/>
      </bottom>
      <diagonal/>
    </border>
    <border>
      <left/>
      <right/>
      <top style="thin">
        <color theme="4"/>
      </top>
      <bottom style="medium">
        <color theme="4"/>
      </bottom>
      <diagonal/>
    </border>
    <border>
      <left/>
      <right/>
      <top style="thin">
        <color theme="4"/>
      </top>
      <bottom style="thin">
        <color theme="4"/>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n">
        <color theme="4" tint="0.39997558519241921"/>
      </top>
      <bottom/>
      <diagonal/>
    </border>
    <border>
      <left style="thin">
        <color theme="0"/>
      </left>
      <right/>
      <top style="thick">
        <color theme="0"/>
      </top>
      <bottom/>
      <diagonal/>
    </border>
    <border>
      <left style="thin">
        <color theme="4" tint="0.39997558519241921"/>
      </left>
      <right/>
      <top style="thick">
        <color theme="0"/>
      </top>
      <bottom/>
      <diagonal/>
    </border>
    <border>
      <left/>
      <right/>
      <top style="thin">
        <color theme="0"/>
      </top>
      <bottom/>
      <diagonal/>
    </border>
    <border>
      <left style="thin">
        <color theme="4" tint="0.39997558519241921"/>
      </left>
      <right/>
      <top style="thin">
        <color theme="0"/>
      </top>
      <bottom/>
      <diagonal/>
    </border>
    <border>
      <left style="thin">
        <color theme="0"/>
      </left>
      <right/>
      <top style="medium">
        <color theme="4"/>
      </top>
      <bottom/>
      <diagonal/>
    </border>
    <border>
      <left style="thin">
        <color theme="0"/>
      </left>
      <right/>
      <top style="thin">
        <color theme="4"/>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op>
      <bottom style="thin">
        <color theme="4"/>
      </bottom>
      <diagonal/>
    </border>
    <border>
      <left/>
      <right style="thin">
        <color rgb="FFFFC000"/>
      </right>
      <top/>
      <bottom/>
      <diagonal/>
    </border>
    <border>
      <left/>
      <right style="medium">
        <color rgb="FFFF0000"/>
      </right>
      <top style="medium">
        <color rgb="FFFF0000"/>
      </top>
      <bottom/>
      <diagonal/>
    </border>
    <border>
      <left/>
      <right style="medium">
        <color rgb="FFFF0000"/>
      </right>
      <top/>
      <bottom/>
      <diagonal/>
    </border>
    <border>
      <left/>
      <right style="medium">
        <color rgb="FFFF0000"/>
      </right>
      <top/>
      <bottom style="medium">
        <color rgb="FFFF0000"/>
      </bottom>
      <diagonal/>
    </border>
    <border>
      <left/>
      <right style="medium">
        <color rgb="FF00B050"/>
      </right>
      <top style="medium">
        <color rgb="FF00B050"/>
      </top>
      <bottom/>
      <diagonal/>
    </border>
    <border>
      <left/>
      <right style="medium">
        <color rgb="FF00B050"/>
      </right>
      <top/>
      <bottom/>
      <diagonal/>
    </border>
    <border>
      <left/>
      <right style="medium">
        <color rgb="FF00B050"/>
      </right>
      <top/>
      <bottom style="medium">
        <color rgb="FF00B050"/>
      </bottom>
      <diagonal/>
    </border>
    <border>
      <left/>
      <right/>
      <top style="medium">
        <color rgb="FF00B050"/>
      </top>
      <bottom/>
      <diagonal/>
    </border>
    <border>
      <left/>
      <right/>
      <top/>
      <bottom style="medium">
        <color rgb="FF00B05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s>
  <cellStyleXfs count="1">
    <xf numFmtId="0" fontId="0" fillId="0" borderId="0"/>
  </cellStyleXfs>
  <cellXfs count="11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2" borderId="1" xfId="0" applyFill="1" applyBorder="1"/>
    <xf numFmtId="0" fontId="0" fillId="0" borderId="1" xfId="0" applyBorder="1"/>
    <xf numFmtId="0" fontId="0" fillId="0" borderId="2" xfId="0" applyBorder="1"/>
    <xf numFmtId="0" fontId="0" fillId="2" borderId="2" xfId="0" applyFill="1" applyBorder="1"/>
    <xf numFmtId="2" fontId="0" fillId="0" borderId="0" xfId="0" applyNumberFormat="1"/>
    <xf numFmtId="164" fontId="2" fillId="0" borderId="0" xfId="0" applyNumberFormat="1" applyFont="1" applyAlignment="1">
      <alignment horizontal="right" wrapText="1"/>
    </xf>
    <xf numFmtId="164" fontId="2" fillId="0" borderId="3" xfId="0" applyNumberFormat="1" applyFont="1" applyBorder="1" applyAlignment="1">
      <alignment horizontal="right" wrapText="1"/>
    </xf>
    <xf numFmtId="164" fontId="2" fillId="0" borderId="4" xfId="0" applyNumberFormat="1" applyFont="1" applyBorder="1" applyAlignment="1">
      <alignment horizontal="right" wrapText="1"/>
    </xf>
    <xf numFmtId="164" fontId="2" fillId="0" borderId="5" xfId="0" applyNumberFormat="1" applyFont="1" applyBorder="1" applyAlignment="1">
      <alignment horizontal="right" wrapText="1"/>
    </xf>
    <xf numFmtId="1" fontId="0" fillId="0" borderId="0" xfId="0" applyNumberFormat="1" applyAlignment="1">
      <alignment vertical="center"/>
    </xf>
    <xf numFmtId="164" fontId="2" fillId="0" borderId="6" xfId="0" applyNumberFormat="1" applyFont="1" applyBorder="1" applyAlignment="1">
      <alignment horizontal="right" wrapText="1"/>
    </xf>
    <xf numFmtId="0" fontId="1" fillId="0" borderId="0" xfId="0" applyFont="1"/>
    <xf numFmtId="0" fontId="3" fillId="3"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4" borderId="0" xfId="0" applyFont="1" applyFill="1" applyAlignment="1">
      <alignment horizontal="center" vertical="center"/>
    </xf>
    <xf numFmtId="0" fontId="4" fillId="4" borderId="8" xfId="0" applyFont="1" applyFill="1" applyBorder="1" applyAlignment="1">
      <alignment horizontal="center" vertical="center"/>
    </xf>
    <xf numFmtId="0" fontId="1" fillId="5" borderId="9" xfId="0" applyFont="1" applyFill="1" applyBorder="1" applyAlignment="1">
      <alignment vertical="center"/>
    </xf>
    <xf numFmtId="0" fontId="0" fillId="2" borderId="10" xfId="0" applyFill="1" applyBorder="1"/>
    <xf numFmtId="0" fontId="0" fillId="5" borderId="11" xfId="0" applyFill="1" applyBorder="1"/>
    <xf numFmtId="164" fontId="2" fillId="5" borderId="11" xfId="0" applyNumberFormat="1" applyFont="1" applyFill="1" applyBorder="1" applyAlignment="1">
      <alignment horizontal="right" wrapText="1"/>
    </xf>
    <xf numFmtId="0" fontId="0" fillId="5" borderId="12" xfId="0" applyFill="1" applyBorder="1"/>
    <xf numFmtId="0" fontId="1" fillId="2" borderId="13" xfId="0" applyFont="1" applyFill="1" applyBorder="1" applyAlignment="1">
      <alignment vertical="center"/>
    </xf>
    <xf numFmtId="2" fontId="0" fillId="2" borderId="7" xfId="0" applyNumberFormat="1" applyFill="1" applyBorder="1"/>
    <xf numFmtId="164" fontId="2" fillId="2" borderId="10" xfId="0" applyNumberFormat="1" applyFont="1" applyFill="1" applyBorder="1" applyAlignment="1">
      <alignment horizontal="right" wrapText="1"/>
    </xf>
    <xf numFmtId="3" fontId="0" fillId="2" borderId="7" xfId="0" applyNumberFormat="1" applyFill="1" applyBorder="1"/>
    <xf numFmtId="164" fontId="2" fillId="2" borderId="7" xfId="0" applyNumberFormat="1" applyFont="1" applyFill="1" applyBorder="1" applyAlignment="1">
      <alignment horizontal="right" wrapText="1"/>
    </xf>
    <xf numFmtId="3" fontId="0" fillId="2" borderId="14" xfId="0" applyNumberFormat="1" applyFill="1" applyBorder="1"/>
    <xf numFmtId="0" fontId="1" fillId="5" borderId="13" xfId="0" applyFont="1" applyFill="1" applyBorder="1" applyAlignment="1">
      <alignment vertical="center"/>
    </xf>
    <xf numFmtId="0" fontId="0" fillId="5" borderId="10" xfId="0" applyFill="1" applyBorder="1"/>
    <xf numFmtId="3" fontId="0" fillId="5" borderId="7" xfId="0" applyNumberFormat="1" applyFill="1" applyBorder="1"/>
    <xf numFmtId="164" fontId="2" fillId="5" borderId="15" xfId="0" applyNumberFormat="1" applyFont="1" applyFill="1" applyBorder="1" applyAlignment="1">
      <alignment horizontal="right" wrapText="1"/>
    </xf>
    <xf numFmtId="3" fontId="0" fillId="5" borderId="14" xfId="0" applyNumberFormat="1" applyFill="1" applyBorder="1"/>
    <xf numFmtId="0" fontId="0" fillId="5" borderId="7" xfId="0" applyFill="1" applyBorder="1" applyAlignment="1">
      <alignment vertical="center"/>
    </xf>
    <xf numFmtId="0" fontId="0" fillId="2" borderId="7" xfId="0" applyFill="1" applyBorder="1"/>
    <xf numFmtId="164" fontId="2" fillId="2" borderId="15" xfId="0" applyNumberFormat="1" applyFont="1" applyFill="1" applyBorder="1" applyAlignment="1">
      <alignment horizontal="right" wrapText="1"/>
    </xf>
    <xf numFmtId="0" fontId="0" fillId="2" borderId="14" xfId="0" applyFill="1" applyBorder="1"/>
    <xf numFmtId="0" fontId="0" fillId="2" borderId="7" xfId="0" applyFill="1" applyBorder="1" applyAlignment="1">
      <alignment vertical="center"/>
    </xf>
    <xf numFmtId="164" fontId="2" fillId="5" borderId="16" xfId="0" applyNumberFormat="1" applyFont="1" applyFill="1" applyBorder="1" applyAlignment="1">
      <alignment horizontal="right" wrapText="1"/>
    </xf>
    <xf numFmtId="0" fontId="0" fillId="5" borderId="7" xfId="0" applyFill="1" applyBorder="1"/>
    <xf numFmtId="0" fontId="0" fillId="5" borderId="14" xfId="0" applyFill="1" applyBorder="1"/>
    <xf numFmtId="0" fontId="0" fillId="2" borderId="15" xfId="0" applyFill="1" applyBorder="1" applyAlignment="1">
      <alignment vertical="center"/>
    </xf>
    <xf numFmtId="0" fontId="0" fillId="2" borderId="17" xfId="0" applyFill="1" applyBorder="1"/>
    <xf numFmtId="164" fontId="2" fillId="2" borderId="14" xfId="0" applyNumberFormat="1" applyFont="1" applyFill="1" applyBorder="1" applyAlignment="1">
      <alignment horizontal="right" wrapText="1"/>
    </xf>
    <xf numFmtId="164" fontId="2" fillId="5" borderId="7" xfId="0" applyNumberFormat="1" applyFont="1" applyFill="1" applyBorder="1" applyAlignment="1">
      <alignment horizontal="right" wrapText="1"/>
    </xf>
    <xf numFmtId="0" fontId="0" fillId="2" borderId="18" xfId="0" applyFill="1" applyBorder="1"/>
    <xf numFmtId="1" fontId="0" fillId="2" borderId="7" xfId="0" applyNumberFormat="1" applyFill="1" applyBorder="1" applyAlignment="1">
      <alignment vertical="center"/>
    </xf>
    <xf numFmtId="164" fontId="2" fillId="2" borderId="19" xfId="0" applyNumberFormat="1" applyFont="1" applyFill="1" applyBorder="1" applyAlignment="1">
      <alignment horizontal="right" wrapText="1"/>
    </xf>
    <xf numFmtId="1" fontId="0" fillId="2" borderId="14" xfId="0" applyNumberFormat="1" applyFill="1" applyBorder="1" applyAlignment="1">
      <alignment vertical="center"/>
    </xf>
    <xf numFmtId="0" fontId="0" fillId="2" borderId="16" xfId="0" applyFill="1" applyBorder="1" applyAlignment="1">
      <alignment vertical="center"/>
    </xf>
    <xf numFmtId="49" fontId="4" fillId="4" borderId="8" xfId="0" applyNumberFormat="1" applyFont="1" applyFill="1" applyBorder="1" applyAlignment="1">
      <alignment horizontal="center" vertical="center"/>
    </xf>
    <xf numFmtId="49" fontId="4" fillId="4" borderId="0" xfId="0" applyNumberFormat="1" applyFont="1" applyFill="1" applyAlignment="1">
      <alignment horizontal="center" vertical="center"/>
    </xf>
    <xf numFmtId="0" fontId="1" fillId="6" borderId="9" xfId="0" applyFont="1" applyFill="1" applyBorder="1" applyAlignment="1">
      <alignment vertical="center"/>
    </xf>
    <xf numFmtId="0" fontId="1" fillId="7" borderId="13" xfId="0" applyFont="1" applyFill="1" applyBorder="1" applyAlignment="1">
      <alignment vertical="center"/>
    </xf>
    <xf numFmtId="0" fontId="1" fillId="6" borderId="13" xfId="0" applyFont="1" applyFill="1" applyBorder="1" applyAlignment="1">
      <alignment vertical="center"/>
    </xf>
    <xf numFmtId="0" fontId="0" fillId="7" borderId="10" xfId="0" applyFill="1" applyBorder="1"/>
    <xf numFmtId="0" fontId="0" fillId="6" borderId="10" xfId="0" applyFill="1" applyBorder="1"/>
    <xf numFmtId="0" fontId="0" fillId="7" borderId="18" xfId="0" applyFill="1" applyBorder="1"/>
    <xf numFmtId="0" fontId="0" fillId="6" borderId="11" xfId="0" applyFill="1" applyBorder="1"/>
    <xf numFmtId="2" fontId="0" fillId="7" borderId="7" xfId="0" applyNumberFormat="1" applyFill="1" applyBorder="1"/>
    <xf numFmtId="3" fontId="0" fillId="6" borderId="7" xfId="0" applyNumberFormat="1" applyFill="1" applyBorder="1"/>
    <xf numFmtId="0" fontId="0" fillId="7" borderId="7" xfId="0" applyFill="1" applyBorder="1"/>
    <xf numFmtId="0" fontId="0" fillId="6" borderId="7" xfId="0" applyFill="1" applyBorder="1"/>
    <xf numFmtId="1" fontId="0" fillId="7" borderId="7" xfId="0" applyNumberFormat="1" applyFill="1" applyBorder="1" applyAlignment="1">
      <alignment vertical="center"/>
    </xf>
    <xf numFmtId="164" fontId="2" fillId="7" borderId="10" xfId="0" applyNumberFormat="1" applyFont="1" applyFill="1" applyBorder="1" applyAlignment="1">
      <alignment horizontal="right" wrapText="1"/>
    </xf>
    <xf numFmtId="164" fontId="2" fillId="6" borderId="15" xfId="0" applyNumberFormat="1" applyFont="1" applyFill="1" applyBorder="1" applyAlignment="1">
      <alignment horizontal="right" wrapText="1"/>
    </xf>
    <xf numFmtId="164" fontId="2" fillId="7" borderId="15" xfId="0" applyNumberFormat="1" applyFont="1" applyFill="1" applyBorder="1" applyAlignment="1">
      <alignment horizontal="right" wrapText="1"/>
    </xf>
    <xf numFmtId="164" fontId="2" fillId="6" borderId="16" xfId="0" applyNumberFormat="1" applyFont="1" applyFill="1" applyBorder="1" applyAlignment="1">
      <alignment horizontal="right" wrapText="1"/>
    </xf>
    <xf numFmtId="164" fontId="2" fillId="7" borderId="7" xfId="0" applyNumberFormat="1" applyFont="1" applyFill="1" applyBorder="1" applyAlignment="1">
      <alignment horizontal="right" wrapText="1"/>
    </xf>
    <xf numFmtId="0" fontId="0" fillId="7" borderId="15" xfId="0" applyFill="1" applyBorder="1" applyAlignment="1">
      <alignment vertical="center"/>
    </xf>
    <xf numFmtId="164" fontId="2" fillId="6" borderId="7" xfId="0" applyNumberFormat="1" applyFont="1" applyFill="1" applyBorder="1" applyAlignment="1">
      <alignment horizontal="right" wrapText="1"/>
    </xf>
    <xf numFmtId="164" fontId="2" fillId="7" borderId="19" xfId="0" applyNumberFormat="1" applyFont="1" applyFill="1" applyBorder="1" applyAlignment="1">
      <alignment horizontal="right" wrapText="1"/>
    </xf>
    <xf numFmtId="3" fontId="0" fillId="7" borderId="7" xfId="0" applyNumberFormat="1" applyFill="1" applyBorder="1"/>
    <xf numFmtId="3" fontId="0" fillId="6" borderId="14" xfId="0" applyNumberFormat="1" applyFill="1" applyBorder="1"/>
    <xf numFmtId="0" fontId="0" fillId="7" borderId="14" xfId="0" applyFill="1" applyBorder="1"/>
    <xf numFmtId="0" fontId="0" fillId="6" borderId="14" xfId="0" applyFill="1" applyBorder="1"/>
    <xf numFmtId="1" fontId="0" fillId="7" borderId="14" xfId="0" applyNumberFormat="1" applyFill="1" applyBorder="1" applyAlignment="1">
      <alignment vertical="center"/>
    </xf>
    <xf numFmtId="164" fontId="2" fillId="6" borderId="11" xfId="0" applyNumberFormat="1" applyFont="1" applyFill="1" applyBorder="1" applyAlignment="1">
      <alignment horizontal="right" wrapText="1"/>
    </xf>
    <xf numFmtId="0" fontId="0" fillId="7" borderId="7" xfId="0" applyFill="1" applyBorder="1" applyAlignment="1">
      <alignment vertical="center"/>
    </xf>
    <xf numFmtId="0" fontId="0" fillId="6" borderId="12" xfId="0" applyFill="1" applyBorder="1"/>
    <xf numFmtId="3" fontId="0" fillId="7" borderId="14" xfId="0" applyNumberFormat="1" applyFill="1" applyBorder="1"/>
    <xf numFmtId="0" fontId="0" fillId="6" borderId="7" xfId="0" applyFill="1" applyBorder="1" applyAlignment="1">
      <alignment vertical="center"/>
    </xf>
    <xf numFmtId="0" fontId="0" fillId="7" borderId="17" xfId="0" applyFill="1" applyBorder="1"/>
    <xf numFmtId="164" fontId="2" fillId="7" borderId="14" xfId="0" applyNumberFormat="1" applyFont="1" applyFill="1" applyBorder="1" applyAlignment="1">
      <alignment horizontal="right" wrapText="1"/>
    </xf>
    <xf numFmtId="0" fontId="0" fillId="7" borderId="16" xfId="0" applyFill="1" applyBorder="1" applyAlignment="1">
      <alignment vertical="center"/>
    </xf>
    <xf numFmtId="0" fontId="0" fillId="8" borderId="0" xfId="0" applyFill="1"/>
    <xf numFmtId="0" fontId="1" fillId="0" borderId="0" xfId="0" applyFont="1" applyAlignment="1">
      <alignment horizontal="center"/>
    </xf>
    <xf numFmtId="0" fontId="3" fillId="11" borderId="0" xfId="0" applyFont="1" applyFill="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165" fontId="0" fillId="0" borderId="0" xfId="0" applyNumberFormat="1"/>
    <xf numFmtId="0" fontId="0" fillId="12" borderId="0" xfId="0" applyFill="1"/>
    <xf numFmtId="0" fontId="3" fillId="10" borderId="0" xfId="0" applyFont="1" applyFill="1" applyAlignment="1">
      <alignment horizontal="center"/>
    </xf>
    <xf numFmtId="0" fontId="1" fillId="9" borderId="35" xfId="0" applyFont="1" applyFill="1" applyBorder="1" applyAlignment="1">
      <alignment horizontal="center"/>
    </xf>
    <xf numFmtId="0" fontId="0" fillId="0" borderId="0" xfId="0" applyNumberFormat="1"/>
  </cellXfs>
  <cellStyles count="1">
    <cellStyle name="Normal" xfId="0" builtinId="0"/>
  </cellStyles>
  <dxfs count="5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2" formatCode="0.00"/>
    </dxf>
    <dxf>
      <numFmt numFmtId="2" formatCode="0.00"/>
    </dxf>
    <dxf>
      <fill>
        <patternFill patternType="solid">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patternFill>
      </fill>
      <border diagonalUp="0" diagonalDown="0" outline="0">
        <left style="thin">
          <color theme="0"/>
        </left>
        <right/>
        <top style="thin">
          <color theme="4" tint="0.39997558519241921"/>
        </top>
        <bottom/>
      </border>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top/>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top/>
        <bottom/>
      </border>
    </dxf>
    <dxf>
      <fill>
        <patternFill patternType="solid">
          <bgColor theme="4"/>
        </patternFill>
      </fill>
    </dxf>
    <dxf>
      <font>
        <b/>
        <i val="0"/>
        <strike val="0"/>
        <condense val="0"/>
        <extend val="0"/>
        <outline val="0"/>
        <shadow val="0"/>
        <u val="none"/>
        <vertAlign val="baseline"/>
        <sz val="11"/>
        <color theme="1"/>
        <name val="Calibri"/>
        <family val="2"/>
        <scheme val="minor"/>
      </font>
      <fill>
        <patternFill patternType="solid">
          <fgColor theme="4" tint="0.79998168889431442"/>
          <bgColor theme="4"/>
        </patternFill>
      </fil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patternType="solid">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patternFill>
      </fill>
      <border diagonalUp="0" diagonalDown="0" outline="0">
        <left style="thin">
          <color theme="0"/>
        </left>
        <right/>
        <top style="thin">
          <color theme="4" tint="0.39997558519241921"/>
        </top>
        <bottom/>
      </border>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top/>
        <bottom/>
      </border>
    </dxf>
    <dxf>
      <fill>
        <patternFill patternType="solid">
          <bgColor theme="4"/>
        </patternFill>
      </fill>
    </dxf>
    <dxf>
      <font>
        <b/>
        <i val="0"/>
        <strike val="0"/>
        <condense val="0"/>
        <extend val="0"/>
        <outline val="0"/>
        <shadow val="0"/>
        <u val="none"/>
        <vertAlign val="baseline"/>
        <sz val="11"/>
        <color theme="1"/>
        <name val="Calibri"/>
        <family val="2"/>
        <scheme val="minor"/>
      </font>
      <fill>
        <patternFill patternType="solid">
          <fgColor theme="4" tint="0.79998168889431442"/>
          <bgColor theme="4"/>
        </patternFill>
      </fill>
      <alignment horizontal="general" vertical="center" textRotation="0" wrapText="0" indent="0" justifyLastLine="0" shrinkToFit="0" readingOrder="0"/>
    </dxf>
    <dxf>
      <numFmt numFmtId="165" formatCode="&quot;$&quot;#,##0"/>
    </dxf>
    <dxf>
      <numFmt numFmtId="165" formatCode="&quot;$&quot;#,##0"/>
    </dxf>
    <dxf>
      <numFmt numFmtId="165" formatCode="&quot;$&quot;#,##0"/>
    </dxf>
    <dxf>
      <font>
        <b/>
        <i val="0"/>
        <sz val="10"/>
        <color theme="0" tint="-0.14996795556505021"/>
      </font>
      <fill>
        <patternFill>
          <bgColor theme="2" tint="-0.89996032593768116"/>
        </patternFill>
      </fill>
      <border diagonalUp="0" diagonalDown="0">
        <left/>
        <right/>
        <top/>
        <bottom/>
        <vertical/>
        <horizontal/>
      </border>
    </dxf>
    <dxf>
      <font>
        <sz val="11"/>
        <color theme="2"/>
      </font>
      <fill>
        <patternFill>
          <bgColor theme="2" tint="-0.89996032593768116"/>
        </patternFill>
      </fill>
    </dxf>
  </dxfs>
  <tableStyles count="1" defaultTableStyle="TableStyleMedium2" defaultPivotStyle="PivotStyleLight16">
    <tableStyle name="Slicer Style 1" pivot="0" table="0" count="4" xr9:uid="{751103BC-7781-4F6E-A117-53BE852153B8}">
      <tableStyleElement type="wholeTable" dxfId="57"/>
      <tableStyleElement type="headerRow" dxfId="56"/>
    </tableStyle>
  </tableStyles>
  <colors>
    <mruColors>
      <color rgb="FF262626"/>
    </mruColors>
  </colors>
  <extLst>
    <ext xmlns:x14="http://schemas.microsoft.com/office/spreadsheetml/2009/9/main" uri="{46F421CA-312F-682f-3DD2-61675219B42D}">
      <x14:dxfs count="2">
        <dxf>
          <font>
            <sz val="10"/>
            <color auto="1"/>
          </font>
          <fill>
            <patternFill>
              <bgColor theme="7" tint="-0.24994659260841701"/>
            </patternFill>
          </fill>
          <border>
            <left style="thin">
              <color theme="7" tint="-0.24994659260841701"/>
            </left>
            <right style="thin">
              <color theme="7" tint="-0.24994659260841701"/>
            </right>
            <top style="thin">
              <color theme="7" tint="-0.24994659260841701"/>
            </top>
            <bottom style="thin">
              <color theme="7" tint="-0.24994659260841701"/>
            </bottom>
            <vertical/>
          </border>
        </dxf>
        <dxf>
          <font>
            <sz val="10"/>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[Oil_Giants_Financial_analysis..xlsx]Metric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Metric by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pivotFmt>
    </c:pivotFmts>
    <c:plotArea>
      <c:layout/>
      <c:barChart>
        <c:barDir val="col"/>
        <c:grouping val="clustered"/>
        <c:varyColors val="0"/>
        <c:ser>
          <c:idx val="0"/>
          <c:order val="0"/>
          <c:tx>
            <c:strRef>
              <c:f>'Metric pivot table'!$B$3</c:f>
              <c:strCache>
                <c:ptCount val="1"/>
                <c:pt idx="0">
                  <c:v>Total</c:v>
                </c:pt>
              </c:strCache>
            </c:strRef>
          </c:tx>
          <c:spPr>
            <a:solidFill>
              <a:schemeClr val="accent4"/>
            </a:solidFill>
            <a:ln>
              <a:noFill/>
            </a:ln>
            <a:effectLst/>
          </c:spPr>
          <c:invertIfNegative val="0"/>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3039-42E7-B820-5332C4E920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 pivot table'!$A$4:$A$6</c:f>
              <c:strCache>
                <c:ptCount val="3"/>
                <c:pt idx="0">
                  <c:v> Shell</c:v>
                </c:pt>
                <c:pt idx="1">
                  <c:v> ExxonMobil</c:v>
                </c:pt>
                <c:pt idx="2">
                  <c:v> Chevron</c:v>
                </c:pt>
              </c:strCache>
            </c:strRef>
          </c:cat>
          <c:val>
            <c:numRef>
              <c:f>'Metric pivot table'!$B$4:$B$6</c:f>
              <c:numCache>
                <c:formatCode>"$"#,##0</c:formatCode>
                <c:ptCount val="3"/>
                <c:pt idx="0">
                  <c:v>1441881</c:v>
                </c:pt>
                <c:pt idx="1">
                  <c:v>1349129</c:v>
                </c:pt>
                <c:pt idx="2">
                  <c:v>846995</c:v>
                </c:pt>
              </c:numCache>
            </c:numRef>
          </c:val>
          <c:extLst>
            <c:ext xmlns:c16="http://schemas.microsoft.com/office/drawing/2014/chart" uri="{C3380CC4-5D6E-409C-BE32-E72D297353CC}">
              <c16:uniqueId val="{00000000-3039-42E7-B820-5332C4E920F8}"/>
            </c:ext>
          </c:extLst>
        </c:ser>
        <c:dLbls>
          <c:dLblPos val="outEnd"/>
          <c:showLegendKey val="0"/>
          <c:showVal val="1"/>
          <c:showCatName val="0"/>
          <c:showSerName val="0"/>
          <c:showPercent val="0"/>
          <c:showBubbleSize val="0"/>
        </c:dLbls>
        <c:gapWidth val="219"/>
        <c:overlap val="-27"/>
        <c:axId val="698573552"/>
        <c:axId val="698569952"/>
      </c:barChart>
      <c:catAx>
        <c:axId val="69857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8569952"/>
        <c:crosses val="autoZero"/>
        <c:auto val="1"/>
        <c:lblAlgn val="ctr"/>
        <c:lblOffset val="100"/>
        <c:noMultiLvlLbl val="0"/>
      </c:catAx>
      <c:valAx>
        <c:axId val="698569952"/>
        <c:scaling>
          <c:orientation val="minMax"/>
        </c:scaling>
        <c:delete val="1"/>
        <c:axPos val="l"/>
        <c:numFmt formatCode="&quot;$&quot;#,##0" sourceLinked="1"/>
        <c:majorTickMark val="out"/>
        <c:minorTickMark val="none"/>
        <c:tickLblPos val="nextTo"/>
        <c:crossAx val="6985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 Trend</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60325" cap="rnd">
              <a:solidFill>
                <a:srgbClr val="FFC000"/>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807D-4E0E-BBD2-96B923178C6D}"/>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0" spcFirstLastPara="1" vertOverflow="ellipsis"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tables!PivotTable5</c:name>
    <c:fmtId val="8"/>
  </c:pivotSource>
  <c:chart>
    <c:title>
      <c:tx>
        <c:rich>
          <a:bodyPr rot="0" spcFirstLastPara="1" vertOverflow="ellipsis" wrap="square" anchor="ctr" anchorCtr="1"/>
          <a:lstStyle/>
          <a:p>
            <a:pPr>
              <a:defRPr sz="1400" b="1" i="0" u="none" strike="noStrike" kern="1200" spc="0" baseline="0">
                <a:solidFill>
                  <a:schemeClr val="accent4">
                    <a:lumMod val="75000"/>
                  </a:schemeClr>
                </a:solidFill>
                <a:latin typeface="+mn-lt"/>
                <a:ea typeface="+mn-ea"/>
                <a:cs typeface="+mn-cs"/>
              </a:defRPr>
            </a:pPr>
            <a:r>
              <a:rPr lang="en-US" b="1"/>
              <a:t>Return on Assets (%) 2022-2023 </a:t>
            </a:r>
          </a:p>
        </c:rich>
      </c:tx>
      <c:overlay val="0"/>
      <c:spPr>
        <a:noFill/>
        <a:ln>
          <a:noFill/>
        </a:ln>
        <a:effectLst/>
      </c:spPr>
      <c:txPr>
        <a:bodyPr rot="0" spcFirstLastPara="1" vertOverflow="ellipsis"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s>
    <c:plotArea>
      <c:layout>
        <c:manualLayout>
          <c:layoutTarget val="inner"/>
          <c:xMode val="edge"/>
          <c:yMode val="edge"/>
          <c:x val="9.1359809860969143E-2"/>
          <c:y val="0.2176124031007752"/>
          <c:w val="0.87697805257078276"/>
          <c:h val="0.52256412134529695"/>
        </c:manualLayout>
      </c:layout>
      <c:barChart>
        <c:barDir val="col"/>
        <c:grouping val="clustered"/>
        <c:varyColors val="0"/>
        <c:ser>
          <c:idx val="0"/>
          <c:order val="0"/>
          <c:tx>
            <c:strRef>
              <c:f>'pivot tables'!$I$36</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D655-4D8A-819B-FD737A33BDC8}"/>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D655-4D8A-819B-FD737A33BDC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tables'!$H$37:$H$45</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tables'!$I$37:$I$45</c:f>
              <c:numCache>
                <c:formatCode>0.00</c:formatCode>
                <c:ptCount val="6"/>
                <c:pt idx="0">
                  <c:v>8.1675788894324857</c:v>
                </c:pt>
                <c:pt idx="1">
                  <c:v>9.56906012749889</c:v>
                </c:pt>
                <c:pt idx="2">
                  <c:v>4.765057720235311</c:v>
                </c:pt>
                <c:pt idx="3">
                  <c:v>13.761645887415652</c:v>
                </c:pt>
                <c:pt idx="4">
                  <c:v>15.102948787076601</c:v>
                </c:pt>
                <c:pt idx="5">
                  <c:v>9.5500469500523675</c:v>
                </c:pt>
              </c:numCache>
            </c:numRef>
          </c:val>
          <c:extLst>
            <c:ext xmlns:c16="http://schemas.microsoft.com/office/drawing/2014/chart" uri="{C3380CC4-5D6E-409C-BE32-E72D297353CC}">
              <c16:uniqueId val="{00000000-D655-4D8A-819B-FD737A33BDC8}"/>
            </c:ext>
          </c:extLst>
        </c:ser>
        <c:dLbls>
          <c:dLblPos val="outEnd"/>
          <c:showLegendKey val="0"/>
          <c:showVal val="1"/>
          <c:showCatName val="0"/>
          <c:showSerName val="0"/>
          <c:showPercent val="0"/>
          <c:showBubbleSize val="0"/>
        </c:dLbls>
        <c:gapWidth val="140"/>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1"/>
        <c:axPos val="l"/>
        <c:numFmt formatCode="0.00" sourceLinked="1"/>
        <c:majorTickMark val="none"/>
        <c:minorTickMark val="none"/>
        <c:tickLblPos val="nextTo"/>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[Oil_Giants_Financial_analysis..xlsx]pivot tables!PivotTable2</c:name>
    <c:fmtId val="17"/>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Debt-Equity</a:t>
            </a:r>
            <a:r>
              <a:rPr lang="en-US" b="1" baseline="0">
                <a:solidFill>
                  <a:schemeClr val="accent4">
                    <a:lumMod val="75000"/>
                  </a:schemeClr>
                </a:solidFill>
              </a:rPr>
              <a:t>-Ratio Comparison</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w="19050">
            <a:noFill/>
          </a:ln>
          <a:effectLst/>
        </c:spPr>
      </c:pivotFmt>
      <c:pivotFmt>
        <c:idx val="9"/>
        <c:spPr>
          <a:solidFill>
            <a:schemeClr val="accent4">
              <a:lumMod val="75000"/>
            </a:schemeClr>
          </a:solidFill>
          <a:ln w="19050">
            <a:noFill/>
          </a:ln>
          <a:effectLst/>
        </c:spPr>
      </c:pivotFmt>
      <c:pivotFmt>
        <c:idx val="10"/>
        <c:spPr>
          <a:solidFill>
            <a:schemeClr val="accent4">
              <a:lumMod val="75000"/>
            </a:schemeClr>
          </a:solidFill>
          <a:ln w="19050">
            <a:noFill/>
          </a:ln>
          <a:effectLst/>
        </c:spPr>
      </c:pivotFmt>
      <c:pivotFmt>
        <c:idx val="11"/>
        <c:spPr>
          <a:solidFill>
            <a:schemeClr val="bg1">
              <a:lumMod val="85000"/>
            </a:schemeClr>
          </a:solidFill>
          <a:ln w="19050">
            <a:noFill/>
          </a:ln>
          <a:effectLst/>
        </c:spPr>
      </c:pivotFmt>
      <c:pivotFmt>
        <c:idx val="12"/>
        <c:spPr>
          <a:solidFill>
            <a:schemeClr val="accent4">
              <a:lumMod val="75000"/>
            </a:schemeClr>
          </a:solidFill>
          <a:ln w="19050">
            <a:noFill/>
          </a:ln>
          <a:effectLst/>
        </c:spPr>
      </c:pivotFmt>
      <c:pivotFmt>
        <c:idx val="13"/>
        <c:spPr>
          <a:solidFill>
            <a:schemeClr val="accent4">
              <a:lumMod val="75000"/>
            </a:schemeClr>
          </a:solidFill>
          <a:ln w="19050">
            <a:noFill/>
          </a:ln>
          <a:effectLst/>
        </c:spPr>
      </c:pivotFmt>
    </c:pivotFmts>
    <c:plotArea>
      <c:layout>
        <c:manualLayout>
          <c:layoutTarget val="inner"/>
          <c:xMode val="edge"/>
          <c:yMode val="edge"/>
          <c:x val="5.4421652053713222E-2"/>
          <c:y val="0.15146617658533507"/>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accent4"/>
            </a:solidFill>
            <a:ln w="19050">
              <a:noFill/>
            </a:ln>
            <a:effectLst/>
          </c:spPr>
          <c:invertIfNegative val="0"/>
          <c:dPt>
            <c:idx val="0"/>
            <c:invertIfNegative val="0"/>
            <c:bubble3D val="0"/>
            <c:spPr>
              <a:solidFill>
                <a:schemeClr val="bg1">
                  <a:lumMod val="85000"/>
                </a:schemeClr>
              </a:solidFill>
              <a:ln w="19050">
                <a:noFill/>
              </a:ln>
              <a:effectLst/>
            </c:spPr>
            <c:extLst>
              <c:ext xmlns:c16="http://schemas.microsoft.com/office/drawing/2014/chart" uri="{C3380CC4-5D6E-409C-BE32-E72D297353CC}">
                <c16:uniqueId val="{00000001-E963-4080-ADA6-7CD75C99FE17}"/>
              </c:ext>
            </c:extLst>
          </c:dPt>
          <c:dPt>
            <c:idx val="1"/>
            <c:invertIfNegative val="0"/>
            <c:bubble3D val="0"/>
            <c:spPr>
              <a:solidFill>
                <a:schemeClr val="accent4">
                  <a:lumMod val="75000"/>
                </a:schemeClr>
              </a:solidFill>
              <a:ln w="19050">
                <a:noFill/>
              </a:ln>
              <a:effectLst/>
            </c:spPr>
            <c:extLst>
              <c:ext xmlns:c16="http://schemas.microsoft.com/office/drawing/2014/chart" uri="{C3380CC4-5D6E-409C-BE32-E72D297353CC}">
                <c16:uniqueId val="{00000003-E963-4080-ADA6-7CD75C99FE17}"/>
              </c:ext>
            </c:extLst>
          </c:dPt>
          <c:dPt>
            <c:idx val="2"/>
            <c:invertIfNegative val="0"/>
            <c:bubble3D val="0"/>
            <c:spPr>
              <a:solidFill>
                <a:schemeClr val="accent4">
                  <a:lumMod val="75000"/>
                </a:schemeClr>
              </a:solidFill>
              <a:ln w="19050">
                <a:noFill/>
              </a:ln>
              <a:effectLst/>
            </c:spPr>
            <c:extLst>
              <c:ext xmlns:c16="http://schemas.microsoft.com/office/drawing/2014/chart" uri="{C3380CC4-5D6E-409C-BE32-E72D297353CC}">
                <c16:uniqueId val="{00000005-E963-4080-ADA6-7CD75C99FE17}"/>
              </c:ext>
            </c:extLst>
          </c:dPt>
          <c:dPt>
            <c:idx val="3"/>
            <c:invertIfNegative val="0"/>
            <c:bubble3D val="0"/>
            <c:spPr>
              <a:solidFill>
                <a:schemeClr val="bg1">
                  <a:lumMod val="85000"/>
                </a:schemeClr>
              </a:solidFill>
              <a:ln w="19050">
                <a:noFill/>
              </a:ln>
              <a:effectLst/>
            </c:spPr>
            <c:extLst>
              <c:ext xmlns:c16="http://schemas.microsoft.com/office/drawing/2014/chart" uri="{C3380CC4-5D6E-409C-BE32-E72D297353CC}">
                <c16:uniqueId val="{00000006-C087-4CF8-B436-7DB39CEAA157}"/>
              </c:ext>
            </c:extLst>
          </c:dPt>
          <c:dPt>
            <c:idx val="4"/>
            <c:invertIfNegative val="0"/>
            <c:bubble3D val="0"/>
            <c:spPr>
              <a:solidFill>
                <a:schemeClr val="accent4">
                  <a:lumMod val="75000"/>
                </a:schemeClr>
              </a:solidFill>
              <a:ln w="19050">
                <a:noFill/>
              </a:ln>
              <a:effectLst/>
            </c:spPr>
            <c:extLst>
              <c:ext xmlns:c16="http://schemas.microsoft.com/office/drawing/2014/chart" uri="{C3380CC4-5D6E-409C-BE32-E72D297353CC}">
                <c16:uniqueId val="{00000007-C087-4CF8-B436-7DB39CEAA157}"/>
              </c:ext>
            </c:extLst>
          </c:dPt>
          <c:dPt>
            <c:idx val="5"/>
            <c:invertIfNegative val="0"/>
            <c:bubble3D val="0"/>
            <c:spPr>
              <a:solidFill>
                <a:schemeClr val="accent4">
                  <a:lumMod val="75000"/>
                </a:schemeClr>
              </a:solidFill>
              <a:ln w="19050">
                <a:noFill/>
              </a:ln>
              <a:effectLst/>
            </c:spPr>
            <c:extLst>
              <c:ext xmlns:c16="http://schemas.microsoft.com/office/drawing/2014/chart" uri="{C3380CC4-5D6E-409C-BE32-E72D297353CC}">
                <c16:uniqueId val="{00000008-C087-4CF8-B436-7DB39CEAA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tables'!$G$4:$G$12</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tables'!$H$4:$H$12</c:f>
              <c:numCache>
                <c:formatCode>0.00</c:formatCode>
                <c:ptCount val="6"/>
                <c:pt idx="0">
                  <c:v>0.61572047008256703</c:v>
                </c:pt>
                <c:pt idx="1">
                  <c:v>0.77058690681195829</c:v>
                </c:pt>
                <c:pt idx="2">
                  <c:v>1.1568575402682069</c:v>
                </c:pt>
                <c:pt idx="3">
                  <c:v>0.60824877372973374</c:v>
                </c:pt>
                <c:pt idx="4">
                  <c:v>0.82279612590320683</c:v>
                </c:pt>
                <c:pt idx="5">
                  <c:v>1.3002642824135371</c:v>
                </c:pt>
              </c:numCache>
            </c:numRef>
          </c:val>
          <c:extLst>
            <c:ext xmlns:c16="http://schemas.microsoft.com/office/drawing/2014/chart" uri="{C3380CC4-5D6E-409C-BE32-E72D297353CC}">
              <c16:uniqueId val="{00000006-E963-4080-ADA6-7CD75C99FE17}"/>
            </c:ext>
          </c:extLst>
        </c:ser>
        <c:dLbls>
          <c:showLegendKey val="0"/>
          <c:showVal val="0"/>
          <c:showCatName val="0"/>
          <c:showSerName val="0"/>
          <c:showPercent val="0"/>
          <c:showBubbleSize val="0"/>
        </c:dLbls>
        <c:gapWidth val="140"/>
        <c:overlap val="-27"/>
        <c:axId val="515913487"/>
        <c:axId val="515922127"/>
      </c:barChart>
      <c:catAx>
        <c:axId val="51591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515922127"/>
        <c:crosses val="autoZero"/>
        <c:auto val="1"/>
        <c:lblAlgn val="ctr"/>
        <c:lblOffset val="100"/>
        <c:noMultiLvlLbl val="0"/>
      </c:catAx>
      <c:valAx>
        <c:axId val="515922127"/>
        <c:scaling>
          <c:orientation val="minMax"/>
        </c:scaling>
        <c:delete val="1"/>
        <c:axPos val="l"/>
        <c:numFmt formatCode="0.00" sourceLinked="1"/>
        <c:majorTickMark val="out"/>
        <c:minorTickMark val="none"/>
        <c:tickLblPos val="nextTo"/>
        <c:crossAx val="51591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[Oil_Giants_Financial_analysis..xlsx]Metric pivot table!PivotTable3</c:name>
    <c:fmtId val="6"/>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Metric by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pivotFmt>
      <c:pivotFmt>
        <c:idx val="7"/>
        <c:spPr>
          <a:solidFill>
            <a:schemeClr val="accent4"/>
          </a:solidFill>
          <a:ln>
            <a:noFill/>
          </a:ln>
          <a:effectLst/>
        </c:spPr>
        <c:marker>
          <c:symbol val="none"/>
        </c:marker>
      </c:pivotFmt>
      <c:pivotFmt>
        <c:idx val="8"/>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pivotFmt>
    </c:pivotFmts>
    <c:plotArea>
      <c:layout/>
      <c:barChart>
        <c:barDir val="col"/>
        <c:grouping val="clustered"/>
        <c:varyColors val="0"/>
        <c:ser>
          <c:idx val="0"/>
          <c:order val="0"/>
          <c:tx>
            <c:strRef>
              <c:f>'Metric pivot table'!$B$3</c:f>
              <c:strCache>
                <c:ptCount val="1"/>
                <c:pt idx="0">
                  <c:v>Total</c:v>
                </c:pt>
              </c:strCache>
            </c:strRef>
          </c:tx>
          <c:spPr>
            <a:solidFill>
              <a:schemeClr val="accent4">
                <a:lumMod val="75000"/>
              </a:schemeClr>
            </a:solidFill>
            <a:ln>
              <a:noFill/>
            </a:ln>
            <a:effectLst/>
          </c:spPr>
          <c:invertIfNegative val="0"/>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0-D8D5-4A23-A687-A60ECB4BDA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 pivot table'!$A$4:$A$6</c:f>
              <c:strCache>
                <c:ptCount val="3"/>
                <c:pt idx="0">
                  <c:v> Shell</c:v>
                </c:pt>
                <c:pt idx="1">
                  <c:v> ExxonMobil</c:v>
                </c:pt>
                <c:pt idx="2">
                  <c:v> Chevron</c:v>
                </c:pt>
              </c:strCache>
            </c:strRef>
          </c:cat>
          <c:val>
            <c:numRef>
              <c:f>'Metric pivot table'!$B$4:$B$6</c:f>
              <c:numCache>
                <c:formatCode>"$"#,##0</c:formatCode>
                <c:ptCount val="3"/>
                <c:pt idx="0">
                  <c:v>1441881</c:v>
                </c:pt>
                <c:pt idx="1">
                  <c:v>1349129</c:v>
                </c:pt>
                <c:pt idx="2">
                  <c:v>846995</c:v>
                </c:pt>
              </c:numCache>
            </c:numRef>
          </c:val>
          <c:extLst>
            <c:ext xmlns:c16="http://schemas.microsoft.com/office/drawing/2014/chart" uri="{C3380CC4-5D6E-409C-BE32-E72D297353CC}">
              <c16:uniqueId val="{00000001-D8D5-4A23-A687-A60ECB4BDAFB}"/>
            </c:ext>
          </c:extLst>
        </c:ser>
        <c:dLbls>
          <c:dLblPos val="outEnd"/>
          <c:showLegendKey val="0"/>
          <c:showVal val="1"/>
          <c:showCatName val="0"/>
          <c:showSerName val="0"/>
          <c:showPercent val="0"/>
          <c:showBubbleSize val="0"/>
        </c:dLbls>
        <c:gapWidth val="219"/>
        <c:overlap val="-27"/>
        <c:axId val="698573552"/>
        <c:axId val="698569952"/>
      </c:barChart>
      <c:catAx>
        <c:axId val="69857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98569952"/>
        <c:crosses val="autoZero"/>
        <c:auto val="1"/>
        <c:lblAlgn val="ctr"/>
        <c:lblOffset val="100"/>
        <c:noMultiLvlLbl val="0"/>
      </c:catAx>
      <c:valAx>
        <c:axId val="698569952"/>
        <c:scaling>
          <c:orientation val="minMax"/>
        </c:scaling>
        <c:delete val="1"/>
        <c:axPos val="l"/>
        <c:numFmt formatCode="&quot;$&quot;#,##0" sourceLinked="1"/>
        <c:majorTickMark val="out"/>
        <c:minorTickMark val="none"/>
        <c:tickLblPos val="nextTo"/>
        <c:crossAx val="6985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[Oil_Giants_Financial_analysis..xlsx]Metric pivot table!PivotTable4</c:name>
    <c:fmtId val="13"/>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Metric by 2022</a:t>
            </a:r>
          </a:p>
        </c:rich>
      </c:tx>
      <c:overlay val="0"/>
      <c:spPr>
        <a:solidFill>
          <a:schemeClr val="bg2">
            <a:lumMod val="10000"/>
          </a:schemeClr>
        </a:solid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s>
    <c:plotArea>
      <c:layout/>
      <c:barChart>
        <c:barDir val="col"/>
        <c:grouping val="clustered"/>
        <c:varyColors val="0"/>
        <c:ser>
          <c:idx val="0"/>
          <c:order val="0"/>
          <c:tx>
            <c:strRef>
              <c:f>'Metric pivot table'!$B$20</c:f>
              <c:strCache>
                <c:ptCount val="1"/>
                <c:pt idx="0">
                  <c:v>Total</c:v>
                </c:pt>
              </c:strCache>
            </c:strRef>
          </c:tx>
          <c:spPr>
            <a:solidFill>
              <a:schemeClr val="accent4"/>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2-FC77-459D-AC3D-F2C8F1E164FF}"/>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FC77-459D-AC3D-F2C8F1E164FF}"/>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1-9687-4DE5-A2F8-A0B02EC3A3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 pivot table'!$A$21:$A$23</c:f>
              <c:strCache>
                <c:ptCount val="3"/>
                <c:pt idx="0">
                  <c:v> Shell</c:v>
                </c:pt>
                <c:pt idx="1">
                  <c:v> ExxonMobil</c:v>
                </c:pt>
                <c:pt idx="2">
                  <c:v> Chevron</c:v>
                </c:pt>
              </c:strCache>
            </c:strRef>
          </c:cat>
          <c:val>
            <c:numRef>
              <c:f>'Metric pivot table'!$B$21:$B$23</c:f>
              <c:numCache>
                <c:formatCode>"$"#,##0</c:formatCode>
                <c:ptCount val="3"/>
                <c:pt idx="0">
                  <c:v>1679515</c:v>
                </c:pt>
                <c:pt idx="1">
                  <c:v>1453054</c:v>
                </c:pt>
                <c:pt idx="2">
                  <c:v>926109</c:v>
                </c:pt>
              </c:numCache>
            </c:numRef>
          </c:val>
          <c:extLst>
            <c:ext xmlns:c16="http://schemas.microsoft.com/office/drawing/2014/chart" uri="{C3380CC4-5D6E-409C-BE32-E72D297353CC}">
              <c16:uniqueId val="{00000002-9687-4DE5-A2F8-A0B02EC3A3CC}"/>
            </c:ext>
          </c:extLst>
        </c:ser>
        <c:dLbls>
          <c:showLegendKey val="0"/>
          <c:showVal val="0"/>
          <c:showCatName val="0"/>
          <c:showSerName val="0"/>
          <c:showPercent val="0"/>
          <c:showBubbleSize val="0"/>
        </c:dLbls>
        <c:gapWidth val="219"/>
        <c:overlap val="-27"/>
        <c:axId val="703193992"/>
        <c:axId val="703195072"/>
      </c:barChart>
      <c:catAx>
        <c:axId val="70319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703195072"/>
        <c:crosses val="autoZero"/>
        <c:auto val="1"/>
        <c:lblAlgn val="ctr"/>
        <c:lblOffset val="100"/>
        <c:noMultiLvlLbl val="0"/>
      </c:catAx>
      <c:valAx>
        <c:axId val="703195072"/>
        <c:scaling>
          <c:orientation val="minMax"/>
        </c:scaling>
        <c:delete val="1"/>
        <c:axPos val="l"/>
        <c:numFmt formatCode="&quot;$&quot;#,##0" sourceLinked="1"/>
        <c:majorTickMark val="none"/>
        <c:minorTickMark val="none"/>
        <c:tickLblPos val="nextTo"/>
        <c:crossAx val="70319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[Oil_Giants_Financial_analysis..xlsx]Metric pivot table!PivotTable5</c:name>
    <c:fmtId val="21"/>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Metric by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dLbl>
          <c:idx val="0"/>
          <c:layout>
            <c:manualLayout>
              <c:x val="-0.16537674978127739"/>
              <c:y val="6.26633129192184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ExxonMobil</a:t>
                </a:r>
                <a:br>
                  <a:rPr lang="en-US"/>
                </a:br>
                <a:fld id="{508CD5D6-D7C6-4C56-A55C-29CB3AFE02CD}"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w="19050">
            <a:solidFill>
              <a:schemeClr val="lt1"/>
            </a:solidFill>
          </a:ln>
          <a:effectLst/>
        </c:spPr>
        <c:dLbl>
          <c:idx val="0"/>
          <c:layout>
            <c:manualLayout>
              <c:x val="0.16050174978127735"/>
              <c:y val="5.31587197433654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Shell</a:t>
                </a:r>
                <a:br>
                  <a:rPr lang="en-US"/>
                </a:br>
                <a:fld id="{F3E5F004-5BA1-47E5-9975-A7D7CF6A9FE3}"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lumMod val="75000"/>
            </a:schemeClr>
          </a:solidFill>
          <a:ln w="19050">
            <a:solidFill>
              <a:schemeClr val="lt1"/>
            </a:solidFill>
          </a:ln>
          <a:effectLst/>
        </c:spPr>
        <c:dLbl>
          <c:idx val="0"/>
          <c:layout>
            <c:manualLayout>
              <c:x val="2.0489610673665792E-2"/>
              <c:y val="-0.188796296296296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Chevron</a:t>
                </a:r>
                <a:br>
                  <a:rPr lang="en-US"/>
                </a:br>
                <a:fld id="{E74E8758-B31A-4476-9AAD-8CEC6DF1C738}"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w="19050">
            <a:solidFill>
              <a:schemeClr val="lt1"/>
            </a:solidFill>
          </a:ln>
          <a:effectLst/>
        </c:spPr>
        <c:dLbl>
          <c:idx val="0"/>
          <c:layout>
            <c:manualLayout>
              <c:x val="-0.16537674978127739"/>
              <c:y val="6.26633129192184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ExxonMobil</a:t>
                </a:r>
                <a:br>
                  <a:rPr lang="en-US"/>
                </a:br>
                <a:fld id="{508CD5D6-D7C6-4C56-A55C-29CB3AFE02CD}"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lumMod val="75000"/>
            </a:schemeClr>
          </a:solidFill>
          <a:ln w="19050">
            <a:solidFill>
              <a:schemeClr val="lt1"/>
            </a:solidFill>
          </a:ln>
          <a:effectLst/>
        </c:spPr>
        <c:dLbl>
          <c:idx val="0"/>
          <c:layout>
            <c:manualLayout>
              <c:x val="2.0489610673665792E-2"/>
              <c:y val="-0.188796296296296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Chevron</a:t>
                </a:r>
                <a:br>
                  <a:rPr lang="en-US"/>
                </a:br>
                <a:fld id="{E74E8758-B31A-4476-9AAD-8CEC6DF1C738}"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lumMod val="75000"/>
            </a:schemeClr>
          </a:solidFill>
          <a:ln w="19050">
            <a:solidFill>
              <a:schemeClr val="lt1"/>
            </a:solidFill>
          </a:ln>
          <a:effectLst/>
        </c:spPr>
        <c:dLbl>
          <c:idx val="0"/>
          <c:layout>
            <c:manualLayout>
              <c:x val="0.16050174978127735"/>
              <c:y val="5.31587197433654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Shell</a:t>
                </a:r>
                <a:br>
                  <a:rPr lang="en-US"/>
                </a:br>
                <a:fld id="{F3E5F004-5BA1-47E5-9975-A7D7CF6A9FE3}"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75000"/>
            </a:schemeClr>
          </a:solidFill>
          <a:ln w="19050">
            <a:solidFill>
              <a:schemeClr val="lt1"/>
            </a:solidFill>
          </a:ln>
          <a:effectLst/>
        </c:spPr>
        <c:dLbl>
          <c:idx val="0"/>
          <c:layout>
            <c:manualLayout>
              <c:x val="-0.16537674978127739"/>
              <c:y val="6.26633129192184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ExxonMobil</a:t>
                </a:r>
                <a:br>
                  <a:rPr lang="en-US"/>
                </a:br>
                <a:fld id="{508CD5D6-D7C6-4C56-A55C-29CB3AFE02CD}"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lumMod val="75000"/>
            </a:schemeClr>
          </a:solidFill>
          <a:ln w="19050">
            <a:solidFill>
              <a:schemeClr val="lt1"/>
            </a:solidFill>
          </a:ln>
          <a:effectLst/>
        </c:spPr>
        <c:dLbl>
          <c:idx val="0"/>
          <c:layout>
            <c:manualLayout>
              <c:x val="3.5921803227812583E-2"/>
              <c:y val="-0.1887961229327885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Chevron</a:t>
                </a:r>
                <a:br>
                  <a:rPr lang="en-US"/>
                </a:br>
                <a:fld id="{E74E8758-B31A-4476-9AAD-8CEC6DF1C738}"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963743794046806"/>
              <c:y val="0.1153175656915859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Shell</a:t>
                </a:r>
                <a:br>
                  <a:rPr lang="en-US"/>
                </a:br>
                <a:fld id="{F3E5F004-5BA1-47E5-9975-A7D7CF6A9FE3}"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'Metric pivot table'!$B$33</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0B6E-4B94-928F-26E90A88E02D}"/>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0B6E-4B94-928F-26E90A88E02D}"/>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0B6E-4B94-928F-26E90A88E02D}"/>
              </c:ext>
            </c:extLst>
          </c:dPt>
          <c:dLbls>
            <c:dLbl>
              <c:idx val="0"/>
              <c:layout>
                <c:manualLayout>
                  <c:x val="-0.16537674978127739"/>
                  <c:y val="6.2663312919218436E-2"/>
                </c:manualLayout>
              </c:layout>
              <c:tx>
                <c:rich>
                  <a:bodyPr/>
                  <a:lstStyle/>
                  <a:p>
                    <a:r>
                      <a:rPr lang="en-US"/>
                      <a:t>ExxonMobil</a:t>
                    </a:r>
                    <a:br>
                      <a:rPr lang="en-US"/>
                    </a:br>
                    <a:fld id="{508CD5D6-D7C6-4C56-A55C-29CB3AFE02CD}"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B6E-4B94-928F-26E90A88E02D}"/>
                </c:ext>
              </c:extLst>
            </c:dLbl>
            <c:dLbl>
              <c:idx val="1"/>
              <c:layout>
                <c:manualLayout>
                  <c:x val="3.5921803227812583E-2"/>
                  <c:y val="-0.18879612293278858"/>
                </c:manualLayout>
              </c:layout>
              <c:tx>
                <c:rich>
                  <a:bodyPr/>
                  <a:lstStyle/>
                  <a:p>
                    <a:r>
                      <a:rPr lang="en-US"/>
                      <a:t>Chevron</a:t>
                    </a:r>
                    <a:br>
                      <a:rPr lang="en-US"/>
                    </a:br>
                    <a:fld id="{E74E8758-B31A-4476-9AAD-8CEC6DF1C738}"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B6E-4B94-928F-26E90A88E02D}"/>
                </c:ext>
              </c:extLst>
            </c:dLbl>
            <c:dLbl>
              <c:idx val="2"/>
              <c:layout>
                <c:manualLayout>
                  <c:x val="0.12963743794046806"/>
                  <c:y val="0.11531756569158592"/>
                </c:manualLayout>
              </c:layout>
              <c:tx>
                <c:rich>
                  <a:bodyPr/>
                  <a:lstStyle/>
                  <a:p>
                    <a:r>
                      <a:rPr lang="en-US"/>
                      <a:t>Shell</a:t>
                    </a:r>
                    <a:br>
                      <a:rPr lang="en-US"/>
                    </a:br>
                    <a:fld id="{F3E5F004-5BA1-47E5-9975-A7D7CF6A9FE3}"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B6E-4B94-928F-26E90A88E0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'Metric pivot table'!$A$34:$A$36</c:f>
              <c:strCache>
                <c:ptCount val="3"/>
                <c:pt idx="0">
                  <c:v> ExxonMobil</c:v>
                </c:pt>
                <c:pt idx="1">
                  <c:v> Chevron</c:v>
                </c:pt>
                <c:pt idx="2">
                  <c:v> Shell</c:v>
                </c:pt>
              </c:strCache>
            </c:strRef>
          </c:cat>
          <c:val>
            <c:numRef>
              <c:f>'Metric pivot table'!$B$34:$B$36</c:f>
              <c:numCache>
                <c:formatCode>"$"#,##0</c:formatCode>
                <c:ptCount val="3"/>
                <c:pt idx="0">
                  <c:v>344733</c:v>
                </c:pt>
                <c:pt idx="1">
                  <c:v>199221</c:v>
                </c:pt>
                <c:pt idx="2">
                  <c:v>318862</c:v>
                </c:pt>
              </c:numCache>
            </c:numRef>
          </c:val>
          <c:extLst>
            <c:ext xmlns:c16="http://schemas.microsoft.com/office/drawing/2014/chart" uri="{C3380CC4-5D6E-409C-BE32-E72D297353CC}">
              <c16:uniqueId val="{00000006-0B6E-4B94-928F-26E90A88E02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noFill/>
      <a:round/>
    </a:ln>
    <a:effectLst>
      <a:outerShdw blurRad="165100" dist="50800" dir="7200000" algn="ctr" rotWithShape="0">
        <a:srgbClr val="000000">
          <a:alpha val="85000"/>
        </a:srgb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[Oil_Giants_Financial_analysis..xlsx]Metric pivot table!PivotTable4</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Metric by 2022</a:t>
            </a:r>
          </a:p>
        </c:rich>
      </c:tx>
      <c:overlay val="0"/>
      <c:spPr>
        <a:solidFill>
          <a:schemeClr val="bg2">
            <a:lumMod val="1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pivotFmt>
    </c:pivotFmts>
    <c:plotArea>
      <c:layout/>
      <c:barChart>
        <c:barDir val="col"/>
        <c:grouping val="clustered"/>
        <c:varyColors val="0"/>
        <c:ser>
          <c:idx val="0"/>
          <c:order val="0"/>
          <c:tx>
            <c:strRef>
              <c:f>'Metric pivot table'!$B$20</c:f>
              <c:strCache>
                <c:ptCount val="1"/>
                <c:pt idx="0">
                  <c:v>Total</c:v>
                </c:pt>
              </c:strCache>
            </c:strRef>
          </c:tx>
          <c:spPr>
            <a:solidFill>
              <a:schemeClr val="accent4"/>
            </a:solidFill>
            <a:ln>
              <a:noFill/>
            </a:ln>
            <a:effectLst/>
          </c:spPr>
          <c:invertIfNegative val="0"/>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2-E301-44BF-91C5-B5DC47BE6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 pivot table'!$A$21:$A$23</c:f>
              <c:strCache>
                <c:ptCount val="3"/>
                <c:pt idx="0">
                  <c:v> Shell</c:v>
                </c:pt>
                <c:pt idx="1">
                  <c:v> ExxonMobil</c:v>
                </c:pt>
                <c:pt idx="2">
                  <c:v> Chevron</c:v>
                </c:pt>
              </c:strCache>
            </c:strRef>
          </c:cat>
          <c:val>
            <c:numRef>
              <c:f>'Metric pivot table'!$B$21:$B$23</c:f>
              <c:numCache>
                <c:formatCode>"$"#,##0</c:formatCode>
                <c:ptCount val="3"/>
                <c:pt idx="0">
                  <c:v>1679515</c:v>
                </c:pt>
                <c:pt idx="1">
                  <c:v>1453054</c:v>
                </c:pt>
                <c:pt idx="2">
                  <c:v>926109</c:v>
                </c:pt>
              </c:numCache>
            </c:numRef>
          </c:val>
          <c:extLst>
            <c:ext xmlns:c16="http://schemas.microsoft.com/office/drawing/2014/chart" uri="{C3380CC4-5D6E-409C-BE32-E72D297353CC}">
              <c16:uniqueId val="{00000000-E301-44BF-91C5-B5DC47BE6717}"/>
            </c:ext>
          </c:extLst>
        </c:ser>
        <c:dLbls>
          <c:showLegendKey val="0"/>
          <c:showVal val="0"/>
          <c:showCatName val="0"/>
          <c:showSerName val="0"/>
          <c:showPercent val="0"/>
          <c:showBubbleSize val="0"/>
        </c:dLbls>
        <c:gapWidth val="219"/>
        <c:overlap val="-27"/>
        <c:axId val="703193992"/>
        <c:axId val="703195072"/>
      </c:barChart>
      <c:catAx>
        <c:axId val="70319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3195072"/>
        <c:crosses val="autoZero"/>
        <c:auto val="1"/>
        <c:lblAlgn val="ctr"/>
        <c:lblOffset val="100"/>
        <c:noMultiLvlLbl val="0"/>
      </c:catAx>
      <c:valAx>
        <c:axId val="703195072"/>
        <c:scaling>
          <c:orientation val="minMax"/>
        </c:scaling>
        <c:delete val="1"/>
        <c:axPos val="l"/>
        <c:numFmt formatCode="&quot;$&quot;#,##0" sourceLinked="1"/>
        <c:majorTickMark val="none"/>
        <c:minorTickMark val="none"/>
        <c:tickLblPos val="nextTo"/>
        <c:crossAx val="70319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[Oil_Giants_Financial_analysis..xlsx]Metric pivot table!PivotTable5</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Metric by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dLbl>
          <c:idx val="0"/>
          <c:layout>
            <c:manualLayout>
              <c:x val="-0.16537674978127739"/>
              <c:y val="6.26633129192184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ExxonMobil</a:t>
                </a:r>
                <a:br>
                  <a:rPr lang="en-US"/>
                </a:br>
                <a:fld id="{508CD5D6-D7C6-4C56-A55C-29CB3AFE02CD}"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w="19050">
            <a:solidFill>
              <a:schemeClr val="lt1"/>
            </a:solidFill>
          </a:ln>
          <a:effectLst/>
        </c:spPr>
        <c:dLbl>
          <c:idx val="0"/>
          <c:layout>
            <c:manualLayout>
              <c:x val="0.16050174978127735"/>
              <c:y val="5.31587197433654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Shell</a:t>
                </a:r>
                <a:br>
                  <a:rPr lang="en-US"/>
                </a:br>
                <a:fld id="{F3E5F004-5BA1-47E5-9975-A7D7CF6A9FE3}"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lumMod val="75000"/>
            </a:schemeClr>
          </a:solidFill>
          <a:ln w="19050">
            <a:solidFill>
              <a:schemeClr val="lt1"/>
            </a:solidFill>
          </a:ln>
          <a:effectLst/>
        </c:spPr>
        <c:dLbl>
          <c:idx val="0"/>
          <c:layout>
            <c:manualLayout>
              <c:x val="2.0489610673665792E-2"/>
              <c:y val="-0.188796296296296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Chevron</a:t>
                </a:r>
                <a:br>
                  <a:rPr lang="en-US"/>
                </a:br>
                <a:fld id="{E74E8758-B31A-4476-9AAD-8CEC6DF1C738}"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'Metric pivot table'!$B$33</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2-96CD-406B-B51B-9F689DA8BB4C}"/>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4-96CD-406B-B51B-9F689DA8BB4C}"/>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96CD-406B-B51B-9F689DA8BB4C}"/>
              </c:ext>
            </c:extLst>
          </c:dPt>
          <c:dLbls>
            <c:dLbl>
              <c:idx val="0"/>
              <c:layout>
                <c:manualLayout>
                  <c:x val="-0.16537674978127739"/>
                  <c:y val="6.2663312919218436E-2"/>
                </c:manualLayout>
              </c:layout>
              <c:tx>
                <c:rich>
                  <a:bodyPr/>
                  <a:lstStyle/>
                  <a:p>
                    <a:r>
                      <a:rPr lang="en-US"/>
                      <a:t>ExxonMobil</a:t>
                    </a:r>
                    <a:br>
                      <a:rPr lang="en-US"/>
                    </a:br>
                    <a:fld id="{508CD5D6-D7C6-4C56-A55C-29CB3AFE02CD}"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6CD-406B-B51B-9F689DA8BB4C}"/>
                </c:ext>
              </c:extLst>
            </c:dLbl>
            <c:dLbl>
              <c:idx val="1"/>
              <c:layout>
                <c:manualLayout>
                  <c:x val="2.0489610673665792E-2"/>
                  <c:y val="-0.18879629629629638"/>
                </c:manualLayout>
              </c:layout>
              <c:tx>
                <c:rich>
                  <a:bodyPr/>
                  <a:lstStyle/>
                  <a:p>
                    <a:r>
                      <a:rPr lang="en-US"/>
                      <a:t>Chevron</a:t>
                    </a:r>
                    <a:br>
                      <a:rPr lang="en-US"/>
                    </a:br>
                    <a:fld id="{E74E8758-B31A-4476-9AAD-8CEC6DF1C738}"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6CD-406B-B51B-9F689DA8BB4C}"/>
                </c:ext>
              </c:extLst>
            </c:dLbl>
            <c:dLbl>
              <c:idx val="2"/>
              <c:layout>
                <c:manualLayout>
                  <c:x val="0.16050174978127735"/>
                  <c:y val="5.3158719743365411E-2"/>
                </c:manualLayout>
              </c:layout>
              <c:tx>
                <c:rich>
                  <a:bodyPr/>
                  <a:lstStyle/>
                  <a:p>
                    <a:r>
                      <a:rPr lang="en-US"/>
                      <a:t>Shell</a:t>
                    </a:r>
                    <a:br>
                      <a:rPr lang="en-US"/>
                    </a:br>
                    <a:fld id="{F3E5F004-5BA1-47E5-9975-A7D7CF6A9FE3}"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6CD-406B-B51B-9F689DA8B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'Metric pivot table'!$A$34:$A$36</c:f>
              <c:strCache>
                <c:ptCount val="3"/>
                <c:pt idx="0">
                  <c:v> ExxonMobil</c:v>
                </c:pt>
                <c:pt idx="1">
                  <c:v> Chevron</c:v>
                </c:pt>
                <c:pt idx="2">
                  <c:v> Shell</c:v>
                </c:pt>
              </c:strCache>
            </c:strRef>
          </c:cat>
          <c:val>
            <c:numRef>
              <c:f>'Metric pivot table'!$B$34:$B$36</c:f>
              <c:numCache>
                <c:formatCode>"$"#,##0</c:formatCode>
                <c:ptCount val="3"/>
                <c:pt idx="0">
                  <c:v>344733</c:v>
                </c:pt>
                <c:pt idx="1">
                  <c:v>199221</c:v>
                </c:pt>
                <c:pt idx="2">
                  <c:v>318862</c:v>
                </c:pt>
              </c:numCache>
            </c:numRef>
          </c:val>
          <c:extLst>
            <c:ext xmlns:c16="http://schemas.microsoft.com/office/drawing/2014/chart" uri="{C3380CC4-5D6E-409C-BE32-E72D297353CC}">
              <c16:uniqueId val="{00000000-96CD-406B-B51B-9F689DA8BB4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0884353741496E-2"/>
          <c:y val="0.19486111111111112"/>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tables'!$G$4:$G$12</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tables'!$H$4:$H$12</c:f>
              <c:numCache>
                <c:formatCode>0.00</c:formatCode>
                <c:ptCount val="6"/>
                <c:pt idx="0">
                  <c:v>0.61572047008256703</c:v>
                </c:pt>
                <c:pt idx="1">
                  <c:v>0.77058690681195829</c:v>
                </c:pt>
                <c:pt idx="2">
                  <c:v>1.1568575402682069</c:v>
                </c:pt>
                <c:pt idx="3">
                  <c:v>0.60824877372973374</c:v>
                </c:pt>
                <c:pt idx="4">
                  <c:v>0.82279612590320683</c:v>
                </c:pt>
                <c:pt idx="5">
                  <c:v>1.3002642824135371</c:v>
                </c:pt>
              </c:numCache>
            </c:numRef>
          </c:val>
          <c:extLst>
            <c:ext xmlns:c16="http://schemas.microsoft.com/office/drawing/2014/chart" uri="{C3380CC4-5D6E-409C-BE32-E72D297353CC}">
              <c16:uniqueId val="{00000000-CA6C-417F-ABCF-D78378B72E95}"/>
            </c:ext>
          </c:extLst>
        </c:ser>
        <c:dLbls>
          <c:dLblPos val="outEnd"/>
          <c:showLegendKey val="0"/>
          <c:showVal val="1"/>
          <c:showCatName val="0"/>
          <c:showSerName val="0"/>
          <c:showPercent val="0"/>
          <c:showBubbleSize val="0"/>
        </c:dLbls>
        <c:gapWidth val="150"/>
        <c:axId val="1020534271"/>
        <c:axId val="1020554431"/>
      </c:barChart>
      <c:catAx>
        <c:axId val="102053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54431"/>
        <c:crosses val="autoZero"/>
        <c:auto val="1"/>
        <c:lblAlgn val="ctr"/>
        <c:lblOffset val="100"/>
        <c:noMultiLvlLbl val="0"/>
      </c:catAx>
      <c:valAx>
        <c:axId val="1020554431"/>
        <c:scaling>
          <c:orientation val="minMax"/>
        </c:scaling>
        <c:delete val="1"/>
        <c:axPos val="l"/>
        <c:numFmt formatCode="0.00" sourceLinked="1"/>
        <c:majorTickMark val="out"/>
        <c:minorTickMark val="none"/>
        <c:tickLblPos val="nextTo"/>
        <c:crossAx val="102053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17986722248"/>
          <c:y val="0.21759259259259259"/>
          <c:w val="0.74330592867068079"/>
          <c:h val="0.61628827646544182"/>
        </c:manualLayout>
      </c:layout>
      <c:barChart>
        <c:barDir val="col"/>
        <c:grouping val="clustered"/>
        <c:varyColors val="0"/>
        <c:ser>
          <c:idx val="0"/>
          <c:order val="0"/>
          <c:tx>
            <c:strRef>
              <c:f>'pivot tables'!$B$36</c:f>
              <c:strCache>
                <c:ptCount val="1"/>
                <c:pt idx="0">
                  <c:v>Average of Current Ratio </c:v>
                </c:pt>
              </c:strCache>
            </c:strRef>
          </c:tx>
          <c:spPr>
            <a:solidFill>
              <a:schemeClr val="accent1"/>
            </a:solidFill>
            <a:ln>
              <a:noFill/>
            </a:ln>
            <a:effectLst/>
          </c:spPr>
          <c:invertIfNegative val="0"/>
          <c:cat>
            <c:multiLvlStrRef>
              <c:f>'pivot tables'!$A$37:$A$45</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tables'!$B$37:$B$45</c:f>
              <c:numCache>
                <c:formatCode>General</c:formatCode>
                <c:ptCount val="6"/>
                <c:pt idx="0">
                  <c:v>1.2749705499410999</c:v>
                </c:pt>
                <c:pt idx="1">
                  <c:v>1.4791015983832445</c:v>
                </c:pt>
                <c:pt idx="2">
                  <c:v>1.4048309887186148</c:v>
                </c:pt>
                <c:pt idx="3">
                  <c:v>1.4716732927970066</c:v>
                </c:pt>
                <c:pt idx="4">
                  <c:v>1.414019842131943</c:v>
                </c:pt>
                <c:pt idx="5">
                  <c:v>1.367872657879335</c:v>
                </c:pt>
              </c:numCache>
            </c:numRef>
          </c:val>
          <c:extLst>
            <c:ext xmlns:c16="http://schemas.microsoft.com/office/drawing/2014/chart" uri="{C3380CC4-5D6E-409C-BE32-E72D297353CC}">
              <c16:uniqueId val="{00000000-2F6F-4997-B527-479744D605D4}"/>
            </c:ext>
          </c:extLst>
        </c:ser>
        <c:ser>
          <c:idx val="1"/>
          <c:order val="1"/>
          <c:tx>
            <c:strRef>
              <c:f>'pivot tables'!$C$36</c:f>
              <c:strCache>
                <c:ptCount val="1"/>
                <c:pt idx="0">
                  <c:v>Average of Quick Ratio</c:v>
                </c:pt>
              </c:strCache>
            </c:strRef>
          </c:tx>
          <c:spPr>
            <a:solidFill>
              <a:schemeClr val="accent2"/>
            </a:solidFill>
            <a:ln>
              <a:noFill/>
            </a:ln>
            <a:effectLst/>
          </c:spPr>
          <c:invertIfNegative val="0"/>
          <c:cat>
            <c:multiLvlStrRef>
              <c:f>'pivot tables'!$A$37:$A$45</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tables'!$C$37:$C$45</c:f>
              <c:numCache>
                <c:formatCode>General</c:formatCode>
                <c:ptCount val="6"/>
                <c:pt idx="0">
                  <c:v>1.0193130386260774</c:v>
                </c:pt>
                <c:pt idx="1">
                  <c:v>1.1648141343621776</c:v>
                </c:pt>
                <c:pt idx="2">
                  <c:v>1.1322865492788083</c:v>
                </c:pt>
                <c:pt idx="3">
                  <c:v>1.2730355472404116</c:v>
                </c:pt>
                <c:pt idx="4">
                  <c:v>1.1180679267144615</c:v>
                </c:pt>
                <c:pt idx="5">
                  <c:v>1.1049616275523242</c:v>
                </c:pt>
              </c:numCache>
            </c:numRef>
          </c:val>
          <c:extLst>
            <c:ext xmlns:c16="http://schemas.microsoft.com/office/drawing/2014/chart" uri="{C3380CC4-5D6E-409C-BE32-E72D297353CC}">
              <c16:uniqueId val="{00000001-2F6F-4997-B527-479744D605D4}"/>
            </c:ext>
          </c:extLst>
        </c:ser>
        <c:dLbls>
          <c:showLegendKey val="0"/>
          <c:showVal val="0"/>
          <c:showCatName val="0"/>
          <c:showSerName val="0"/>
          <c:showPercent val="0"/>
          <c:showBubbleSize val="0"/>
        </c:dLbls>
        <c:gapWidth val="50"/>
        <c:overlap val="-27"/>
        <c:axId val="1094839279"/>
        <c:axId val="1094839759"/>
      </c:barChart>
      <c:catAx>
        <c:axId val="10948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759"/>
        <c:crosses val="autoZero"/>
        <c:auto val="1"/>
        <c:lblAlgn val="ctr"/>
        <c:lblOffset val="100"/>
        <c:noMultiLvlLbl val="0"/>
      </c:catAx>
      <c:valAx>
        <c:axId val="109483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279"/>
        <c:crosses val="autoZero"/>
        <c:crossBetween val="between"/>
      </c:valAx>
      <c:spPr>
        <a:noFill/>
        <a:ln>
          <a:noFill/>
        </a:ln>
        <a:effectLst/>
      </c:spPr>
    </c:plotArea>
    <c:legend>
      <c:legendPos val="r"/>
      <c:layout>
        <c:manualLayout>
          <c:xMode val="edge"/>
          <c:yMode val="edge"/>
          <c:x val="0.27085533425968811"/>
          <c:y val="0.12094852726742489"/>
          <c:w val="0.48159815501003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tables'!$F$36</c:f>
              <c:strCache>
                <c:ptCount val="1"/>
                <c:pt idx="0">
                  <c:v>Total</c:v>
                </c:pt>
              </c:strCache>
            </c:strRef>
          </c:tx>
          <c:spPr>
            <a:ln w="28575" cap="rnd">
              <a:solidFill>
                <a:schemeClr val="accent1"/>
              </a:solidFill>
              <a:round/>
            </a:ln>
            <a:effectLst/>
          </c:spPr>
          <c:marker>
            <c:symbol val="none"/>
          </c:marker>
          <c:cat>
            <c:multiLvlStrRef>
              <c:f>'pivot tables'!$E$37:$E$45</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tables'!$F$37:$F$45</c:f>
              <c:numCache>
                <c:formatCode>General</c:formatCode>
                <c:ptCount val="6"/>
                <c:pt idx="0">
                  <c:v>13.196524402670306</c:v>
                </c:pt>
                <c:pt idx="1">
                  <c:v>16.942852572245904</c:v>
                </c:pt>
                <c:pt idx="2">
                  <c:v>10.277550673702764</c:v>
                </c:pt>
                <c:pt idx="3">
                  <c:v>22.132150122939052</c:v>
                </c:pt>
                <c:pt idx="4">
                  <c:v>27.529596538797769</c:v>
                </c:pt>
                <c:pt idx="5">
                  <c:v>21.967631894577796</c:v>
                </c:pt>
              </c:numCache>
            </c:numRef>
          </c:val>
          <c:smooth val="0"/>
          <c:extLst>
            <c:ext xmlns:c16="http://schemas.microsoft.com/office/drawing/2014/chart" uri="{C3380CC4-5D6E-409C-BE32-E72D297353CC}">
              <c16:uniqueId val="{00000000-D998-487D-8F39-CBBD6B274DF4}"/>
            </c:ext>
          </c:extLst>
        </c:ser>
        <c:dLbls>
          <c:showLegendKey val="0"/>
          <c:showVal val="0"/>
          <c:showCatName val="0"/>
          <c:showSerName val="0"/>
          <c:showPercent val="0"/>
          <c:showBubbleSize val="0"/>
        </c:dLbls>
        <c:smooth val="0"/>
        <c:axId val="1094864719"/>
        <c:axId val="1094857519"/>
      </c:lineChart>
      <c:catAx>
        <c:axId val="109486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7519"/>
        <c:crosses val="autoZero"/>
        <c:auto val="1"/>
        <c:lblAlgn val="ctr"/>
        <c:lblOffset val="100"/>
        <c:noMultiLvlLbl val="0"/>
      </c:catAx>
      <c:valAx>
        <c:axId val="109485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tables'!$I$36</c:f>
              <c:strCache>
                <c:ptCount val="1"/>
                <c:pt idx="0">
                  <c:v>Total</c:v>
                </c:pt>
              </c:strCache>
            </c:strRef>
          </c:tx>
          <c:spPr>
            <a:solidFill>
              <a:schemeClr val="accent1"/>
            </a:solidFill>
            <a:ln>
              <a:noFill/>
            </a:ln>
            <a:effectLst/>
          </c:spPr>
          <c:invertIfNegative val="0"/>
          <c:cat>
            <c:multiLvlStrRef>
              <c:f>'pivot tables'!$H$37:$H$45</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tables'!$I$37:$I$45</c:f>
              <c:numCache>
                <c:formatCode>0.00</c:formatCode>
                <c:ptCount val="6"/>
                <c:pt idx="0">
                  <c:v>8.1675788894324857</c:v>
                </c:pt>
                <c:pt idx="1">
                  <c:v>9.56906012749889</c:v>
                </c:pt>
                <c:pt idx="2">
                  <c:v>4.765057720235311</c:v>
                </c:pt>
                <c:pt idx="3">
                  <c:v>13.761645887415652</c:v>
                </c:pt>
                <c:pt idx="4">
                  <c:v>15.102948787076601</c:v>
                </c:pt>
                <c:pt idx="5">
                  <c:v>9.5500469500523675</c:v>
                </c:pt>
              </c:numCache>
            </c:numRef>
          </c:val>
          <c:extLst>
            <c:ext xmlns:c16="http://schemas.microsoft.com/office/drawing/2014/chart" uri="{C3380CC4-5D6E-409C-BE32-E72D297353CC}">
              <c16:uniqueId val="{00000000-2B93-4978-A471-3E8C95F61DA6}"/>
            </c:ext>
          </c:extLst>
        </c:ser>
        <c:dLbls>
          <c:showLegendKey val="0"/>
          <c:showVal val="0"/>
          <c:showCatName val="0"/>
          <c:showSerName val="0"/>
          <c:showPercent val="0"/>
          <c:showBubbleSize val="0"/>
        </c:dLbls>
        <c:gapWidth val="219"/>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[Oil_Giants_Financial_analysis..xlsx]pivot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2.7210884353741496E-2"/>
          <c:y val="0.19486111111111112"/>
          <c:w val="0.94557823129251706"/>
          <c:h val="0.6435808544765238"/>
        </c:manualLayout>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3-4C92-9EE5-D10F95F3AB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3-4C92-9EE5-D10F95F3AB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C3-4C92-9EE5-D10F95F3AB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15-4700-87BF-0E204CF149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15-4700-87BF-0E204CF149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15-4700-87BF-0E204CF149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tables'!$G$4:$G$12</c:f>
              <c:multiLvlStrCache>
                <c:ptCount val="6"/>
                <c:lvl>
                  <c:pt idx="0">
                    <c:v>Chevron</c:v>
                  </c:pt>
                  <c:pt idx="1">
                    <c:v>ExxonMobil</c:v>
                  </c:pt>
                  <c:pt idx="2">
                    <c:v>Shell</c:v>
                  </c:pt>
                  <c:pt idx="3">
                    <c:v>Chevron</c:v>
                  </c:pt>
                  <c:pt idx="4">
                    <c:v>ExxonMobil</c:v>
                  </c:pt>
                  <c:pt idx="5">
                    <c:v>Shell</c:v>
                  </c:pt>
                </c:lvl>
                <c:lvl>
                  <c:pt idx="0">
                    <c:v>2023</c:v>
                  </c:pt>
                  <c:pt idx="3">
                    <c:v>2022</c:v>
                  </c:pt>
                </c:lvl>
              </c:multiLvlStrCache>
            </c:multiLvlStrRef>
          </c:cat>
          <c:val>
            <c:numRef>
              <c:f>'pivot tables'!$H$4:$H$12</c:f>
              <c:numCache>
                <c:formatCode>0.00</c:formatCode>
                <c:ptCount val="6"/>
                <c:pt idx="0">
                  <c:v>0.61572047008256703</c:v>
                </c:pt>
                <c:pt idx="1">
                  <c:v>0.77058690681195829</c:v>
                </c:pt>
                <c:pt idx="2">
                  <c:v>1.1568575402682069</c:v>
                </c:pt>
                <c:pt idx="3">
                  <c:v>0.60824877372973374</c:v>
                </c:pt>
                <c:pt idx="4">
                  <c:v>0.82279612590320683</c:v>
                </c:pt>
                <c:pt idx="5">
                  <c:v>1.3002642824135371</c:v>
                </c:pt>
              </c:numCache>
            </c:numRef>
          </c:val>
          <c:extLst>
            <c:ext xmlns:c16="http://schemas.microsoft.com/office/drawing/2014/chart" uri="{C3380CC4-5D6E-409C-BE32-E72D297353CC}">
              <c16:uniqueId val="{00000000-0431-4813-A63D-2DBD450988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4">
                  <a:lumMod val="75000"/>
                </a:schemeClr>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241C-43D3-A9E1-BC6CF2299EA5}"/>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12.xml"/><Relationship Id="rId7" Type="http://schemas.openxmlformats.org/officeDocument/2006/relationships/image" Target="../media/image4.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chart" Target="../charts/chart15.xml"/><Relationship Id="rId4" Type="http://schemas.openxmlformats.org/officeDocument/2006/relationships/image" Target="../media/image1.png"/><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6</xdr:col>
      <xdr:colOff>466725</xdr:colOff>
      <xdr:row>2</xdr:row>
      <xdr:rowOff>47625</xdr:rowOff>
    </xdr:from>
    <xdr:to>
      <xdr:col>9</xdr:col>
      <xdr:colOff>466725</xdr:colOff>
      <xdr:row>15</xdr:row>
      <xdr:rowOff>95250</xdr:rowOff>
    </xdr:to>
    <mc:AlternateContent xmlns:mc="http://schemas.openxmlformats.org/markup-compatibility/2006" xmlns:a14="http://schemas.microsoft.com/office/drawing/2010/main">
      <mc:Choice Requires="a14">
        <xdr:graphicFrame macro="">
          <xdr:nvGraphicFramePr>
            <xdr:cNvPr id="2" name="Metric 1">
              <a:extLst>
                <a:ext uri="{FF2B5EF4-FFF2-40B4-BE49-F238E27FC236}">
                  <a16:creationId xmlns:a16="http://schemas.microsoft.com/office/drawing/2014/main" id="{1B61E05A-CAB1-E713-B657-6159C14DA604}"/>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553402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180975</xdr:colOff>
      <xdr:row>2</xdr:row>
      <xdr:rowOff>14287</xdr:rowOff>
    </xdr:from>
    <xdr:to>
      <xdr:col>6</xdr:col>
      <xdr:colOff>304800</xdr:colOff>
      <xdr:row>16</xdr:row>
      <xdr:rowOff>90487</xdr:rowOff>
    </xdr:to>
    <xdr:graphicFrame macro="">
      <xdr:nvGraphicFramePr>
        <xdr:cNvPr id="3" name="Chart 2">
          <a:extLst>
            <a:ext uri="{FF2B5EF4-FFF2-40B4-BE49-F238E27FC236}">
              <a16:creationId xmlns:a16="http://schemas.microsoft.com/office/drawing/2014/main" id="{E28EB44E-64E9-20DB-D7E4-552AD07D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18</xdr:row>
      <xdr:rowOff>19050</xdr:rowOff>
    </xdr:from>
    <xdr:to>
      <xdr:col>7</xdr:col>
      <xdr:colOff>38100</xdr:colOff>
      <xdr:row>29</xdr:row>
      <xdr:rowOff>19050</xdr:rowOff>
    </xdr:to>
    <xdr:graphicFrame macro="">
      <xdr:nvGraphicFramePr>
        <xdr:cNvPr id="4" name="Chart 3">
          <a:extLst>
            <a:ext uri="{FF2B5EF4-FFF2-40B4-BE49-F238E27FC236}">
              <a16:creationId xmlns:a16="http://schemas.microsoft.com/office/drawing/2014/main" id="{F7E0B428-0028-BE7F-36C9-F8D1E6B32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32</xdr:row>
      <xdr:rowOff>76200</xdr:rowOff>
    </xdr:from>
    <xdr:to>
      <xdr:col>7</xdr:col>
      <xdr:colOff>152400</xdr:colOff>
      <xdr:row>45</xdr:row>
      <xdr:rowOff>80961</xdr:rowOff>
    </xdr:to>
    <xdr:graphicFrame macro="">
      <xdr:nvGraphicFramePr>
        <xdr:cNvPr id="7" name="Chart 6">
          <a:extLst>
            <a:ext uri="{FF2B5EF4-FFF2-40B4-BE49-F238E27FC236}">
              <a16:creationId xmlns:a16="http://schemas.microsoft.com/office/drawing/2014/main" id="{36BB3822-CA70-87F0-F285-43E0A2EF5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2305050</xdr:colOff>
      <xdr:row>16</xdr:row>
      <xdr:rowOff>142875</xdr:rowOff>
    </xdr:from>
    <xdr:to>
      <xdr:col>8</xdr:col>
      <xdr:colOff>342900</xdr:colOff>
      <xdr:row>20</xdr:row>
      <xdr:rowOff>9525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88C3E32F-1292-0907-FC20-56F8141391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53475" y="3190875"/>
              <a:ext cx="24193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441960</xdr:colOff>
      <xdr:row>14</xdr:row>
      <xdr:rowOff>15240</xdr:rowOff>
    </xdr:from>
    <xdr:to>
      <xdr:col>4</xdr:col>
      <xdr:colOff>110490</xdr:colOff>
      <xdr:row>27</xdr:row>
      <xdr:rowOff>122872</xdr:rowOff>
    </xdr:to>
    <xdr:graphicFrame macro="">
      <xdr:nvGraphicFramePr>
        <xdr:cNvPr id="6" name="Chart 5">
          <a:extLst>
            <a:ext uri="{FF2B5EF4-FFF2-40B4-BE49-F238E27FC236}">
              <a16:creationId xmlns:a16="http://schemas.microsoft.com/office/drawing/2014/main" id="{9E696E4B-D8EF-CE37-5618-C70990C0D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90487</xdr:rowOff>
    </xdr:from>
    <xdr:to>
      <xdr:col>2</xdr:col>
      <xdr:colOff>1104900</xdr:colOff>
      <xdr:row>58</xdr:row>
      <xdr:rowOff>142875</xdr:rowOff>
    </xdr:to>
    <xdr:graphicFrame macro="">
      <xdr:nvGraphicFramePr>
        <xdr:cNvPr id="7" name="Chart 6">
          <a:extLst>
            <a:ext uri="{FF2B5EF4-FFF2-40B4-BE49-F238E27FC236}">
              <a16:creationId xmlns:a16="http://schemas.microsoft.com/office/drawing/2014/main" id="{0A9F4160-F9A3-B8E5-2986-89C94032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1228726</xdr:colOff>
      <xdr:row>46</xdr:row>
      <xdr:rowOff>100011</xdr:rowOff>
    </xdr:from>
    <xdr:to>
      <xdr:col>5</xdr:col>
      <xdr:colOff>1628776</xdr:colOff>
      <xdr:row>58</xdr:row>
      <xdr:rowOff>123824</xdr:rowOff>
    </xdr:to>
    <xdr:graphicFrame macro="">
      <xdr:nvGraphicFramePr>
        <xdr:cNvPr id="8" name="Chart 7">
          <a:extLst>
            <a:ext uri="{FF2B5EF4-FFF2-40B4-BE49-F238E27FC236}">
              <a16:creationId xmlns:a16="http://schemas.microsoft.com/office/drawing/2014/main" id="{588327AD-E902-9277-F1E5-09A316A0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1895475</xdr:colOff>
      <xdr:row>46</xdr:row>
      <xdr:rowOff>109537</xdr:rowOff>
    </xdr:from>
    <xdr:to>
      <xdr:col>8</xdr:col>
      <xdr:colOff>1343025</xdr:colOff>
      <xdr:row>58</xdr:row>
      <xdr:rowOff>142875</xdr:rowOff>
    </xdr:to>
    <xdr:graphicFrame macro="">
      <xdr:nvGraphicFramePr>
        <xdr:cNvPr id="9" name="Chart 8">
          <a:extLst>
            <a:ext uri="{FF2B5EF4-FFF2-40B4-BE49-F238E27FC236}">
              <a16:creationId xmlns:a16="http://schemas.microsoft.com/office/drawing/2014/main" id="{101F8EB9-6AF5-CBE8-5F2C-893AED9F6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285750</xdr:colOff>
      <xdr:row>59</xdr:row>
      <xdr:rowOff>95250</xdr:rowOff>
    </xdr:from>
    <xdr:to>
      <xdr:col>3</xdr:col>
      <xdr:colOff>1219200</xdr:colOff>
      <xdr:row>72</xdr:row>
      <xdr:rowOff>171450</xdr:rowOff>
    </xdr:to>
    <xdr:graphicFrame macro="">
      <xdr:nvGraphicFramePr>
        <xdr:cNvPr id="10" name="Chart 9">
          <a:extLst>
            <a:ext uri="{FF2B5EF4-FFF2-40B4-BE49-F238E27FC236}">
              <a16:creationId xmlns:a16="http://schemas.microsoft.com/office/drawing/2014/main" id="{D5990956-E4E8-45BB-A3BB-198BA4A79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59</xdr:row>
      <xdr:rowOff>123825</xdr:rowOff>
    </xdr:from>
    <xdr:to>
      <xdr:col>6</xdr:col>
      <xdr:colOff>455365</xdr:colOff>
      <xdr:row>69</xdr:row>
      <xdr:rowOff>102721</xdr:rowOff>
    </xdr:to>
    <xdr:graphicFrame macro="">
      <xdr:nvGraphicFramePr>
        <xdr:cNvPr id="11" name="Chart 10">
          <a:extLst>
            <a:ext uri="{FF2B5EF4-FFF2-40B4-BE49-F238E27FC236}">
              <a16:creationId xmlns:a16="http://schemas.microsoft.com/office/drawing/2014/main" id="{BBE61AED-0621-4DFE-A38C-D50E7FF4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2276474</xdr:colOff>
      <xdr:row>13</xdr:row>
      <xdr:rowOff>66675</xdr:rowOff>
    </xdr:from>
    <xdr:to>
      <xdr:col>8</xdr:col>
      <xdr:colOff>323849</xdr:colOff>
      <xdr:row>16</xdr:row>
      <xdr:rowOff>95250</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7E5CAC97-0D5F-4D93-E6CA-7DA263469FC7}"/>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8724899" y="2543175"/>
              <a:ext cx="242887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33333</xdr:colOff>
      <xdr:row>0</xdr:row>
      <xdr:rowOff>150895</xdr:rowOff>
    </xdr:from>
    <xdr:to>
      <xdr:col>1</xdr:col>
      <xdr:colOff>257169</xdr:colOff>
      <xdr:row>30</xdr:row>
      <xdr:rowOff>181375</xdr:rowOff>
    </xdr:to>
    <xdr:sp macro="" textlink="">
      <xdr:nvSpPr>
        <xdr:cNvPr id="3" name="Rectangle 2">
          <a:extLst>
            <a:ext uri="{FF2B5EF4-FFF2-40B4-BE49-F238E27FC236}">
              <a16:creationId xmlns:a16="http://schemas.microsoft.com/office/drawing/2014/main" id="{FFC381DB-4195-78E3-B712-3D9495320593}"/>
            </a:ext>
          </a:extLst>
        </xdr:cNvPr>
        <xdr:cNvSpPr/>
      </xdr:nvSpPr>
      <xdr:spPr>
        <a:xfrm>
          <a:off x="66666" y="150895"/>
          <a:ext cx="1628235" cy="5664987"/>
        </a:xfrm>
        <a:prstGeom prst="rect">
          <a:avLst/>
        </a:prstGeom>
        <a:solidFill>
          <a:schemeClr val="bg2">
            <a:lumMod val="10000"/>
          </a:schemeClr>
        </a:solidFill>
        <a:ln>
          <a:noFill/>
        </a:ln>
        <a:effectLst>
          <a:outerShdw blurRad="165100" dist="50800" dir="7200000" algn="ctr" rotWithShape="0">
            <a:srgbClr val="000000">
              <a:alpha val="85000"/>
            </a:srgbClr>
          </a:outerShdw>
          <a:softEdge rad="508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500574</xdr:colOff>
      <xdr:row>7</xdr:row>
      <xdr:rowOff>60491</xdr:rowOff>
    </xdr:from>
    <xdr:to>
      <xdr:col>8</xdr:col>
      <xdr:colOff>70044</xdr:colOff>
      <xdr:row>18</xdr:row>
      <xdr:rowOff>159551</xdr:rowOff>
    </xdr:to>
    <xdr:graphicFrame macro="">
      <xdr:nvGraphicFramePr>
        <xdr:cNvPr id="10" name="Chart 9">
          <a:extLst>
            <a:ext uri="{FF2B5EF4-FFF2-40B4-BE49-F238E27FC236}">
              <a16:creationId xmlns:a16="http://schemas.microsoft.com/office/drawing/2014/main" id="{F981986D-459A-46D1-A45B-EDA6BB2B2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157154</xdr:colOff>
      <xdr:row>7</xdr:row>
      <xdr:rowOff>59055</xdr:rowOff>
    </xdr:from>
    <xdr:to>
      <xdr:col>11</xdr:col>
      <xdr:colOff>224790</xdr:colOff>
      <xdr:row>18</xdr:row>
      <xdr:rowOff>160986</xdr:rowOff>
    </xdr:to>
    <xdr:graphicFrame macro="">
      <xdr:nvGraphicFramePr>
        <xdr:cNvPr id="7" name="Chart 6">
          <a:extLst>
            <a:ext uri="{FF2B5EF4-FFF2-40B4-BE49-F238E27FC236}">
              <a16:creationId xmlns:a16="http://schemas.microsoft.com/office/drawing/2014/main" id="{4F8A00FE-6112-45DA-AD48-F628E71A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327660</xdr:colOff>
      <xdr:row>0</xdr:row>
      <xdr:rowOff>114300</xdr:rowOff>
    </xdr:from>
    <xdr:to>
      <xdr:col>11</xdr:col>
      <xdr:colOff>224790</xdr:colOff>
      <xdr:row>6</xdr:row>
      <xdr:rowOff>135256</xdr:rowOff>
    </xdr:to>
    <xdr:sp macro="" textlink="">
      <xdr:nvSpPr>
        <xdr:cNvPr id="8" name="Rectangle 7">
          <a:extLst>
            <a:ext uri="{FF2B5EF4-FFF2-40B4-BE49-F238E27FC236}">
              <a16:creationId xmlns:a16="http://schemas.microsoft.com/office/drawing/2014/main" id="{31280B9C-430D-519F-E09B-893D90AC3D28}"/>
            </a:ext>
          </a:extLst>
        </xdr:cNvPr>
        <xdr:cNvSpPr/>
      </xdr:nvSpPr>
      <xdr:spPr>
        <a:xfrm>
          <a:off x="1874520" y="114300"/>
          <a:ext cx="11986260" cy="1118236"/>
        </a:xfrm>
        <a:prstGeom prst="rect">
          <a:avLst/>
        </a:prstGeom>
        <a:solidFill>
          <a:schemeClr val="bg2">
            <a:lumMod val="10000"/>
          </a:schemeClr>
        </a:solidFill>
        <a:ln>
          <a:noFill/>
        </a:ln>
        <a:effectLst>
          <a:outerShdw blurRad="165100" dist="50800" dir="7200000" algn="ctr" rotWithShape="0">
            <a:srgbClr val="000000">
              <a:alpha val="85000"/>
            </a:srgbClr>
          </a:outerShdw>
          <a:softEdge rad="508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320040</xdr:colOff>
      <xdr:row>7</xdr:row>
      <xdr:rowOff>59055</xdr:rowOff>
    </xdr:from>
    <xdr:to>
      <xdr:col>4</xdr:col>
      <xdr:colOff>415290</xdr:colOff>
      <xdr:row>18</xdr:row>
      <xdr:rowOff>160986</xdr:rowOff>
    </xdr:to>
    <xdr:graphicFrame macro="">
      <xdr:nvGraphicFramePr>
        <xdr:cNvPr id="11" name="Chart 10">
          <a:extLst>
            <a:ext uri="{FF2B5EF4-FFF2-40B4-BE49-F238E27FC236}">
              <a16:creationId xmlns:a16="http://schemas.microsoft.com/office/drawing/2014/main" id="{2DFBD684-6575-4185-B966-8A03A07E1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581023</xdr:colOff>
      <xdr:row>2</xdr:row>
      <xdr:rowOff>154306</xdr:rowOff>
    </xdr:from>
    <xdr:to>
      <xdr:col>8</xdr:col>
      <xdr:colOff>571498</xdr:colOff>
      <xdr:row>6</xdr:row>
      <xdr:rowOff>83820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1E91F2BF-D05C-4353-B509-2AFBA25E5D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477246" y="520066"/>
              <a:ext cx="2419350" cy="661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104773</xdr:colOff>
      <xdr:row>2</xdr:row>
      <xdr:rowOff>129540</xdr:rowOff>
    </xdr:from>
    <xdr:to>
      <xdr:col>11</xdr:col>
      <xdr:colOff>100010</xdr:colOff>
      <xdr:row>6</xdr:row>
      <xdr:rowOff>68580</xdr:rowOff>
    </xdr:to>
    <mc:AlternateContent xmlns:mc="http://schemas.openxmlformats.org/markup-compatibility/2006" xmlns:a14="http://schemas.microsoft.com/office/drawing/2010/main">
      <mc:Choice Requires="a14">
        <xdr:graphicFrame macro="">
          <xdr:nvGraphicFramePr>
            <xdr:cNvPr id="16" name="Company 2">
              <a:extLst>
                <a:ext uri="{FF2B5EF4-FFF2-40B4-BE49-F238E27FC236}">
                  <a16:creationId xmlns:a16="http://schemas.microsoft.com/office/drawing/2014/main" id="{0D09A5E9-703C-4E01-9D5D-9617B95539DB}"/>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1182346" y="495300"/>
              <a:ext cx="2428874"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410527</xdr:colOff>
      <xdr:row>0</xdr:row>
      <xdr:rowOff>142875</xdr:rowOff>
    </xdr:from>
    <xdr:to>
      <xdr:col>6</xdr:col>
      <xdr:colOff>472439</xdr:colOff>
      <xdr:row>2</xdr:row>
      <xdr:rowOff>76200</xdr:rowOff>
    </xdr:to>
    <xdr:sp macro="" textlink="">
      <xdr:nvSpPr>
        <xdr:cNvPr id="6" name="TextBox 5">
          <a:extLst>
            <a:ext uri="{FF2B5EF4-FFF2-40B4-BE49-F238E27FC236}">
              <a16:creationId xmlns:a16="http://schemas.microsoft.com/office/drawing/2014/main" id="{6AC0A3D3-AAC9-7DA3-8440-7BA9E7745319}"/>
            </a:ext>
          </a:extLst>
        </xdr:cNvPr>
        <xdr:cNvSpPr txBox="1"/>
      </xdr:nvSpPr>
      <xdr:spPr>
        <a:xfrm>
          <a:off x="2040254" y="142875"/>
          <a:ext cx="6219824" cy="299085"/>
        </a:xfrm>
        <a:prstGeom prst="rect">
          <a:avLst/>
        </a:prstGeom>
        <a:solidFill>
          <a:schemeClr val="bg2">
            <a:lumMod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4">
                  <a:lumMod val="75000"/>
                </a:schemeClr>
              </a:solidFill>
            </a:rPr>
            <a:t>COMPARATIVE FINANCIAL</a:t>
          </a:r>
          <a:r>
            <a:rPr lang="en-US" sz="2000" b="1" baseline="0">
              <a:solidFill>
                <a:schemeClr val="accent4">
                  <a:lumMod val="75000"/>
                </a:schemeClr>
              </a:solidFill>
            </a:rPr>
            <a:t> ANALYSIS</a:t>
          </a:r>
          <a:endParaRPr lang="en-US" sz="2000" b="1">
            <a:solidFill>
              <a:schemeClr val="accent4">
                <a:lumMod val="75000"/>
              </a:schemeClr>
            </a:solidFill>
          </a:endParaRPr>
        </a:p>
      </xdr:txBody>
    </xdr:sp>
    <xdr:clientData/>
  </xdr:twoCellAnchor>
  <xdr:twoCellAnchor>
    <xdr:from>
      <xdr:col>2</xdr:col>
      <xdr:colOff>222883</xdr:colOff>
      <xdr:row>3</xdr:row>
      <xdr:rowOff>17145</xdr:rowOff>
    </xdr:from>
    <xdr:to>
      <xdr:col>4</xdr:col>
      <xdr:colOff>118109</xdr:colOff>
      <xdr:row>4</xdr:row>
      <xdr:rowOff>121920</xdr:rowOff>
    </xdr:to>
    <xdr:sp macro="" textlink="">
      <xdr:nvSpPr>
        <xdr:cNvPr id="13" name="TextBox 12">
          <a:extLst>
            <a:ext uri="{FF2B5EF4-FFF2-40B4-BE49-F238E27FC236}">
              <a16:creationId xmlns:a16="http://schemas.microsoft.com/office/drawing/2014/main" id="{F08107D4-B247-D8F9-823F-CC82A8FBEF5E}"/>
            </a:ext>
          </a:extLst>
        </xdr:cNvPr>
        <xdr:cNvSpPr txBox="1"/>
      </xdr:nvSpPr>
      <xdr:spPr>
        <a:xfrm>
          <a:off x="2884166" y="565785"/>
          <a:ext cx="2228852" cy="287655"/>
        </a:xfrm>
        <a:prstGeom prst="rect">
          <a:avLst/>
        </a:prstGeom>
        <a:solidFill>
          <a:schemeClr val="bg2">
            <a:lumMod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lumMod val="75000"/>
                </a:schemeClr>
              </a:solidFill>
              <a:latin typeface="Aptos" panose="020B0004020202020204" pitchFamily="34" charset="0"/>
              <a:ea typeface="Cascadia Code" panose="020B0609020000020004" pitchFamily="49" charset="0"/>
              <a:cs typeface="Cascadia Code" panose="020B0609020000020004" pitchFamily="49" charset="0"/>
            </a:rPr>
            <a:t>EXXONMOBIL | SHELL | CHEVRON</a:t>
          </a:r>
        </a:p>
      </xdr:txBody>
    </xdr:sp>
    <xdr:clientData/>
  </xdr:twoCellAnchor>
  <xdr:twoCellAnchor editAs="oneCell">
    <xdr:from>
      <xdr:col>0</xdr:col>
      <xdr:colOff>229552</xdr:colOff>
      <xdr:row>3</xdr:row>
      <xdr:rowOff>147322</xdr:rowOff>
    </xdr:from>
    <xdr:to>
      <xdr:col>1</xdr:col>
      <xdr:colOff>43812</xdr:colOff>
      <xdr:row>6</xdr:row>
      <xdr:rowOff>99059</xdr:rowOff>
    </xdr:to>
    <xdr:pic>
      <xdr:nvPicPr>
        <xdr:cNvPr id="22" name="Picture 21">
          <a:extLst>
            <a:ext uri="{FF2B5EF4-FFF2-40B4-BE49-F238E27FC236}">
              <a16:creationId xmlns:a16="http://schemas.microsoft.com/office/drawing/2014/main" id="{EBC002F0-A74D-725C-8331-8BAEE7D4B5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9104" y="695962"/>
          <a:ext cx="847720" cy="500377"/>
        </a:xfrm>
        <a:prstGeom prst="rect">
          <a:avLst/>
        </a:prstGeom>
        <a:solidFill>
          <a:schemeClr val="bg2">
            <a:lumMod val="10000"/>
          </a:schemeClr>
        </a:solidFill>
      </xdr:spPr>
    </xdr:pic>
    <xdr:clientData/>
  </xdr:twoCellAnchor>
  <xdr:twoCellAnchor editAs="oneCell">
    <xdr:from>
      <xdr:col>0</xdr:col>
      <xdr:colOff>80010</xdr:colOff>
      <xdr:row>1</xdr:row>
      <xdr:rowOff>80010</xdr:rowOff>
    </xdr:from>
    <xdr:to>
      <xdr:col>0</xdr:col>
      <xdr:colOff>465771</xdr:colOff>
      <xdr:row>4</xdr:row>
      <xdr:rowOff>22859</xdr:rowOff>
    </xdr:to>
    <xdr:pic>
      <xdr:nvPicPr>
        <xdr:cNvPr id="28" name="Picture 27">
          <a:extLst>
            <a:ext uri="{FF2B5EF4-FFF2-40B4-BE49-F238E27FC236}">
              <a16:creationId xmlns:a16="http://schemas.microsoft.com/office/drawing/2014/main" id="{2C5C8A09-3F6E-F8CF-A5B6-770FC3D511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0020" y="262890"/>
          <a:ext cx="771522" cy="491489"/>
        </a:xfrm>
        <a:prstGeom prst="rect">
          <a:avLst/>
        </a:prstGeom>
        <a:solidFill>
          <a:schemeClr val="bg2">
            <a:lumMod val="10000"/>
          </a:schemeClr>
        </a:solidFill>
      </xdr:spPr>
    </xdr:pic>
    <xdr:clientData/>
  </xdr:twoCellAnchor>
  <xdr:twoCellAnchor editAs="oneCell">
    <xdr:from>
      <xdr:col>0</xdr:col>
      <xdr:colOff>359092</xdr:colOff>
      <xdr:row>1</xdr:row>
      <xdr:rowOff>59055</xdr:rowOff>
    </xdr:from>
    <xdr:to>
      <xdr:col>1</xdr:col>
      <xdr:colOff>178116</xdr:colOff>
      <xdr:row>4</xdr:row>
      <xdr:rowOff>59054</xdr:rowOff>
    </xdr:to>
    <xdr:pic>
      <xdr:nvPicPr>
        <xdr:cNvPr id="30" name="Picture 29">
          <a:extLst>
            <a:ext uri="{FF2B5EF4-FFF2-40B4-BE49-F238E27FC236}">
              <a16:creationId xmlns:a16="http://schemas.microsoft.com/office/drawing/2014/main" id="{1D4E647C-32DA-8ED7-D057-44ADE0B95E4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8184" y="241935"/>
          <a:ext cx="857248" cy="548639"/>
        </a:xfrm>
        <a:prstGeom prst="rect">
          <a:avLst/>
        </a:prstGeom>
        <a:solidFill>
          <a:schemeClr val="bg2">
            <a:lumMod val="10000"/>
          </a:schemeClr>
        </a:solidFill>
      </xdr:spPr>
    </xdr:pic>
    <xdr:clientData/>
  </xdr:twoCellAnchor>
  <xdr:twoCellAnchor editAs="oneCell">
    <xdr:from>
      <xdr:col>0</xdr:col>
      <xdr:colOff>247649</xdr:colOff>
      <xdr:row>25</xdr:row>
      <xdr:rowOff>118575</xdr:rowOff>
    </xdr:from>
    <xdr:to>
      <xdr:col>0</xdr:col>
      <xdr:colOff>547685</xdr:colOff>
      <xdr:row>29</xdr:row>
      <xdr:rowOff>148589</xdr:rowOff>
    </xdr:to>
    <xdr:pic>
      <xdr:nvPicPr>
        <xdr:cNvPr id="32" name="Picture 31">
          <a:extLst>
            <a:ext uri="{FF2B5EF4-FFF2-40B4-BE49-F238E27FC236}">
              <a16:creationId xmlns:a16="http://schemas.microsoft.com/office/drawing/2014/main" id="{C4F1A8B7-620E-DEDC-A0FC-04FB36232AF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5298" y="4690575"/>
          <a:ext cx="600072" cy="761534"/>
        </a:xfrm>
        <a:prstGeom prst="rect">
          <a:avLst/>
        </a:prstGeom>
        <a:solidFill>
          <a:schemeClr val="bg2">
            <a:lumMod val="10000"/>
          </a:schemeClr>
        </a:solidFill>
      </xdr:spPr>
    </xdr:pic>
    <xdr:clientData/>
  </xdr:twoCellAnchor>
  <xdr:twoCellAnchor>
    <xdr:from>
      <xdr:col>0</xdr:col>
      <xdr:colOff>180021</xdr:colOff>
      <xdr:row>25</xdr:row>
      <xdr:rowOff>1905</xdr:rowOff>
    </xdr:from>
    <xdr:to>
      <xdr:col>1</xdr:col>
      <xdr:colOff>137159</xdr:colOff>
      <xdr:row>26</xdr:row>
      <xdr:rowOff>70485</xdr:rowOff>
    </xdr:to>
    <xdr:sp macro="" textlink="">
      <xdr:nvSpPr>
        <xdr:cNvPr id="33" name="TextBox 32">
          <a:extLst>
            <a:ext uri="{FF2B5EF4-FFF2-40B4-BE49-F238E27FC236}">
              <a16:creationId xmlns:a16="http://schemas.microsoft.com/office/drawing/2014/main" id="{2A0F496E-EA50-AB43-7C3E-F4069CB2BCCF}"/>
            </a:ext>
          </a:extLst>
        </xdr:cNvPr>
        <xdr:cNvSpPr txBox="1"/>
      </xdr:nvSpPr>
      <xdr:spPr>
        <a:xfrm>
          <a:off x="360042" y="4573905"/>
          <a:ext cx="1133476" cy="251460"/>
        </a:xfrm>
        <a:prstGeom prst="rect">
          <a:avLst/>
        </a:prstGeom>
        <a:solidFill>
          <a:schemeClr val="bg2">
            <a:lumMod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By Doris Mba</a:t>
          </a:r>
        </a:p>
      </xdr:txBody>
    </xdr:sp>
    <xdr:clientData/>
  </xdr:twoCellAnchor>
  <xdr:twoCellAnchor>
    <xdr:from>
      <xdr:col>1</xdr:col>
      <xdr:colOff>326416</xdr:colOff>
      <xdr:row>19</xdr:row>
      <xdr:rowOff>174401</xdr:rowOff>
    </xdr:from>
    <xdr:to>
      <xdr:col>4</xdr:col>
      <xdr:colOff>417387</xdr:colOff>
      <xdr:row>31</xdr:row>
      <xdr:rowOff>56675</xdr:rowOff>
    </xdr:to>
    <xdr:graphicFrame macro="">
      <xdr:nvGraphicFramePr>
        <xdr:cNvPr id="15" name="Chart 14">
          <a:extLst>
            <a:ext uri="{FF2B5EF4-FFF2-40B4-BE49-F238E27FC236}">
              <a16:creationId xmlns:a16="http://schemas.microsoft.com/office/drawing/2014/main" id="{653CF67C-E6EF-4AA1-9039-A3EF43F07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153746</xdr:colOff>
      <xdr:row>19</xdr:row>
      <xdr:rowOff>174402</xdr:rowOff>
    </xdr:from>
    <xdr:to>
      <xdr:col>11</xdr:col>
      <xdr:colOff>241479</xdr:colOff>
      <xdr:row>31</xdr:row>
      <xdr:rowOff>56675</xdr:rowOff>
    </xdr:to>
    <xdr:graphicFrame macro="">
      <xdr:nvGraphicFramePr>
        <xdr:cNvPr id="17" name="Chart 16">
          <a:extLst>
            <a:ext uri="{FF2B5EF4-FFF2-40B4-BE49-F238E27FC236}">
              <a16:creationId xmlns:a16="http://schemas.microsoft.com/office/drawing/2014/main" id="{9679A9E7-10CB-42A4-8B54-15C4E25B2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503078</xdr:colOff>
      <xdr:row>19</xdr:row>
      <xdr:rowOff>177415</xdr:rowOff>
    </xdr:from>
    <xdr:to>
      <xdr:col>8</xdr:col>
      <xdr:colOff>73783</xdr:colOff>
      <xdr:row>31</xdr:row>
      <xdr:rowOff>56675</xdr:rowOff>
    </xdr:to>
    <xdr:graphicFrame macro="">
      <xdr:nvGraphicFramePr>
        <xdr:cNvPr id="18" name="Chart 17">
          <a:extLst>
            <a:ext uri="{FF2B5EF4-FFF2-40B4-BE49-F238E27FC236}">
              <a16:creationId xmlns:a16="http://schemas.microsoft.com/office/drawing/2014/main" id="{9A02EF27-F9D8-4971-AE84-8C4830806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53662</xdr:colOff>
      <xdr:row>6</xdr:row>
      <xdr:rowOff>93909</xdr:rowOff>
    </xdr:from>
    <xdr:to>
      <xdr:col>1</xdr:col>
      <xdr:colOff>221356</xdr:colOff>
      <xdr:row>24</xdr:row>
      <xdr:rowOff>80492</xdr:rowOff>
    </xdr:to>
    <mc:AlternateContent xmlns:mc="http://schemas.openxmlformats.org/markup-compatibility/2006">
      <mc:Choice xmlns:a14="http://schemas.microsoft.com/office/drawing/2010/main" Requires="a14">
        <xdr:graphicFrame macro="">
          <xdr:nvGraphicFramePr>
            <xdr:cNvPr id="2" name="Metric 2">
              <a:extLst>
                <a:ext uri="{FF2B5EF4-FFF2-40B4-BE49-F238E27FC236}">
                  <a16:creationId xmlns:a16="http://schemas.microsoft.com/office/drawing/2014/main" id="{C710206C-3B23-4D47-B1F0-048407F30890}"/>
                </a:ext>
              </a:extLst>
            </xdr:cNvPr>
            <xdr:cNvGraphicFramePr/>
          </xdr:nvGraphicFramePr>
          <xdr:xfrm>
            <a:off x="0" y="0"/>
            <a:ext cx="0" cy="0"/>
          </xdr:xfrm>
          <a:graphic>
            <a:graphicData uri="http://schemas.microsoft.com/office/drawing/2010/slicer">
              <sle:slicer xmlns:sle="http://schemas.microsoft.com/office/drawing/2010/slicer" name="Metric 2"/>
            </a:graphicData>
          </a:graphic>
        </xdr:graphicFrame>
      </mc:Choice>
      <mc:Fallback>
        <xdr:sp macro="" textlink="">
          <xdr:nvSpPr>
            <xdr:cNvPr id="0" name=""/>
            <xdr:cNvSpPr>
              <a:spLocks noTextEdit="1"/>
            </xdr:cNvSpPr>
          </xdr:nvSpPr>
          <xdr:spPr>
            <a:xfrm>
              <a:off x="107324" y="1236909"/>
              <a:ext cx="1520721" cy="3415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502920</xdr:colOff>
      <xdr:row>9</xdr:row>
      <xdr:rowOff>1</xdr:rowOff>
    </xdr:from>
    <xdr:to>
      <xdr:col>1</xdr:col>
      <xdr:colOff>1773555</xdr:colOff>
      <xdr:row>14</xdr:row>
      <xdr:rowOff>76200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97FEA519-03FD-0DBF-D22C-830445CB6C2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02920" y="1645921"/>
              <a:ext cx="22174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4.67581296296" createdVersion="8" refreshedVersion="8" minRefreshableVersion="3" recordCount="6" xr:uid="{5E6B0864-F70C-4969-89F4-34A895B9CD9F}">
  <cacheSource type="worksheet">
    <worksheetSource name="Table3"/>
  </cacheSource>
  <cacheFields count="8">
    <cacheField name="Year" numFmtId="0">
      <sharedItems containsSemiMixedTypes="0" containsString="0" containsNumber="1" containsInteger="1" minValue="2021" maxValue="2023" count="3">
        <n v="2023"/>
        <n v="2022"/>
        <n v="2021" u="1"/>
      </sharedItems>
    </cacheField>
    <cacheField name="Company" numFmtId="0">
      <sharedItems containsBlank="1" count="4">
        <s v="ExxonMobil"/>
        <s v="Chevron"/>
        <s v="Shell"/>
        <m u="1"/>
      </sharedItems>
    </cacheField>
    <cacheField name="Net Profit Margin (%) " numFmtId="0">
      <sharedItems containsSemiMixedTypes="0" containsString="0" containsNumber="1" minValue="5.9901046775356379" maxValue="14.401913486997058" count="6">
        <n v="10.4503427340952"/>
        <n v="10.634041473209619"/>
        <n v="5.9901046775356379"/>
        <n v="13.474182943337846"/>
        <n v="14.401913486997058"/>
        <n v="10.955176190636481"/>
      </sharedItems>
    </cacheField>
    <cacheField name="Return on Assets (ROA) (%)" numFmtId="0">
      <sharedItems containsSemiMixedTypes="0" containsString="0" containsNumber="1" minValue="4.765057720235311" maxValue="15.102948787076601"/>
    </cacheField>
    <cacheField name="Return on Equity (ROE) (%)" numFmtId="0">
      <sharedItems containsSemiMixedTypes="0" containsString="0" containsNumber="1" minValue="10.277550673702764" maxValue="27.529596538797769"/>
    </cacheField>
    <cacheField name="Current Ratio " numFmtId="0">
      <sharedItems containsSemiMixedTypes="0" containsString="0" containsNumber="1" minValue="1.2749705499410999" maxValue="1.4791015983832445"/>
    </cacheField>
    <cacheField name="Quick Ratio" numFmtId="0">
      <sharedItems containsSemiMixedTypes="0" containsString="0" containsNumber="1" minValue="1.0193130386260774" maxValue="1.2730355472404116"/>
    </cacheField>
    <cacheField name="Debt-to-Equity Ratio" numFmtId="0">
      <sharedItems containsSemiMixedTypes="0" containsString="0" containsNumber="1" minValue="0.60824877372973374" maxValue="1.3002642824135371"/>
    </cacheField>
  </cacheFields>
  <extLst>
    <ext xmlns:x14="http://schemas.microsoft.com/office/spreadsheetml/2009/9/main" uri="{725AE2AE-9491-48be-B2B4-4EB974FC3084}">
      <x14:pivotCacheDefinition pivotCacheId="6944431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refreshedDate="45719.794652662036" createdVersion="8" refreshedVersion="8" minRefreshableVersion="3" recordCount="10" xr:uid="{7CDDDD69-8CEE-49F9-9C6D-129BB3196804}">
  <cacheSource type="worksheet">
    <worksheetSource ref="A1:J11" sheet="Copy of raw file"/>
  </cacheSource>
  <cacheFields count="10">
    <cacheField name="Metric" numFmtId="0">
      <sharedItems count="10">
        <s v="Total Revenue"/>
        <s v="Net Income"/>
        <s v="Total Assets"/>
        <s v="Total Equity"/>
        <s v="Total Liabilities"/>
        <s v="Current Assets"/>
        <s v="Current Liabilities"/>
        <s v="Operating Cash Flow"/>
        <s v="Capital Expenditures"/>
        <s v="Inventory"/>
      </sharedItems>
    </cacheField>
    <cacheField name="2023 (ExxonMobil)" numFmtId="0">
      <sharedItems containsSemiMixedTypes="0" containsString="0" containsNumber="1" containsInteger="1" minValue="-21919" maxValue="376317" count="10">
        <n v="344582"/>
        <n v="36010"/>
        <n v="376317"/>
        <n v="212538"/>
        <n v="163779"/>
        <n v="96609"/>
        <n v="65316"/>
        <n v="55369"/>
        <n v="-21919"/>
        <n v="20528"/>
      </sharedItems>
    </cacheField>
    <cacheField name="2023 (Chevron)" numFmtId="0">
      <sharedItems containsSemiMixedTypes="0" containsString="0" containsNumber="1" containsInteger="1" minValue="-15829" maxValue="261632"/>
    </cacheField>
    <cacheField name="2023 (Shell)" numFmtId="0">
      <sharedItems containsSemiMixedTypes="0" containsString="0" containsNumber="1" containsInteger="1" minValue="-22993" maxValue="406270"/>
    </cacheField>
    <cacheField name="2022 (ExxonMobil)" numFmtId="0">
      <sharedItems containsSemiMixedTypes="0" containsString="0" containsNumber="1" containsInteger="1" minValue="-18407" maxValue="413680"/>
    </cacheField>
    <cacheField name="2022 (Chevron)" numFmtId="0">
      <sharedItems containsSemiMixedTypes="0" containsString="0" containsNumber="1" containsInteger="1" minValue="-11974" maxValue="257709"/>
    </cacheField>
    <cacheField name="2022 (Shell)" numFmtId="164">
      <sharedItems containsSemiMixedTypes="0" containsString="0" containsNumber="1" containsInteger="1" minValue="-22600" maxValue="443024"/>
    </cacheField>
    <cacheField name="2021 (ExxonMobil)" numFmtId="0">
      <sharedItems containsString="0" containsBlank="1" containsNumber="1" containsInteger="1" minValue="-12076" maxValue="285640"/>
    </cacheField>
    <cacheField name="2021 (Chevron)" numFmtId="0">
      <sharedItems containsString="0" containsBlank="1" containsNumber="1" containsInteger="1" minValue="-8056" maxValue="162465"/>
    </cacheField>
    <cacheField name="2021 (Shell)" numFmtId="0">
      <sharedItems containsString="0" containsBlank="1" containsNumber="1" containsInteger="1" minValue="-19000" maxValue="272657"/>
    </cacheField>
  </cacheFields>
  <extLst>
    <ext xmlns:x14="http://schemas.microsoft.com/office/spreadsheetml/2009/9/main" uri="{725AE2AE-9491-48be-B2B4-4EB974FC3084}">
      <x14:pivotCacheDefinition pivotCacheId="1275944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9.56906012749889"/>
    <n v="16.942852572245904"/>
    <n v="1.4791015983832445"/>
    <n v="1.1648141343621776"/>
    <n v="0.77058690681195829"/>
  </r>
  <r>
    <x v="0"/>
    <x v="1"/>
    <x v="1"/>
    <n v="8.1675788894324857"/>
    <n v="13.196524402670306"/>
    <n v="1.2749705499410999"/>
    <n v="1.0193130386260774"/>
    <n v="0.61572047008256703"/>
  </r>
  <r>
    <x v="0"/>
    <x v="2"/>
    <x v="2"/>
    <n v="4.765057720235311"/>
    <n v="10.277550673702764"/>
    <n v="1.4048309887186148"/>
    <n v="1.1322865492788083"/>
    <n v="1.1568575402682069"/>
  </r>
  <r>
    <x v="1"/>
    <x v="0"/>
    <x v="3"/>
    <n v="15.102948787076601"/>
    <n v="27.529596538797769"/>
    <n v="1.414019842131943"/>
    <n v="1.1180679267144615"/>
    <n v="0.82279612590320683"/>
  </r>
  <r>
    <x v="1"/>
    <x v="1"/>
    <x v="4"/>
    <n v="13.761645887415652"/>
    <n v="22.132150122939052"/>
    <n v="1.4716732927970066"/>
    <n v="1.2730355472404116"/>
    <n v="0.60824877372973374"/>
  </r>
  <r>
    <x v="1"/>
    <x v="2"/>
    <x v="5"/>
    <n v="9.5500469500523675"/>
    <n v="21.967631894577796"/>
    <n v="1.367872657879335"/>
    <n v="1.1049616275523242"/>
    <n v="1.30026428241353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00949"/>
    <n v="323183"/>
    <n v="413680"/>
    <n v="246252"/>
    <n v="386201"/>
    <n v="285640"/>
    <n v="162465"/>
    <n v="272657"/>
  </r>
  <r>
    <x v="1"/>
    <x v="1"/>
    <n v="21369"/>
    <n v="19359"/>
    <n v="55740"/>
    <n v="35465"/>
    <n v="42309"/>
    <n v="23040"/>
    <n v="15625"/>
    <n v="20101"/>
  </r>
  <r>
    <x v="2"/>
    <x v="2"/>
    <n v="261632"/>
    <n v="406270"/>
    <n v="369067"/>
    <n v="257709"/>
    <n v="443024"/>
    <m/>
    <m/>
    <m/>
  </r>
  <r>
    <x v="3"/>
    <x v="3"/>
    <n v="161929"/>
    <n v="188362"/>
    <n v="202473"/>
    <n v="160242"/>
    <n v="192597"/>
    <m/>
    <m/>
    <m/>
  </r>
  <r>
    <x v="4"/>
    <x v="4"/>
    <n v="99703"/>
    <n v="217908"/>
    <n v="166594"/>
    <n v="97467"/>
    <n v="250427"/>
    <m/>
    <m/>
    <m/>
  </r>
  <r>
    <x v="5"/>
    <x v="5"/>
    <n v="41128"/>
    <n v="134115"/>
    <n v="97631"/>
    <n v="50343"/>
    <n v="165938"/>
    <m/>
    <m/>
    <m/>
  </r>
  <r>
    <x v="6"/>
    <x v="6"/>
    <n v="32258"/>
    <n v="95467"/>
    <n v="69045"/>
    <n v="34208"/>
    <n v="121311"/>
    <m/>
    <m/>
    <m/>
  </r>
  <r>
    <x v="7"/>
    <x v="7"/>
    <n v="35609"/>
    <n v="54191"/>
    <n v="76797"/>
    <n v="49602"/>
    <n v="68414"/>
    <n v="48129"/>
    <n v="29187"/>
    <n v="45104"/>
  </r>
  <r>
    <x v="8"/>
    <x v="8"/>
    <n v="-15829"/>
    <n v="-22993"/>
    <n v="-18407"/>
    <n v="-11974"/>
    <n v="-22600"/>
    <n v="-12076"/>
    <n v="-8056"/>
    <n v="-19000"/>
  </r>
  <r>
    <x v="9"/>
    <x v="9"/>
    <n v="8247"/>
    <n v="26019"/>
    <n v="20434"/>
    <n v="6795"/>
    <n v="3189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FBC5A-16E8-477C-B4D7-CDDD1C00BDD3}" name="PivotTable5"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3:B36" firstHeaderRow="1" firstDataRow="1" firstDataCol="1"/>
  <pivotFields count="10">
    <pivotField showAll="0">
      <items count="11">
        <item x="8"/>
        <item x="5"/>
        <item x="6"/>
        <item x="9"/>
        <item x="1"/>
        <item x="7"/>
        <item x="2"/>
        <item x="3"/>
        <item x="4"/>
        <item x="0"/>
        <item t="default"/>
      </items>
    </pivotField>
    <pivotField showAll="0">
      <items count="11">
        <item x="8"/>
        <item x="9"/>
        <item x="1"/>
        <item x="7"/>
        <item x="6"/>
        <item x="5"/>
        <item x="4"/>
        <item x="3"/>
        <item x="0"/>
        <item x="2"/>
        <item t="default"/>
      </items>
    </pivotField>
    <pivotField showAll="0"/>
    <pivotField showAll="0"/>
    <pivotField showAll="0"/>
    <pivotField showAll="0"/>
    <pivotField numFmtId="164" showAll="0"/>
    <pivotField dataField="1" showAll="0"/>
    <pivotField dataField="1" showAll="0"/>
    <pivotField dataField="1" showAll="0"/>
  </pivotFields>
  <rowFields count="1">
    <field x="-2"/>
  </rowFields>
  <rowItems count="3">
    <i>
      <x/>
    </i>
    <i i="1">
      <x v="1"/>
    </i>
    <i i="2">
      <x v="2"/>
    </i>
  </rowItems>
  <colItems count="1">
    <i/>
  </colItems>
  <dataFields count="3">
    <dataField name=" ExxonMobil" fld="7" baseField="0" baseItem="0"/>
    <dataField name=" Chevron" fld="8" baseField="0" baseItem="0"/>
    <dataField name=" Shell" fld="9" baseField="0" baseItem="0"/>
  </dataFields>
  <formats count="1">
    <format dxfId="53">
      <pivotArea outline="0" collapsedLevelsAreSubtotals="1" fieldPosition="0"/>
    </format>
  </formats>
  <chartFormats count="13">
    <chartFormat chart="1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1">
          <reference field="4294967294" count="1" selected="0">
            <x v="0"/>
          </reference>
        </references>
      </pivotArea>
    </chartFormat>
    <chartFormat chart="19" format="2">
      <pivotArea type="data" outline="0" fieldPosition="0">
        <references count="1">
          <reference field="4294967294" count="1" selected="0">
            <x v="2"/>
          </reference>
        </references>
      </pivotArea>
    </chartFormat>
    <chartFormat chart="19" format="3">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1">
          <reference field="4294967294" count="1" selected="0">
            <x v="0"/>
          </reference>
        </references>
      </pivotArea>
    </chartFormat>
    <chartFormat chart="20" format="6">
      <pivotArea type="data" outline="0" fieldPosition="0">
        <references count="1">
          <reference field="4294967294" count="1" selected="0">
            <x v="1"/>
          </reference>
        </references>
      </pivotArea>
    </chartFormat>
    <chartFormat chart="20" format="7">
      <pivotArea type="data" outline="0" fieldPosition="0">
        <references count="1">
          <reference field="4294967294"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1">
          <reference field="4294967294" count="1" selected="0">
            <x v="0"/>
          </reference>
        </references>
      </pivotArea>
    </chartFormat>
    <chartFormat chart="21" format="10">
      <pivotArea type="data" outline="0" fieldPosition="0">
        <references count="1">
          <reference field="4294967294" count="1" selected="0">
            <x v="1"/>
          </reference>
        </references>
      </pivotArea>
    </chartFormat>
    <chartFormat chart="21" format="1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59F12-DAC5-4555-A682-FA7FEE45641C}" name="PivotTable4"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0:B23" firstHeaderRow="1" firstDataRow="1" firstDataCol="1"/>
  <pivotFields count="10">
    <pivotField showAll="0">
      <items count="11">
        <item x="8"/>
        <item x="5"/>
        <item x="6"/>
        <item x="9"/>
        <item x="1"/>
        <item x="7"/>
        <item x="2"/>
        <item x="3"/>
        <item x="4"/>
        <item x="0"/>
        <item t="default"/>
      </items>
    </pivotField>
    <pivotField showAll="0">
      <items count="11">
        <item x="8"/>
        <item x="9"/>
        <item x="1"/>
        <item x="7"/>
        <item x="6"/>
        <item x="5"/>
        <item x="4"/>
        <item x="3"/>
        <item x="0"/>
        <item x="2"/>
        <item t="default"/>
      </items>
    </pivotField>
    <pivotField showAll="0"/>
    <pivotField showAll="0"/>
    <pivotField dataField="1" showAll="0"/>
    <pivotField dataField="1" showAll="0"/>
    <pivotField dataField="1" numFmtId="164" showAll="0"/>
    <pivotField showAll="0"/>
    <pivotField showAll="0"/>
    <pivotField showAll="0"/>
  </pivotFields>
  <rowFields count="1">
    <field x="-2"/>
  </rowFields>
  <rowItems count="3">
    <i>
      <x/>
    </i>
    <i i="1">
      <x v="1"/>
    </i>
    <i i="2">
      <x v="2"/>
    </i>
  </rowItems>
  <colItems count="1">
    <i/>
  </colItems>
  <dataFields count="3">
    <dataField name=" Shell" fld="6" baseField="0" baseItem="0" numFmtId="164"/>
    <dataField name=" ExxonMobil" fld="4" baseField="0" baseItem="0"/>
    <dataField name=" Chevron" fld="5" baseField="0" baseItem="0"/>
  </dataFields>
  <formats count="1">
    <format dxfId="54">
      <pivotArea outline="0" collapsedLevelsAreSubtotals="1" fieldPosition="0"/>
    </format>
  </formats>
  <chartFormats count="9">
    <chartFormat chart="9" format="0"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1">
          <reference field="4294967294" count="1" selected="0">
            <x v="2"/>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1">
          <reference field="4294967294" count="1" selected="0">
            <x v="2"/>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1">
          <reference field="4294967294" count="1" selected="0">
            <x v="2"/>
          </reference>
        </references>
      </pivotArea>
    </chartFormat>
    <chartFormat chart="13" format="7">
      <pivotArea type="data" outline="0" fieldPosition="0">
        <references count="1">
          <reference field="4294967294" count="1" selected="0">
            <x v="0"/>
          </reference>
        </references>
      </pivotArea>
    </chartFormat>
    <chartFormat chart="13"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B2979-83EA-4B7F-90CD-5A4EC0F79EB5}" name="PivotTable3"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0">
    <pivotField showAll="0">
      <items count="11">
        <item x="8"/>
        <item x="5"/>
        <item x="6"/>
        <item x="9"/>
        <item x="1"/>
        <item x="7"/>
        <item x="2"/>
        <item x="3"/>
        <item x="4"/>
        <item x="0"/>
        <item t="default"/>
      </items>
    </pivotField>
    <pivotField dataField="1" showAll="0">
      <items count="11">
        <item x="8"/>
        <item x="9"/>
        <item x="1"/>
        <item x="7"/>
        <item x="6"/>
        <item x="5"/>
        <item x="4"/>
        <item x="3"/>
        <item x="0"/>
        <item x="2"/>
        <item t="default"/>
      </items>
    </pivotField>
    <pivotField dataField="1" showAll="0"/>
    <pivotField dataField="1" showAll="0"/>
    <pivotField showAll="0"/>
    <pivotField showAll="0"/>
    <pivotField numFmtId="164" showAll="0"/>
    <pivotField showAll="0"/>
    <pivotField showAll="0"/>
    <pivotField showAll="0"/>
  </pivotFields>
  <rowFields count="1">
    <field x="-2"/>
  </rowFields>
  <rowItems count="3">
    <i>
      <x/>
    </i>
    <i i="1">
      <x v="1"/>
    </i>
    <i i="2">
      <x v="2"/>
    </i>
  </rowItems>
  <colItems count="1">
    <i/>
  </colItems>
  <dataFields count="3">
    <dataField name=" Shell" fld="3" baseField="0" baseItem="0"/>
    <dataField name=" ExxonMobil" fld="1" baseField="0" baseItem="0"/>
    <dataField name=" Chevron" fld="2" baseField="0" baseItem="0"/>
  </dataFields>
  <formats count="1">
    <format dxfId="55">
      <pivotArea outline="0" collapsedLevelsAreSubtotals="1" fieldPosition="0"/>
    </format>
  </formats>
  <chartFormats count="8">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4064F-6B07-4DB8-AC5B-C5D519B8E3B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C45" firstHeaderRow="0" firstDataRow="1" firstDataCol="1"/>
  <pivotFields count="8">
    <pivotField axis="axisRow" showAll="0" sortType="descending">
      <items count="4">
        <item x="0"/>
        <item x="1"/>
        <item sd="0" m="1" x="2"/>
        <item t="default"/>
      </items>
    </pivotField>
    <pivotField axis="axisRow" showAll="0">
      <items count="5">
        <item x="1"/>
        <item x="0"/>
        <item x="2"/>
        <item m="1" x="3"/>
        <item t="default"/>
      </items>
    </pivotField>
    <pivotField showAll="0"/>
    <pivotField showAll="0"/>
    <pivotField showAll="0"/>
    <pivotField dataField="1" showAll="0"/>
    <pivotField dataField="1" showAll="0"/>
    <pivotField showAll="0"/>
  </pivotFields>
  <rowFields count="2">
    <field x="0"/>
    <field x="1"/>
  </rowFields>
  <rowItems count="9">
    <i>
      <x/>
    </i>
    <i r="1">
      <x/>
    </i>
    <i r="1">
      <x v="1"/>
    </i>
    <i r="1">
      <x v="2"/>
    </i>
    <i>
      <x v="1"/>
    </i>
    <i r="1">
      <x/>
    </i>
    <i r="1">
      <x v="1"/>
    </i>
    <i r="1">
      <x v="2"/>
    </i>
    <i t="grand">
      <x/>
    </i>
  </rowItems>
  <colFields count="1">
    <field x="-2"/>
  </colFields>
  <colItems count="2">
    <i>
      <x/>
    </i>
    <i i="1">
      <x v="1"/>
    </i>
  </colItems>
  <dataFields count="2">
    <dataField name="Average of Current Ratio " fld="5" subtotal="average" baseField="0" baseItem="0"/>
    <dataField name="Average of Quick Ratio" fld="6" subtotal="average" baseField="0" baseItem="0"/>
  </dataFields>
  <chartFormats count="4">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4C5588-E872-485C-A0DE-56BAAEDD69B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3:H12" firstHeaderRow="1" firstDataRow="1" firstDataCol="1"/>
  <pivotFields count="8">
    <pivotField axis="axisRow" showAll="0" sortType="descending">
      <items count="4">
        <item x="0"/>
        <item x="1"/>
        <item sd="0"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s>
  <rowFields count="2">
    <field x="0"/>
    <field x="1"/>
  </rowFields>
  <rowItems count="9">
    <i>
      <x/>
    </i>
    <i r="1">
      <x/>
    </i>
    <i r="1">
      <x v="1"/>
    </i>
    <i r="1">
      <x v="2"/>
    </i>
    <i>
      <x v="1"/>
    </i>
    <i r="1">
      <x/>
    </i>
    <i r="1">
      <x v="1"/>
    </i>
    <i r="1">
      <x v="2"/>
    </i>
    <i t="grand">
      <x/>
    </i>
  </rowItems>
  <colItems count="1">
    <i/>
  </colItems>
  <dataFields count="1">
    <dataField name="Average of Debt-to-Equity Ratio" fld="7" subtotal="average" baseField="0" baseItem="0" numFmtId="2"/>
  </dataFields>
  <formats count="1">
    <format dxfId="13">
      <pivotArea outline="0" collapsedLevelsAreSubtotals="1" fieldPosition="0"/>
    </format>
  </formats>
  <chartFormats count="16">
    <chartFormat chart="0"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3">
          <reference field="4294967294" count="1" selected="0">
            <x v="0"/>
          </reference>
          <reference field="0" count="1" selected="0">
            <x v="0"/>
          </reference>
          <reference field="1" count="1" selected="0">
            <x v="0"/>
          </reference>
        </references>
      </pivotArea>
    </chartFormat>
    <chartFormat chart="17" format="9">
      <pivotArea type="data" outline="0" fieldPosition="0">
        <references count="3">
          <reference field="4294967294" count="1" selected="0">
            <x v="0"/>
          </reference>
          <reference field="0" count="1" selected="0">
            <x v="0"/>
          </reference>
          <reference field="1" count="1" selected="0">
            <x v="1"/>
          </reference>
        </references>
      </pivotArea>
    </chartFormat>
    <chartFormat chart="17" format="10">
      <pivotArea type="data" outline="0" fieldPosition="0">
        <references count="3">
          <reference field="4294967294" count="1" selected="0">
            <x v="0"/>
          </reference>
          <reference field="0" count="1" selected="0">
            <x v="0"/>
          </reference>
          <reference field="1" count="1" selected="0">
            <x v="2"/>
          </reference>
        </references>
      </pivotArea>
    </chartFormat>
    <chartFormat chart="12" format="3">
      <pivotArea type="data" outline="0" fieldPosition="0">
        <references count="3">
          <reference field="4294967294" count="1" selected="0">
            <x v="0"/>
          </reference>
          <reference field="0" count="1" selected="0">
            <x v="1"/>
          </reference>
          <reference field="1"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1"/>
          </reference>
          <reference field="1" count="1" selected="0">
            <x v="2"/>
          </reference>
        </references>
      </pivotArea>
    </chartFormat>
    <chartFormat chart="12" format="6">
      <pivotArea type="data" outline="0" fieldPosition="0">
        <references count="3">
          <reference field="4294967294" count="1" selected="0">
            <x v="0"/>
          </reference>
          <reference field="0" count="1" selected="0">
            <x v="0"/>
          </reference>
          <reference field="1" count="1" selected="0">
            <x v="0"/>
          </reference>
        </references>
      </pivotArea>
    </chartFormat>
    <chartFormat chart="12" format="7">
      <pivotArea type="data" outline="0" fieldPosition="0">
        <references count="3">
          <reference field="4294967294" count="1" selected="0">
            <x v="0"/>
          </reference>
          <reference field="0" count="1" selected="0">
            <x v="0"/>
          </reference>
          <reference field="1" count="1" selected="0">
            <x v="1"/>
          </reference>
        </references>
      </pivotArea>
    </chartFormat>
    <chartFormat chart="12" format="8">
      <pivotArea type="data" outline="0" fieldPosition="0">
        <references count="3">
          <reference field="4294967294" count="1" selected="0">
            <x v="0"/>
          </reference>
          <reference field="0" count="1" selected="0">
            <x v="0"/>
          </reference>
          <reference field="1" count="1" selected="0">
            <x v="2"/>
          </reference>
        </references>
      </pivotArea>
    </chartFormat>
    <chartFormat chart="17" format="11">
      <pivotArea type="data" outline="0" fieldPosition="0">
        <references count="3">
          <reference field="4294967294" count="1" selected="0">
            <x v="0"/>
          </reference>
          <reference field="0" count="1" selected="0">
            <x v="1"/>
          </reference>
          <reference field="1" count="1" selected="0">
            <x v="0"/>
          </reference>
        </references>
      </pivotArea>
    </chartFormat>
    <chartFormat chart="17" format="12">
      <pivotArea type="data" outline="0" fieldPosition="0">
        <references count="3">
          <reference field="4294967294" count="1" selected="0">
            <x v="0"/>
          </reference>
          <reference field="0" count="1" selected="0">
            <x v="1"/>
          </reference>
          <reference field="1" count="1" selected="0">
            <x v="1"/>
          </reference>
        </references>
      </pivotArea>
    </chartFormat>
    <chartFormat chart="17" format="13">
      <pivotArea type="data" outline="0" fieldPosition="0">
        <references count="3">
          <reference field="4294967294" count="1" selected="0">
            <x v="0"/>
          </reference>
          <reference field="0"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4E4FD2-D7C0-4250-8173-0131FD7EA86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2" firstHeaderRow="0" firstDataRow="1" firstDataCol="1"/>
  <pivotFields count="8">
    <pivotField axis="axisRow" showAll="0" sortType="descending">
      <items count="4">
        <item x="0"/>
        <item x="1"/>
        <item sd="0" m="1" x="2"/>
        <item t="default"/>
      </items>
    </pivotField>
    <pivotField axis="axisRow" showAll="0">
      <items count="5">
        <item x="1"/>
        <item x="0"/>
        <item x="2"/>
        <item m="1" x="3"/>
        <item t="default"/>
      </items>
    </pivotField>
    <pivotField showAll="0"/>
    <pivotField dataField="1" showAll="0"/>
    <pivotField showAll="0"/>
    <pivotField dataField="1" showAll="0"/>
    <pivotField dataField="1" showAll="0"/>
    <pivotField dataField="1" showAll="0"/>
  </pivotFields>
  <rowFields count="2">
    <field x="0"/>
    <field x="1"/>
  </rowFields>
  <rowItems count="9">
    <i>
      <x/>
    </i>
    <i r="1">
      <x/>
    </i>
    <i r="1">
      <x v="1"/>
    </i>
    <i r="1">
      <x v="2"/>
    </i>
    <i>
      <x v="1"/>
    </i>
    <i r="1">
      <x/>
    </i>
    <i r="1">
      <x v="1"/>
    </i>
    <i r="1">
      <x v="2"/>
    </i>
    <i t="grand">
      <x/>
    </i>
  </rowItems>
  <colFields count="1">
    <field x="-2"/>
  </colFields>
  <colItems count="4">
    <i>
      <x/>
    </i>
    <i i="1">
      <x v="1"/>
    </i>
    <i i="2">
      <x v="2"/>
    </i>
    <i i="3">
      <x v="3"/>
    </i>
  </colItems>
  <dataFields count="4">
    <dataField name="Average of Return on Assets (ROA) (%)" fld="3" subtotal="average" baseField="0" baseItem="0"/>
    <dataField name="Average of Current Ratio " fld="5" subtotal="average" baseField="0" baseItem="0"/>
    <dataField name="Average of Quick Ratio" fld="6" subtotal="average" baseField="0" baseItem="0"/>
    <dataField name="Average of Debt-to-Equity Ratio"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CA7496-167D-4417-9F97-722D7D83B4F6}"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6:I45" firstHeaderRow="1" firstDataRow="1" firstDataCol="1"/>
  <pivotFields count="8">
    <pivotField axis="axisRow" showAll="0" sortType="descending">
      <items count="4">
        <item x="0"/>
        <item x="1"/>
        <item sd="0" m="1" x="2"/>
        <item t="default"/>
      </items>
    </pivotField>
    <pivotField axis="axisRow" showAll="0">
      <items count="5">
        <item x="1"/>
        <item x="0"/>
        <item x="2"/>
        <item m="1" x="3"/>
        <item t="default"/>
      </items>
    </pivotField>
    <pivotField showAll="0"/>
    <pivotField dataField="1" showAll="0"/>
    <pivotField showAll="0"/>
    <pivotField showAll="0"/>
    <pivotField showAll="0"/>
    <pivotField showAll="0"/>
  </pivotFields>
  <rowFields count="2">
    <field x="0"/>
    <field x="1"/>
  </rowFields>
  <rowItems count="9">
    <i>
      <x/>
    </i>
    <i r="1">
      <x/>
    </i>
    <i r="1">
      <x v="1"/>
    </i>
    <i r="1">
      <x v="2"/>
    </i>
    <i>
      <x v="1"/>
    </i>
    <i r="1">
      <x/>
    </i>
    <i r="1">
      <x v="1"/>
    </i>
    <i r="1">
      <x v="2"/>
    </i>
    <i t="grand">
      <x/>
    </i>
  </rowItems>
  <colItems count="1">
    <i/>
  </colItems>
  <dataFields count="1">
    <dataField name="Average of Return on Assets (ROA) (%)" fld="3" subtotal="average" baseField="1" baseItem="1" numFmtId="2"/>
  </dataFields>
  <formats count="1">
    <format dxfId="12">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0" count="1" selected="0">
            <x v="0"/>
          </reference>
          <reference field="1" count="1" selected="0">
            <x v="1"/>
          </reference>
        </references>
      </pivotArea>
    </chartFormat>
    <chartFormat chart="8" format="4">
      <pivotArea type="data" outline="0" fieldPosition="0">
        <references count="3">
          <reference field="4294967294" count="1" selected="0">
            <x v="0"/>
          </reference>
          <reference field="0" count="1" selected="0">
            <x v="0"/>
          </reference>
          <reference field="1"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1CF277-CE93-4B67-BFCA-4D3EAA416193}"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6:F45" firstHeaderRow="1" firstDataRow="1" firstDataCol="1"/>
  <pivotFields count="8">
    <pivotField axis="axisRow" showAll="0" sortType="descending">
      <items count="4">
        <item x="0"/>
        <item x="1"/>
        <item sd="0" m="1" x="2"/>
        <item t="default"/>
      </items>
    </pivotField>
    <pivotField axis="axisRow" showAll="0">
      <items count="5">
        <item x="1"/>
        <item x="0"/>
        <item x="2"/>
        <item m="1" x="3"/>
        <item t="default"/>
      </items>
    </pivotField>
    <pivotField showAll="0"/>
    <pivotField showAll="0"/>
    <pivotField dataField="1" showAll="0"/>
    <pivotField showAll="0"/>
    <pivotField showAll="0"/>
    <pivotField showAll="0"/>
  </pivotFields>
  <rowFields count="2">
    <field x="0"/>
    <field x="1"/>
  </rowFields>
  <rowItems count="9">
    <i>
      <x/>
    </i>
    <i r="1">
      <x/>
    </i>
    <i r="1">
      <x v="1"/>
    </i>
    <i r="1">
      <x v="2"/>
    </i>
    <i>
      <x v="1"/>
    </i>
    <i r="1">
      <x/>
    </i>
    <i r="1">
      <x v="1"/>
    </i>
    <i r="1">
      <x v="2"/>
    </i>
    <i t="grand">
      <x/>
    </i>
  </rowItems>
  <colItems count="1">
    <i/>
  </colItems>
  <dataFields count="1">
    <dataField name="Average of Return on Equity (ROE) (%)" fld="4" subtotal="average" baseField="1"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33100E-61E4-4584-9C10-05216E5755BA}"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0" firstDataRow="1" firstDataCol="1"/>
  <pivotFields count="8">
    <pivotField showAll="0">
      <items count="4">
        <item m="1" x="2"/>
        <item x="1"/>
        <item x="0"/>
        <item t="default"/>
      </items>
    </pivotField>
    <pivotField axis="axisRow" showAll="0">
      <items count="5">
        <item x="1"/>
        <item x="0"/>
        <item x="2"/>
        <item m="1" x="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4">
    <i>
      <x/>
    </i>
    <i>
      <x v="1"/>
    </i>
    <i>
      <x v="2"/>
    </i>
    <i t="grand">
      <x/>
    </i>
  </rowItems>
  <colFields count="1">
    <field x="-2"/>
  </colFields>
  <colItems count="6">
    <i>
      <x/>
    </i>
    <i i="1">
      <x v="1"/>
    </i>
    <i i="2">
      <x v="2"/>
    </i>
    <i i="3">
      <x v="3"/>
    </i>
    <i i="4">
      <x v="4"/>
    </i>
    <i i="5">
      <x v="5"/>
    </i>
  </colItems>
  <dataFields count="6">
    <dataField name="Sum of Net Profit Margin (%) " fld="2" baseField="0" baseItem="0"/>
    <dataField name="Sum of Return on Assets (ROA) (%)" fld="3" baseField="0" baseItem="0"/>
    <dataField name="Sum of Return on Equity (ROE) (%)" fld="4" baseField="0" baseItem="0"/>
    <dataField name="Sum of Current Ratio " fld="5" baseField="0" baseItem="0"/>
    <dataField name="Sum of Quick Ratio" fld="6" baseField="0" baseItem="0"/>
    <dataField name="Sum of Debt-to-Equity Ratio"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948BEA-1BF2-44A4-8E9E-0087CBC4EE21}" sourceName="Year">
  <pivotTables>
    <pivotTable tabId="22" name="PivotTable1"/>
    <pivotTable tabId="22" name="PivotTable2"/>
    <pivotTable tabId="22" name="PivotTable3"/>
    <pivotTable tabId="22" name="PivotTable4"/>
    <pivotTable tabId="22" name="PivotTable5"/>
  </pivotTables>
  <data>
    <tabular pivotCacheId="694443157">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D342E36A-3DBA-4D46-B022-D50683065474}" sourceName="Company">
  <pivotTables>
    <pivotTable tabId="22" name="PivotTable2"/>
  </pivotTables>
  <data>
    <tabular pivotCacheId="694443157">
      <items count="4">
        <i x="1" s="1"/>
        <i x="0" s="1"/>
        <i x="2"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7F14D84-D3C5-4425-8828-36D64384F394}" sourceName="Year">
  <pivotTables>
    <pivotTable tabId="24" name="PivotTable3"/>
  </pivotTables>
  <data>
    <tabular pivotCacheId="694443157">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 xr10:uid="{7A24FC6A-BBB8-495A-924D-7E2936D63779}" sourceName="Metric">
  <pivotTables>
    <pivotTable tabId="28" name="PivotTable3"/>
    <pivotTable tabId="28" name="PivotTable4"/>
    <pivotTable tabId="28" name="PivotTable5"/>
  </pivotTables>
  <data>
    <tabular pivotCacheId="1275944599">
      <items count="10">
        <i x="8" s="1"/>
        <i x="5" s="1"/>
        <i x="6" s="1"/>
        <i x="9" s="1"/>
        <i x="1" s="1"/>
        <i x="7"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1" xr10:uid="{5B690A78-93BF-4537-AE81-84FA7DC247AD}" cache="Slicer_Metric1" caption="Metric"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47B30D-70C2-4A1F-B248-95EE7682EB68}" cache="Slicer_Year" caption="Year" columnCount="2" style="Slicer Style 1" rowHeight="241300"/>
  <slicer name="Company 1" xr10:uid="{031AF339-A89D-4B80-8495-136D706913AB}" cache="Slicer_Company1" caption="Company" columnCount="2"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5C31D85-D313-4C8A-A6D6-586319915EC1}" cache="Slicer_Year" caption="Year" columnCount="2" style="Slicer Style 1" rowHeight="241300"/>
  <slicer name="Company 2" xr10:uid="{7849CFC5-3730-4C76-9BDD-C67C72D4911B}" cache="Slicer_Company1" caption="Company" columnCount="3" style="Slicer Style 1" rowHeight="241300"/>
  <slicer name="Metric 2" xr10:uid="{C864581E-C4B2-4447-9F65-671F878BFA95}" cache="Slicer_Metric1" caption="Metric" style="Slicer Style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FC54CCBE-71C0-4A25-98A7-2392E3091000}"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77E77D-58D0-4F2C-9446-007D8E5AF37C}" name="Table4" displayName="Table4" ref="A33:K42" totalsRowShown="0" headerRowDxfId="52" dataDxfId="51">
  <autoFilter ref="A33:K42" xr:uid="{D877E77D-58D0-4F2C-9446-007D8E5AF37C}"/>
  <tableColumns count="11">
    <tableColumn id="1" xr3:uid="{1A1FD9C2-484B-483C-B02E-7BB56FE08EB5}" name="Year" dataDxfId="50"/>
    <tableColumn id="3" xr3:uid="{AC3D7BF7-D174-445D-8F3D-8829F4DB0D73}" name="Total Revenue" dataDxfId="49"/>
    <tableColumn id="4" xr3:uid="{51A1B57D-7CED-43CA-BC3B-5A86B840E78F}" name="Net Income" dataDxfId="48"/>
    <tableColumn id="5" xr3:uid="{F16DC91B-B119-4419-BA20-5BEA6A3D26A6}" name="Total Assets" dataDxfId="47"/>
    <tableColumn id="6" xr3:uid="{4C8B5076-1918-4D75-B89B-3E898C4DAF56}" name="Total Equity" dataDxfId="46"/>
    <tableColumn id="7" xr3:uid="{48BB930C-5A23-412F-A4C9-57DF085E6973}" name="Total Liabilities" dataDxfId="45"/>
    <tableColumn id="8" xr3:uid="{3960DD57-78C4-4B0A-9094-E8C6DF9DF575}" name="Current Assets" dataDxfId="44"/>
    <tableColumn id="9" xr3:uid="{389DEC9B-EB58-496E-A0E1-DEE94A745312}" name="Current Liabilities" dataDxfId="43"/>
    <tableColumn id="10" xr3:uid="{3FD2A7FD-7932-46AF-BA6E-D2EDD8ABA8BB}" name="Operating Cash Flow" dataDxfId="42"/>
    <tableColumn id="11" xr3:uid="{A443BB51-EECB-4B67-AFD7-9D8250EE7DFF}" name="Capital Expenditures" dataDxfId="41"/>
    <tableColumn id="12" xr3:uid="{985BA565-67E2-42F5-9A8B-DF48C33595CC}" name="Inventory"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BCF72-AFA6-42AF-9E43-6EC95F940CDA}" name="Table1" displayName="Table1" ref="A1:J11" totalsRowShown="0" headerRowDxfId="39" dataDxfId="38">
  <autoFilter ref="A1:J11" xr:uid="{446BCF72-AFA6-42AF-9E43-6EC95F940CDA}"/>
  <tableColumns count="10">
    <tableColumn id="1" xr3:uid="{C65990A1-E88E-40E6-8943-5ACB6DE4275A}" name="Metric" dataDxfId="37"/>
    <tableColumn id="2" xr3:uid="{6B7B37CC-1CEB-47A3-ADF0-FC781EFDBE08}" name="2023 (ExxonMobil)" dataDxfId="36"/>
    <tableColumn id="3" xr3:uid="{9DCAC0C1-DD98-4F78-8C67-84B6C2E7EDE5}" name="2023 (Chevron)" dataDxfId="35"/>
    <tableColumn id="4" xr3:uid="{03B2B779-A0D2-4A77-922A-167744020160}" name="2023 (Shell)" dataDxfId="34"/>
    <tableColumn id="5" xr3:uid="{14EB6375-6017-4EDF-B512-2775DF39DF18}" name="2022 (ExxonMobil)" dataDxfId="33"/>
    <tableColumn id="6" xr3:uid="{0DA01F45-8E98-4F39-BDF9-85BA7B9B2058}" name="2022 (Chevron)" dataDxfId="32"/>
    <tableColumn id="7" xr3:uid="{987F2291-0049-4BC7-A3E7-1171979D923F}" name="2022 (Shell)" dataDxfId="31"/>
    <tableColumn id="8" xr3:uid="{EA2B549F-594E-4AFE-A315-7A8EB2E9455A}" name="2021 (ExxonMobil)" dataDxfId="30"/>
    <tableColumn id="9" xr3:uid="{968A4ADA-89D5-4A3D-8FD2-186AB3C4357B}" name="2021 (Chevron)" dataDxfId="29"/>
    <tableColumn id="10" xr3:uid="{DA2F91A7-2863-4AAB-84FE-6B3B6E5E84F8}" name="2021 (Shell)" dataDxfId="2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306BB6-AEF1-4C06-A8B3-3D24107057E7}" name="Table3" displayName="Table3" ref="A1:H7" totalsRowShown="0">
  <autoFilter ref="A1:H7" xr:uid="{B9306BB6-AEF1-4C06-A8B3-3D24107057E7}"/>
  <tableColumns count="8">
    <tableColumn id="1" xr3:uid="{319CA2D8-0501-4B46-B2AC-5B1502E16BE4}" name="Year"/>
    <tableColumn id="2" xr3:uid="{507AE36A-43F8-4512-AD57-572291C7E002}" name="Company"/>
    <tableColumn id="3" xr3:uid="{A3F89A70-1002-4936-977C-6BB20909E088}" name="Net Profit Margin (%) "/>
    <tableColumn id="4" xr3:uid="{8D606A4D-6971-402E-B688-40CE404AF6A2}" name="Return on Assets (ROA) (%)"/>
    <tableColumn id="5" xr3:uid="{9BC92EB3-8B76-4965-8757-827DDC6B1337}" name="Return on Equity (ROE) (%)"/>
    <tableColumn id="6" xr3:uid="{AC050304-70DE-4ED4-B014-DD81BA16B82C}" name="Current Ratio "/>
    <tableColumn id="7" xr3:uid="{8DEC8D74-6589-4430-AFF5-C1F656E0334D}" name="Quick Ratio"/>
    <tableColumn id="8" xr3:uid="{F32AC1E6-C2A0-44B6-9A85-F47696FDEDD0}" name="Debt-to-Equity Rati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79023-D47A-4E88-9639-6887D70EB39A}" name="Table43" displayName="Table43" ref="A1:L10" totalsRowShown="0" headerRowDxfId="27" dataDxfId="26">
  <autoFilter ref="A1:L10" xr:uid="{4FE79023-D47A-4E88-9639-6887D70EB39A}"/>
  <tableColumns count="12">
    <tableColumn id="1" xr3:uid="{B6F4C651-1976-47C4-81A1-6F58D5B1317E}" name="Year" dataDxfId="25"/>
    <tableColumn id="2" xr3:uid="{F71B4795-0932-46FF-AEA1-14A0A1B951D7}" name="Company" dataDxfId="24"/>
    <tableColumn id="3" xr3:uid="{DA45A566-E8B6-431F-9068-05EA7756CFD7}" name="Total Revenue" dataDxfId="23"/>
    <tableColumn id="4" xr3:uid="{D085E2A6-B8FE-4D48-B9E4-7E4C4734F82A}" name="Net Income" dataDxfId="22"/>
    <tableColumn id="5" xr3:uid="{72F0BA93-B533-46E9-B09E-DDE31F73623B}" name="Total Assets" dataDxfId="21"/>
    <tableColumn id="6" xr3:uid="{50815C3B-9A2A-46A2-9B79-F37E23240052}" name="Total Equity" dataDxfId="20"/>
    <tableColumn id="7" xr3:uid="{AFC6872C-FECA-47CA-A8A7-1D8FD393822C}" name="Total Liabilities" dataDxfId="19"/>
    <tableColumn id="8" xr3:uid="{EE0E8EAB-8384-4344-9DD9-F9C44A27BFD1}" name="Current Assets" dataDxfId="18"/>
    <tableColumn id="9" xr3:uid="{72CBCFA9-FC4C-4D74-AC04-83D815FBE16D}" name="Current Liabilities" dataDxfId="17"/>
    <tableColumn id="10" xr3:uid="{7BF29391-EB37-4887-90A2-2104FF923C6B}" name="Operating Cash Flow" dataDxfId="16"/>
    <tableColumn id="11" xr3:uid="{C99B21FE-6C12-4423-A8E3-3164045022F3}" name="Capital Expenditures" dataDxfId="15"/>
    <tableColumn id="12" xr3:uid="{AEDFF623-A741-4721-8779-6B5E280BF449}" name="Inventory"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49822-4C52-46FE-A35D-485BA8186C91}">
  <dimension ref="A2:B36"/>
  <sheetViews>
    <sheetView workbookViewId="0">
      <selection activeCell="C32" sqref="C32"/>
    </sheetView>
  </sheetViews>
  <sheetFormatPr defaultRowHeight="15" x14ac:dyDescent="0.25"/>
  <cols>
    <col min="1" max="1" width="11.85546875" bestFit="1" customWidth="1"/>
    <col min="2" max="2" width="8.5703125" bestFit="1" customWidth="1"/>
    <col min="3" max="4" width="18.140625" bestFit="1" customWidth="1"/>
  </cols>
  <sheetData>
    <row r="2" spans="1:2" x14ac:dyDescent="0.25">
      <c r="A2" s="112" t="s">
        <v>52</v>
      </c>
    </row>
    <row r="3" spans="1:2" x14ac:dyDescent="0.25">
      <c r="A3" s="18" t="s">
        <v>48</v>
      </c>
    </row>
    <row r="4" spans="1:2" x14ac:dyDescent="0.25">
      <c r="A4" s="19" t="s">
        <v>51</v>
      </c>
      <c r="B4" s="111">
        <v>1441881</v>
      </c>
    </row>
    <row r="5" spans="1:2" x14ac:dyDescent="0.25">
      <c r="A5" s="19" t="s">
        <v>49</v>
      </c>
      <c r="B5" s="111">
        <v>1349129</v>
      </c>
    </row>
    <row r="6" spans="1:2" x14ac:dyDescent="0.25">
      <c r="A6" s="19" t="s">
        <v>50</v>
      </c>
      <c r="B6" s="111">
        <v>846995</v>
      </c>
    </row>
    <row r="19" spans="1:2" x14ac:dyDescent="0.25">
      <c r="A19" s="112" t="s">
        <v>53</v>
      </c>
    </row>
    <row r="20" spans="1:2" x14ac:dyDescent="0.25">
      <c r="A20" s="18" t="s">
        <v>48</v>
      </c>
    </row>
    <row r="21" spans="1:2" x14ac:dyDescent="0.25">
      <c r="A21" s="19" t="s">
        <v>51</v>
      </c>
      <c r="B21" s="111">
        <v>1679515</v>
      </c>
    </row>
    <row r="22" spans="1:2" x14ac:dyDescent="0.25">
      <c r="A22" s="19" t="s">
        <v>49</v>
      </c>
      <c r="B22" s="111">
        <v>1453054</v>
      </c>
    </row>
    <row r="23" spans="1:2" x14ac:dyDescent="0.25">
      <c r="A23" s="19" t="s">
        <v>50</v>
      </c>
      <c r="B23" s="111">
        <v>926109</v>
      </c>
    </row>
    <row r="32" spans="1:2" x14ac:dyDescent="0.25">
      <c r="A32" s="112" t="s">
        <v>54</v>
      </c>
    </row>
    <row r="33" spans="1:2" x14ac:dyDescent="0.25">
      <c r="A33" s="18" t="s">
        <v>48</v>
      </c>
    </row>
    <row r="34" spans="1:2" x14ac:dyDescent="0.25">
      <c r="A34" s="19" t="s">
        <v>49</v>
      </c>
      <c r="B34" s="111">
        <v>344733</v>
      </c>
    </row>
    <row r="35" spans="1:2" x14ac:dyDescent="0.25">
      <c r="A35" s="19" t="s">
        <v>50</v>
      </c>
      <c r="B35" s="111">
        <v>199221</v>
      </c>
    </row>
    <row r="36" spans="1:2" x14ac:dyDescent="0.25">
      <c r="A36" s="19" t="s">
        <v>51</v>
      </c>
      <c r="B36" s="111">
        <v>318862</v>
      </c>
    </row>
  </sheetData>
  <sortState xmlns:xlrd2="http://schemas.microsoft.com/office/spreadsheetml/2017/richdata2" ref="A20:B23">
    <sortCondition descending="1" ref="B21"/>
  </sortState>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0DBA-5A43-4B73-B2B0-F1D82B330029}">
  <sheetPr>
    <tabColor rgb="FFC00000"/>
  </sheetPr>
  <dimension ref="A1:K42"/>
  <sheetViews>
    <sheetView zoomScaleNormal="100" workbookViewId="0">
      <selection activeCell="B7" sqref="B7"/>
    </sheetView>
  </sheetViews>
  <sheetFormatPr defaultRowHeight="15" x14ac:dyDescent="0.25"/>
  <cols>
    <col min="1" max="1" width="25.5703125" bestFit="1" customWidth="1"/>
    <col min="2" max="2" width="19.5703125" customWidth="1"/>
    <col min="3" max="3" width="19" bestFit="1" customWidth="1"/>
    <col min="4" max="4" width="15.85546875" bestFit="1" customWidth="1"/>
    <col min="5" max="5" width="19.5703125" customWidth="1"/>
    <col min="6" max="6" width="16.42578125" customWidth="1"/>
    <col min="7" max="7" width="15.85546875" bestFit="1" customWidth="1"/>
    <col min="8" max="8" width="19.5703125" customWidth="1"/>
    <col min="9" max="10" width="20" customWidth="1"/>
    <col min="11" max="11" width="11.140625" customWidth="1"/>
  </cols>
  <sheetData>
    <row r="1" spans="1:10" ht="15.75" thickBot="1" x14ac:dyDescent="0.3">
      <c r="A1" s="21" t="s">
        <v>0</v>
      </c>
      <c r="B1" s="22" t="s">
        <v>1</v>
      </c>
      <c r="C1" s="22" t="s">
        <v>2</v>
      </c>
      <c r="D1" s="22" t="s">
        <v>3</v>
      </c>
      <c r="E1" s="22" t="s">
        <v>4</v>
      </c>
      <c r="F1" s="22" t="s">
        <v>5</v>
      </c>
      <c r="G1" s="22" t="s">
        <v>6</v>
      </c>
      <c r="H1" s="22" t="s">
        <v>7</v>
      </c>
      <c r="I1" s="22" t="s">
        <v>8</v>
      </c>
      <c r="J1" s="22" t="s">
        <v>9</v>
      </c>
    </row>
    <row r="2" spans="1:10" ht="16.5" thickTop="1" x14ac:dyDescent="0.25">
      <c r="A2" s="23" t="s">
        <v>10</v>
      </c>
      <c r="B2" s="24">
        <v>344582</v>
      </c>
      <c r="C2" s="25">
        <v>200949</v>
      </c>
      <c r="D2" s="24">
        <v>323183</v>
      </c>
      <c r="E2" s="24">
        <v>413680</v>
      </c>
      <c r="F2" s="25">
        <v>246252</v>
      </c>
      <c r="G2" s="26">
        <v>386201</v>
      </c>
      <c r="H2" s="24">
        <v>285640</v>
      </c>
      <c r="I2" s="27">
        <v>162465</v>
      </c>
      <c r="J2" s="26">
        <v>272657</v>
      </c>
    </row>
    <row r="3" spans="1:10" ht="16.5" thickBot="1" x14ac:dyDescent="0.3">
      <c r="A3" s="28" t="s">
        <v>11</v>
      </c>
      <c r="B3" s="24">
        <v>36010</v>
      </c>
      <c r="C3" s="29">
        <v>21369</v>
      </c>
      <c r="D3" s="30">
        <v>19359</v>
      </c>
      <c r="E3" s="24">
        <v>55740</v>
      </c>
      <c r="F3" s="31">
        <v>35465</v>
      </c>
      <c r="G3" s="32">
        <v>42309</v>
      </c>
      <c r="H3" s="24">
        <v>23040</v>
      </c>
      <c r="I3" s="33">
        <v>15625</v>
      </c>
      <c r="J3" s="32">
        <v>20101</v>
      </c>
    </row>
    <row r="4" spans="1:10" ht="16.5" thickBot="1" x14ac:dyDescent="0.3">
      <c r="A4" s="34" t="s">
        <v>12</v>
      </c>
      <c r="B4" s="35">
        <v>376317</v>
      </c>
      <c r="C4" s="36">
        <v>261632</v>
      </c>
      <c r="D4" s="37">
        <v>406270</v>
      </c>
      <c r="E4" s="35">
        <v>369067</v>
      </c>
      <c r="F4" s="38">
        <v>257709</v>
      </c>
      <c r="G4" s="37">
        <v>443024</v>
      </c>
      <c r="H4" s="35"/>
      <c r="I4" s="39"/>
      <c r="J4" s="39"/>
    </row>
    <row r="5" spans="1:10" ht="15.75" x14ac:dyDescent="0.25">
      <c r="A5" s="28" t="s">
        <v>13</v>
      </c>
      <c r="B5" s="24">
        <v>212538</v>
      </c>
      <c r="C5" s="40">
        <v>161929</v>
      </c>
      <c r="D5" s="41">
        <v>188362</v>
      </c>
      <c r="E5" s="24">
        <v>202473</v>
      </c>
      <c r="F5" s="42">
        <v>160242</v>
      </c>
      <c r="G5" s="41">
        <v>192597</v>
      </c>
      <c r="H5" s="40"/>
      <c r="I5" s="43"/>
      <c r="J5" s="43"/>
    </row>
    <row r="6" spans="1:10" ht="15.75" x14ac:dyDescent="0.25">
      <c r="A6" s="34" t="s">
        <v>14</v>
      </c>
      <c r="B6" s="35">
        <v>163779</v>
      </c>
      <c r="C6" s="36">
        <v>99703</v>
      </c>
      <c r="D6" s="44">
        <v>217908</v>
      </c>
      <c r="E6" s="35">
        <v>166594</v>
      </c>
      <c r="F6" s="38">
        <v>97467</v>
      </c>
      <c r="G6" s="44">
        <v>250427</v>
      </c>
      <c r="H6" s="45"/>
      <c r="I6" s="39"/>
      <c r="J6" s="39"/>
    </row>
    <row r="7" spans="1:10" ht="15.75" x14ac:dyDescent="0.25">
      <c r="A7" s="28" t="s">
        <v>15</v>
      </c>
      <c r="B7" s="24">
        <v>96609</v>
      </c>
      <c r="C7" s="40">
        <v>41128</v>
      </c>
      <c r="D7" s="32">
        <v>134115</v>
      </c>
      <c r="E7" s="24">
        <v>97631</v>
      </c>
      <c r="F7" s="42">
        <v>50343</v>
      </c>
      <c r="G7" s="32">
        <v>165938</v>
      </c>
      <c r="H7" s="40"/>
      <c r="I7" s="43"/>
      <c r="J7" s="43"/>
    </row>
    <row r="8" spans="1:10" ht="16.5" thickBot="1" x14ac:dyDescent="0.3">
      <c r="A8" s="34" t="s">
        <v>16</v>
      </c>
      <c r="B8" s="24">
        <v>65316</v>
      </c>
      <c r="C8" s="45">
        <v>32258</v>
      </c>
      <c r="D8" s="44">
        <v>95467</v>
      </c>
      <c r="E8" s="24">
        <v>69045</v>
      </c>
      <c r="F8" s="46">
        <v>34208</v>
      </c>
      <c r="G8" s="44">
        <v>121311</v>
      </c>
      <c r="H8" s="45"/>
      <c r="I8" s="39"/>
      <c r="J8" s="39"/>
    </row>
    <row r="9" spans="1:10" ht="16.5" thickBot="1" x14ac:dyDescent="0.3">
      <c r="A9" s="28" t="s">
        <v>17</v>
      </c>
      <c r="B9" s="24">
        <v>55369</v>
      </c>
      <c r="C9" s="24">
        <v>35609</v>
      </c>
      <c r="D9" s="47">
        <v>54191</v>
      </c>
      <c r="E9" s="24">
        <v>76797</v>
      </c>
      <c r="F9" s="24">
        <v>49602</v>
      </c>
      <c r="G9" s="41">
        <v>68414</v>
      </c>
      <c r="H9" s="24">
        <v>48129</v>
      </c>
      <c r="I9" s="48">
        <v>29187</v>
      </c>
      <c r="J9" s="49">
        <v>45104</v>
      </c>
    </row>
    <row r="10" spans="1:10" ht="15.75" x14ac:dyDescent="0.25">
      <c r="A10" s="34" t="s">
        <v>18</v>
      </c>
      <c r="B10" s="35">
        <v>-21919</v>
      </c>
      <c r="C10" s="35">
        <v>-15829</v>
      </c>
      <c r="D10" s="50">
        <v>-22993</v>
      </c>
      <c r="E10" s="35">
        <v>-18407</v>
      </c>
      <c r="F10" s="35">
        <v>-11974</v>
      </c>
      <c r="G10" s="37">
        <v>-22600</v>
      </c>
      <c r="H10" s="35">
        <v>-12076</v>
      </c>
      <c r="I10" s="35">
        <v>-8056</v>
      </c>
      <c r="J10" s="37">
        <v>-19000</v>
      </c>
    </row>
    <row r="11" spans="1:10" ht="15.75" x14ac:dyDescent="0.25">
      <c r="A11" s="28" t="s">
        <v>19</v>
      </c>
      <c r="B11" s="51">
        <v>20528</v>
      </c>
      <c r="C11" s="52">
        <v>8247</v>
      </c>
      <c r="D11" s="53">
        <v>26019</v>
      </c>
      <c r="E11" s="51">
        <v>20434</v>
      </c>
      <c r="F11" s="54">
        <v>6795</v>
      </c>
      <c r="G11" s="53">
        <v>31894</v>
      </c>
      <c r="H11" s="43"/>
      <c r="I11" s="43"/>
      <c r="J11" s="55"/>
    </row>
    <row r="13" spans="1:10" ht="15.75" x14ac:dyDescent="0.25">
      <c r="A13" s="16" t="s">
        <v>20</v>
      </c>
    </row>
    <row r="14" spans="1:10" x14ac:dyDescent="0.25">
      <c r="A14" t="s">
        <v>21</v>
      </c>
      <c r="B14">
        <f>(B3/B2)*100</f>
        <v>10.450342734095223</v>
      </c>
      <c r="C14">
        <f t="shared" ref="C14:G14" si="0">(C3/C2)*100</f>
        <v>10.634041473209619</v>
      </c>
      <c r="D14">
        <f t="shared" si="0"/>
        <v>5.9901046775356379</v>
      </c>
      <c r="E14">
        <f t="shared" si="0"/>
        <v>13.474182943337846</v>
      </c>
      <c r="F14">
        <f t="shared" si="0"/>
        <v>14.401913486997058</v>
      </c>
      <c r="G14">
        <f t="shared" si="0"/>
        <v>10.955176190636481</v>
      </c>
      <c r="H14">
        <f>(H3/H2)*100</f>
        <v>8.0660971852681698</v>
      </c>
      <c r="I14">
        <f>(I3/I2)*100</f>
        <v>9.617456067460683</v>
      </c>
      <c r="J14">
        <f>(J3/J2)*100</f>
        <v>7.3722662539380979</v>
      </c>
    </row>
    <row r="15" spans="1:10" x14ac:dyDescent="0.25">
      <c r="A15" t="s">
        <v>22</v>
      </c>
      <c r="B15">
        <f t="shared" ref="B15:G15" si="1">(B3/B4)*100</f>
        <v>9.56906012749889</v>
      </c>
      <c r="C15">
        <f t="shared" si="1"/>
        <v>8.1675788894324857</v>
      </c>
      <c r="D15">
        <f t="shared" si="1"/>
        <v>4.765057720235311</v>
      </c>
      <c r="E15">
        <f t="shared" si="1"/>
        <v>15.102948787076601</v>
      </c>
      <c r="F15">
        <f t="shared" si="1"/>
        <v>13.761645887415652</v>
      </c>
      <c r="G15">
        <f t="shared" si="1"/>
        <v>9.5500469500523675</v>
      </c>
    </row>
    <row r="16" spans="1:10" x14ac:dyDescent="0.25">
      <c r="A16" t="s">
        <v>23</v>
      </c>
      <c r="B16">
        <f t="shared" ref="B16:G16" si="2">(B3/B5)*100</f>
        <v>16.942852572245904</v>
      </c>
      <c r="C16">
        <f t="shared" si="2"/>
        <v>13.196524402670306</v>
      </c>
      <c r="D16">
        <f t="shared" si="2"/>
        <v>10.277550673702764</v>
      </c>
      <c r="E16">
        <f t="shared" si="2"/>
        <v>27.529596538797769</v>
      </c>
      <c r="F16">
        <f t="shared" si="2"/>
        <v>22.132150122939052</v>
      </c>
      <c r="G16">
        <f t="shared" si="2"/>
        <v>21.967631894577796</v>
      </c>
    </row>
    <row r="18" spans="1:7" ht="15.75" x14ac:dyDescent="0.25">
      <c r="A18" s="16" t="s">
        <v>24</v>
      </c>
    </row>
    <row r="19" spans="1:7" x14ac:dyDescent="0.25">
      <c r="A19" s="15" t="s">
        <v>25</v>
      </c>
      <c r="B19">
        <f t="shared" ref="B19:G19" si="3">B7/B8</f>
        <v>1.4791015983832445</v>
      </c>
      <c r="C19">
        <f t="shared" si="3"/>
        <v>1.2749705499410999</v>
      </c>
      <c r="D19">
        <f t="shared" si="3"/>
        <v>1.4048309887186148</v>
      </c>
      <c r="E19">
        <f t="shared" si="3"/>
        <v>1.414019842131943</v>
      </c>
      <c r="F19">
        <f t="shared" si="3"/>
        <v>1.4716732927970066</v>
      </c>
      <c r="G19">
        <f t="shared" si="3"/>
        <v>1.367872657879335</v>
      </c>
    </row>
    <row r="20" spans="1:7" x14ac:dyDescent="0.25">
      <c r="A20" s="15" t="s">
        <v>26</v>
      </c>
      <c r="B20">
        <f t="shared" ref="B20:G20" si="4">(B7-B11)/B8</f>
        <v>1.1648141343621776</v>
      </c>
      <c r="C20">
        <f t="shared" si="4"/>
        <v>1.0193130386260774</v>
      </c>
      <c r="D20">
        <f t="shared" si="4"/>
        <v>1.1322865492788083</v>
      </c>
      <c r="E20">
        <f t="shared" si="4"/>
        <v>1.1180679267144615</v>
      </c>
      <c r="F20">
        <f t="shared" si="4"/>
        <v>1.2730355472404116</v>
      </c>
      <c r="G20">
        <f t="shared" si="4"/>
        <v>1.1049616275523242</v>
      </c>
    </row>
    <row r="21" spans="1:7" x14ac:dyDescent="0.25">
      <c r="C21" s="15"/>
    </row>
    <row r="22" spans="1:7" ht="15.75" x14ac:dyDescent="0.25">
      <c r="A22" s="16" t="s">
        <v>27</v>
      </c>
      <c r="C22" s="15"/>
    </row>
    <row r="23" spans="1:7" x14ac:dyDescent="0.25">
      <c r="A23" t="s">
        <v>28</v>
      </c>
      <c r="B23">
        <f t="shared" ref="B23:G23" si="5">B6/B5</f>
        <v>0.77058690681195829</v>
      </c>
      <c r="C23">
        <f t="shared" si="5"/>
        <v>0.61572047008256703</v>
      </c>
      <c r="D23">
        <f t="shared" si="5"/>
        <v>1.1568575402682069</v>
      </c>
      <c r="E23">
        <f t="shared" si="5"/>
        <v>0.82279612590320683</v>
      </c>
      <c r="F23">
        <f t="shared" si="5"/>
        <v>0.60824877372973374</v>
      </c>
      <c r="G23">
        <f t="shared" si="5"/>
        <v>1.3002642824135371</v>
      </c>
    </row>
    <row r="24" spans="1:7" x14ac:dyDescent="0.25">
      <c r="C24" s="15"/>
      <c r="D24" s="15"/>
    </row>
    <row r="32" spans="1:7" ht="15.6" customHeight="1" thickBot="1" x14ac:dyDescent="0.3"/>
    <row r="33" spans="1:11" ht="15.75" thickTop="1" x14ac:dyDescent="0.25">
      <c r="A33" s="21" t="s">
        <v>33</v>
      </c>
      <c r="B33" s="58" t="s">
        <v>10</v>
      </c>
      <c r="C33" s="59" t="s">
        <v>11</v>
      </c>
      <c r="D33" s="60" t="s">
        <v>12</v>
      </c>
      <c r="E33" s="59" t="s">
        <v>13</v>
      </c>
      <c r="F33" s="60" t="s">
        <v>14</v>
      </c>
      <c r="G33" s="59" t="s">
        <v>15</v>
      </c>
      <c r="H33" s="60" t="s">
        <v>16</v>
      </c>
      <c r="I33" s="59" t="s">
        <v>17</v>
      </c>
      <c r="J33" s="60" t="s">
        <v>18</v>
      </c>
      <c r="K33" s="59" t="s">
        <v>19</v>
      </c>
    </row>
    <row r="34" spans="1:11" ht="15.75" thickBot="1" x14ac:dyDescent="0.3">
      <c r="A34" s="22">
        <v>2023</v>
      </c>
      <c r="B34" s="61">
        <v>344582</v>
      </c>
      <c r="C34" s="61">
        <v>36010</v>
      </c>
      <c r="D34" s="62">
        <v>376317</v>
      </c>
      <c r="E34" s="61">
        <v>212538</v>
      </c>
      <c r="F34" s="62">
        <v>163779</v>
      </c>
      <c r="G34" s="61">
        <v>96609</v>
      </c>
      <c r="H34" s="61">
        <v>65316</v>
      </c>
      <c r="I34" s="61">
        <v>55369</v>
      </c>
      <c r="J34" s="62">
        <v>-21919</v>
      </c>
      <c r="K34" s="63">
        <v>20528</v>
      </c>
    </row>
    <row r="35" spans="1:11" ht="16.5" thickTop="1" thickBot="1" x14ac:dyDescent="0.3">
      <c r="A35" s="22">
        <v>2023</v>
      </c>
      <c r="B35" s="64">
        <v>200949</v>
      </c>
      <c r="C35" s="65">
        <v>21369</v>
      </c>
      <c r="D35" s="66">
        <v>261632</v>
      </c>
      <c r="E35" s="67">
        <v>161929</v>
      </c>
      <c r="F35" s="66">
        <v>99703</v>
      </c>
      <c r="G35" s="67">
        <v>41128</v>
      </c>
      <c r="H35" s="68">
        <v>32258</v>
      </c>
      <c r="I35" s="61">
        <v>35609</v>
      </c>
      <c r="J35" s="62">
        <v>-15829</v>
      </c>
      <c r="K35" s="69">
        <v>8247</v>
      </c>
    </row>
    <row r="36" spans="1:11" ht="15.75" x14ac:dyDescent="0.25">
      <c r="A36" s="22">
        <v>2023</v>
      </c>
      <c r="B36" s="61">
        <v>323183</v>
      </c>
      <c r="C36" s="70">
        <v>19359</v>
      </c>
      <c r="D36" s="71">
        <v>406270</v>
      </c>
      <c r="E36" s="72">
        <v>188362</v>
      </c>
      <c r="F36" s="73">
        <v>217908</v>
      </c>
      <c r="G36" s="74">
        <v>134115</v>
      </c>
      <c r="H36" s="73">
        <v>95467</v>
      </c>
      <c r="I36" s="75">
        <v>54191</v>
      </c>
      <c r="J36" s="76">
        <v>-22993</v>
      </c>
      <c r="K36" s="77">
        <v>26019</v>
      </c>
    </row>
    <row r="37" spans="1:11" ht="15.75" thickBot="1" x14ac:dyDescent="0.3">
      <c r="A37" s="22">
        <v>2022</v>
      </c>
      <c r="B37" s="61">
        <v>413680</v>
      </c>
      <c r="C37" s="61">
        <v>55740</v>
      </c>
      <c r="D37" s="62">
        <v>369067</v>
      </c>
      <c r="E37" s="61">
        <v>202473</v>
      </c>
      <c r="F37" s="62">
        <v>166594</v>
      </c>
      <c r="G37" s="61">
        <v>97631</v>
      </c>
      <c r="H37" s="61">
        <v>69045</v>
      </c>
      <c r="I37" s="61">
        <v>76797</v>
      </c>
      <c r="J37" s="62">
        <v>-18407</v>
      </c>
      <c r="K37" s="63">
        <v>20434</v>
      </c>
    </row>
    <row r="38" spans="1:11" ht="16.5" thickTop="1" thickBot="1" x14ac:dyDescent="0.3">
      <c r="A38" s="22">
        <v>2022</v>
      </c>
      <c r="B38" s="64">
        <v>246252</v>
      </c>
      <c r="C38" s="78">
        <v>35465</v>
      </c>
      <c r="D38" s="79">
        <v>257709</v>
      </c>
      <c r="E38" s="80">
        <v>160242</v>
      </c>
      <c r="F38" s="79">
        <v>97467</v>
      </c>
      <c r="G38" s="80">
        <v>50343</v>
      </c>
      <c r="H38" s="81">
        <v>34208</v>
      </c>
      <c r="I38" s="61">
        <v>49602</v>
      </c>
      <c r="J38" s="62">
        <v>-11974</v>
      </c>
      <c r="K38" s="82">
        <v>6795</v>
      </c>
    </row>
    <row r="39" spans="1:11" ht="16.5" thickTop="1" x14ac:dyDescent="0.25">
      <c r="A39" s="22">
        <v>2022</v>
      </c>
      <c r="B39" s="83">
        <v>386201</v>
      </c>
      <c r="C39" s="74">
        <v>42309</v>
      </c>
      <c r="D39" s="71">
        <v>443024</v>
      </c>
      <c r="E39" s="72">
        <v>192597</v>
      </c>
      <c r="F39" s="73">
        <v>250427</v>
      </c>
      <c r="G39" s="74">
        <v>165938</v>
      </c>
      <c r="H39" s="73">
        <v>121311</v>
      </c>
      <c r="I39" s="72">
        <v>68414</v>
      </c>
      <c r="J39" s="71">
        <v>-22600</v>
      </c>
      <c r="K39" s="77">
        <v>31894</v>
      </c>
    </row>
    <row r="40" spans="1:11" ht="15.75" thickBot="1" x14ac:dyDescent="0.3">
      <c r="A40" s="22">
        <v>2021</v>
      </c>
      <c r="B40" s="61">
        <v>285640</v>
      </c>
      <c r="C40" s="61">
        <v>23040</v>
      </c>
      <c r="D40" s="62"/>
      <c r="E40" s="67"/>
      <c r="F40" s="68"/>
      <c r="G40" s="67"/>
      <c r="H40" s="68"/>
      <c r="I40" s="61">
        <v>48129</v>
      </c>
      <c r="J40" s="62">
        <v>-12076</v>
      </c>
      <c r="K40" s="84"/>
    </row>
    <row r="41" spans="1:11" ht="16.5" thickTop="1" thickBot="1" x14ac:dyDescent="0.3">
      <c r="A41" s="22">
        <v>2021</v>
      </c>
      <c r="B41" s="85">
        <v>162465</v>
      </c>
      <c r="C41" s="86">
        <v>15625</v>
      </c>
      <c r="D41" s="87"/>
      <c r="E41" s="84"/>
      <c r="F41" s="87"/>
      <c r="G41" s="84"/>
      <c r="H41" s="87"/>
      <c r="I41" s="88">
        <v>29187</v>
      </c>
      <c r="J41" s="62">
        <v>-8056</v>
      </c>
      <c r="K41" s="84"/>
    </row>
    <row r="42" spans="1:11" ht="16.5" thickTop="1" x14ac:dyDescent="0.25">
      <c r="A42" s="22">
        <v>2021</v>
      </c>
      <c r="B42" s="83">
        <v>272657</v>
      </c>
      <c r="C42" s="74">
        <v>20101</v>
      </c>
      <c r="D42" s="87"/>
      <c r="E42" s="84"/>
      <c r="F42" s="87"/>
      <c r="G42" s="84"/>
      <c r="H42" s="87"/>
      <c r="I42" s="89">
        <v>45104</v>
      </c>
      <c r="J42" s="71">
        <v>-19000</v>
      </c>
      <c r="K42" s="9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87FF-7D10-4686-A45D-A8BDBE5DDFE0}">
  <dimension ref="A1:J24"/>
  <sheetViews>
    <sheetView zoomScaleNormal="100" workbookViewId="0">
      <selection activeCell="B23" sqref="B23"/>
    </sheetView>
  </sheetViews>
  <sheetFormatPr defaultRowHeight="15" x14ac:dyDescent="0.25"/>
  <cols>
    <col min="1" max="1" width="25.5703125" bestFit="1" customWidth="1"/>
    <col min="2" max="2" width="19.5703125" customWidth="1"/>
    <col min="3" max="3" width="19" bestFit="1" customWidth="1"/>
    <col min="4" max="4" width="15.85546875" bestFit="1" customWidth="1"/>
    <col min="5" max="5" width="19.5703125" customWidth="1"/>
    <col min="6" max="6" width="16.42578125" customWidth="1"/>
    <col min="7" max="7" width="15.85546875" bestFit="1" customWidth="1"/>
    <col min="8" max="8" width="19.5703125" customWidth="1"/>
    <col min="9" max="9" width="16.42578125" customWidth="1"/>
    <col min="10" max="10" width="15.85546875" bestFit="1" customWidth="1"/>
  </cols>
  <sheetData>
    <row r="1" spans="1:10" x14ac:dyDescent="0.25">
      <c r="A1" s="1" t="s">
        <v>0</v>
      </c>
      <c r="B1" s="1" t="s">
        <v>1</v>
      </c>
      <c r="C1" s="1" t="s">
        <v>2</v>
      </c>
      <c r="D1" s="1" t="s">
        <v>3</v>
      </c>
      <c r="E1" s="1" t="s">
        <v>4</v>
      </c>
      <c r="F1" s="1" t="s">
        <v>5</v>
      </c>
      <c r="G1" s="1" t="s">
        <v>6</v>
      </c>
      <c r="H1" s="1" t="s">
        <v>7</v>
      </c>
      <c r="I1" s="1" t="s">
        <v>8</v>
      </c>
      <c r="J1" s="1" t="s">
        <v>9</v>
      </c>
    </row>
    <row r="2" spans="1:10" ht="15.75" x14ac:dyDescent="0.25">
      <c r="A2" s="2" t="s">
        <v>10</v>
      </c>
      <c r="B2" s="4">
        <v>344582</v>
      </c>
      <c r="C2">
        <v>200949</v>
      </c>
      <c r="D2" s="4">
        <v>323183</v>
      </c>
      <c r="E2" s="4">
        <v>413680</v>
      </c>
      <c r="F2">
        <v>246252</v>
      </c>
      <c r="G2" s="9">
        <v>386201</v>
      </c>
      <c r="H2" s="7">
        <v>285640</v>
      </c>
      <c r="I2">
        <v>162465</v>
      </c>
      <c r="J2" s="9">
        <v>272657</v>
      </c>
    </row>
    <row r="3" spans="1:10" ht="16.5" thickBot="1" x14ac:dyDescent="0.3">
      <c r="A3" s="2" t="s">
        <v>11</v>
      </c>
      <c r="B3" s="4">
        <v>36010</v>
      </c>
      <c r="C3" s="8">
        <v>21369</v>
      </c>
      <c r="D3" s="9">
        <v>19359</v>
      </c>
      <c r="E3" s="4">
        <v>55740</v>
      </c>
      <c r="F3" s="17">
        <v>35465</v>
      </c>
      <c r="G3" s="9">
        <v>42309</v>
      </c>
      <c r="H3" s="7">
        <v>23040</v>
      </c>
      <c r="I3" s="17">
        <v>15625</v>
      </c>
      <c r="J3" s="9">
        <v>20101</v>
      </c>
    </row>
    <row r="4" spans="1:10" ht="16.5" thickBot="1" x14ac:dyDescent="0.3">
      <c r="A4" s="2" t="s">
        <v>12</v>
      </c>
      <c r="B4" s="5">
        <v>376317</v>
      </c>
      <c r="C4" s="17">
        <v>261632</v>
      </c>
      <c r="D4" s="10">
        <v>406270</v>
      </c>
      <c r="E4" s="6">
        <v>369067</v>
      </c>
      <c r="F4" s="17">
        <v>257709</v>
      </c>
      <c r="G4" s="10">
        <v>443024</v>
      </c>
      <c r="I4" s="3"/>
      <c r="J4" s="3"/>
    </row>
    <row r="5" spans="1:10" ht="15.75" x14ac:dyDescent="0.25">
      <c r="A5" s="2" t="s">
        <v>13</v>
      </c>
      <c r="B5" s="4">
        <v>212538</v>
      </c>
      <c r="C5">
        <v>161929</v>
      </c>
      <c r="D5" s="11">
        <v>188362</v>
      </c>
      <c r="E5" s="6">
        <v>202473</v>
      </c>
      <c r="F5">
        <v>160242</v>
      </c>
      <c r="G5" s="11">
        <v>192597</v>
      </c>
      <c r="I5" s="3"/>
      <c r="J5" s="3"/>
    </row>
    <row r="6" spans="1:10" ht="15.75" x14ac:dyDescent="0.25">
      <c r="A6" s="2" t="s">
        <v>14</v>
      </c>
      <c r="B6" s="5">
        <v>163779</v>
      </c>
      <c r="C6" s="17">
        <v>99703</v>
      </c>
      <c r="D6" s="9">
        <v>217908</v>
      </c>
      <c r="E6" s="6">
        <v>166594</v>
      </c>
      <c r="F6" s="17">
        <v>97467</v>
      </c>
      <c r="G6" s="9">
        <v>250427</v>
      </c>
      <c r="I6" s="3"/>
      <c r="J6" s="3"/>
    </row>
    <row r="7" spans="1:10" ht="15.75" x14ac:dyDescent="0.25">
      <c r="A7" s="2" t="s">
        <v>15</v>
      </c>
      <c r="B7" s="4">
        <v>96609</v>
      </c>
      <c r="C7">
        <v>41128</v>
      </c>
      <c r="D7" s="9">
        <v>134115</v>
      </c>
      <c r="E7" s="7">
        <v>97631</v>
      </c>
      <c r="F7">
        <v>50343</v>
      </c>
      <c r="G7" s="9">
        <v>165938</v>
      </c>
      <c r="I7" s="3"/>
      <c r="J7" s="3"/>
    </row>
    <row r="8" spans="1:10" ht="16.5" thickBot="1" x14ac:dyDescent="0.3">
      <c r="A8" s="2" t="s">
        <v>16</v>
      </c>
      <c r="B8" s="4">
        <v>65316</v>
      </c>
      <c r="C8">
        <v>32258</v>
      </c>
      <c r="D8" s="12">
        <v>95467</v>
      </c>
      <c r="E8" s="7">
        <v>69045</v>
      </c>
      <c r="F8">
        <v>34208</v>
      </c>
      <c r="G8" s="12">
        <v>121311</v>
      </c>
      <c r="I8" s="3"/>
      <c r="J8" s="3"/>
    </row>
    <row r="9" spans="1:10" ht="16.5" thickBot="1" x14ac:dyDescent="0.3">
      <c r="A9" s="2" t="s">
        <v>17</v>
      </c>
      <c r="B9" s="4">
        <v>55369</v>
      </c>
      <c r="C9" s="4">
        <v>35609</v>
      </c>
      <c r="D9" s="3">
        <v>54191</v>
      </c>
      <c r="E9" s="4">
        <v>76797</v>
      </c>
      <c r="F9" s="4">
        <v>49602</v>
      </c>
      <c r="G9" s="9">
        <v>68414</v>
      </c>
      <c r="H9" s="7">
        <v>48129</v>
      </c>
      <c r="I9" s="7">
        <v>29187</v>
      </c>
      <c r="J9" s="9">
        <v>45104</v>
      </c>
    </row>
    <row r="10" spans="1:10" ht="15.75" x14ac:dyDescent="0.25">
      <c r="A10" s="2" t="s">
        <v>18</v>
      </c>
      <c r="B10" s="5">
        <v>-21919</v>
      </c>
      <c r="C10">
        <v>-15829</v>
      </c>
      <c r="D10" s="9">
        <v>-22993</v>
      </c>
      <c r="E10" s="5">
        <v>-18407</v>
      </c>
      <c r="F10">
        <v>-11974</v>
      </c>
      <c r="G10" s="11">
        <v>-22600</v>
      </c>
      <c r="H10">
        <v>-12076</v>
      </c>
      <c r="I10">
        <v>-8056</v>
      </c>
      <c r="J10" s="11">
        <v>-19000</v>
      </c>
    </row>
    <row r="11" spans="1:10" ht="15.75" x14ac:dyDescent="0.25">
      <c r="A11" s="2" t="s">
        <v>19</v>
      </c>
      <c r="B11" s="4">
        <v>20528</v>
      </c>
      <c r="C11" s="13">
        <v>8247</v>
      </c>
      <c r="D11" s="14">
        <v>26019</v>
      </c>
      <c r="E11" s="7">
        <v>20434</v>
      </c>
      <c r="F11" s="13">
        <v>6795</v>
      </c>
      <c r="G11" s="14">
        <v>31894</v>
      </c>
      <c r="H11" s="3"/>
      <c r="I11" s="3"/>
      <c r="J11" s="3"/>
    </row>
    <row r="13" spans="1:10" ht="15.75" x14ac:dyDescent="0.25">
      <c r="A13" s="16" t="s">
        <v>20</v>
      </c>
    </row>
    <row r="14" spans="1:10" x14ac:dyDescent="0.25">
      <c r="A14" t="s">
        <v>21</v>
      </c>
      <c r="B14">
        <f>(B3/B2)*100</f>
        <v>10.450342734095223</v>
      </c>
      <c r="C14">
        <f t="shared" ref="C14:J14" si="0">(C3/C2)*100</f>
        <v>10.634041473209619</v>
      </c>
      <c r="D14">
        <f t="shared" si="0"/>
        <v>5.9901046775356379</v>
      </c>
      <c r="E14">
        <f t="shared" si="0"/>
        <v>13.474182943337846</v>
      </c>
      <c r="F14">
        <f t="shared" si="0"/>
        <v>14.401913486997058</v>
      </c>
      <c r="G14">
        <f t="shared" si="0"/>
        <v>10.955176190636481</v>
      </c>
      <c r="H14">
        <f>(H3/H2)*100</f>
        <v>8.0660971852681698</v>
      </c>
      <c r="I14">
        <f t="shared" si="0"/>
        <v>9.617456067460683</v>
      </c>
      <c r="J14">
        <f t="shared" si="0"/>
        <v>7.3722662539380979</v>
      </c>
    </row>
    <row r="15" spans="1:10" x14ac:dyDescent="0.25">
      <c r="A15" t="s">
        <v>22</v>
      </c>
      <c r="B15">
        <f t="shared" ref="B15:G15" si="1">(B3/B4)*100</f>
        <v>9.56906012749889</v>
      </c>
      <c r="C15">
        <f t="shared" si="1"/>
        <v>8.1675788894324857</v>
      </c>
      <c r="D15">
        <f t="shared" si="1"/>
        <v>4.765057720235311</v>
      </c>
      <c r="E15">
        <f t="shared" si="1"/>
        <v>15.102948787076601</v>
      </c>
      <c r="F15">
        <f t="shared" si="1"/>
        <v>13.761645887415652</v>
      </c>
      <c r="G15">
        <f t="shared" si="1"/>
        <v>9.5500469500523675</v>
      </c>
    </row>
    <row r="16" spans="1:10" x14ac:dyDescent="0.25">
      <c r="A16" t="s">
        <v>23</v>
      </c>
      <c r="B16">
        <f t="shared" ref="B16:G16" si="2">(B3/B5)*100</f>
        <v>16.942852572245904</v>
      </c>
      <c r="C16">
        <f t="shared" si="2"/>
        <v>13.196524402670306</v>
      </c>
      <c r="D16">
        <f t="shared" si="2"/>
        <v>10.277550673702764</v>
      </c>
      <c r="E16">
        <f t="shared" si="2"/>
        <v>27.529596538797769</v>
      </c>
      <c r="F16">
        <f t="shared" si="2"/>
        <v>22.132150122939052</v>
      </c>
      <c r="G16">
        <f t="shared" si="2"/>
        <v>21.967631894577796</v>
      </c>
    </row>
    <row r="18" spans="1:7" ht="15.75" x14ac:dyDescent="0.25">
      <c r="A18" s="16" t="s">
        <v>24</v>
      </c>
    </row>
    <row r="19" spans="1:7" x14ac:dyDescent="0.25">
      <c r="A19" s="15" t="s">
        <v>25</v>
      </c>
      <c r="B19">
        <f t="shared" ref="B19:G19" si="3">B7/B8</f>
        <v>1.4791015983832445</v>
      </c>
      <c r="C19">
        <f t="shared" si="3"/>
        <v>1.2749705499410999</v>
      </c>
      <c r="D19">
        <f t="shared" si="3"/>
        <v>1.4048309887186148</v>
      </c>
      <c r="E19">
        <f t="shared" si="3"/>
        <v>1.414019842131943</v>
      </c>
      <c r="F19">
        <f t="shared" si="3"/>
        <v>1.4716732927970066</v>
      </c>
      <c r="G19">
        <f t="shared" si="3"/>
        <v>1.367872657879335</v>
      </c>
    </row>
    <row r="20" spans="1:7" x14ac:dyDescent="0.25">
      <c r="A20" s="15" t="s">
        <v>26</v>
      </c>
      <c r="B20">
        <f t="shared" ref="B20:G20" si="4">(B7-B11)/B8</f>
        <v>1.1648141343621776</v>
      </c>
      <c r="C20">
        <f t="shared" si="4"/>
        <v>1.0193130386260774</v>
      </c>
      <c r="D20">
        <f t="shared" si="4"/>
        <v>1.1322865492788083</v>
      </c>
      <c r="E20">
        <f t="shared" si="4"/>
        <v>1.1180679267144615</v>
      </c>
      <c r="F20">
        <f t="shared" si="4"/>
        <v>1.2730355472404116</v>
      </c>
      <c r="G20">
        <f t="shared" si="4"/>
        <v>1.1049616275523242</v>
      </c>
    </row>
    <row r="21" spans="1:7" x14ac:dyDescent="0.25">
      <c r="C21" s="15"/>
    </row>
    <row r="22" spans="1:7" ht="15.75" x14ac:dyDescent="0.25">
      <c r="A22" s="16" t="s">
        <v>27</v>
      </c>
      <c r="C22" s="15"/>
    </row>
    <row r="23" spans="1:7" x14ac:dyDescent="0.25">
      <c r="A23" t="s">
        <v>28</v>
      </c>
      <c r="B23">
        <f t="shared" ref="B23:G23" si="5">B6/B5</f>
        <v>0.77058690681195829</v>
      </c>
      <c r="C23">
        <f t="shared" si="5"/>
        <v>0.61572047008256703</v>
      </c>
      <c r="D23">
        <f t="shared" si="5"/>
        <v>1.1568575402682069</v>
      </c>
      <c r="E23">
        <f t="shared" si="5"/>
        <v>0.82279612590320683</v>
      </c>
      <c r="F23">
        <f t="shared" si="5"/>
        <v>0.60824877372973374</v>
      </c>
      <c r="G23">
        <f t="shared" si="5"/>
        <v>1.3002642824135371</v>
      </c>
    </row>
    <row r="24" spans="1:7" x14ac:dyDescent="0.25">
      <c r="C24" s="15"/>
      <c r="D24" s="1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990D-30DD-4938-89A8-C6C7EF059425}">
  <dimension ref="A1:H7"/>
  <sheetViews>
    <sheetView workbookViewId="0">
      <selection activeCell="D4" sqref="D4"/>
    </sheetView>
  </sheetViews>
  <sheetFormatPr defaultRowHeight="15" x14ac:dyDescent="0.25"/>
  <cols>
    <col min="2" max="2" width="11.42578125" bestFit="1" customWidth="1"/>
    <col min="3" max="3" width="22.42578125" customWidth="1"/>
    <col min="4" max="4" width="27.140625" customWidth="1"/>
    <col min="5" max="5" width="26.7109375" customWidth="1"/>
    <col min="6" max="6" width="15.28515625" customWidth="1"/>
    <col min="7" max="7" width="13.140625" customWidth="1"/>
    <col min="8" max="8" width="21.28515625" customWidth="1"/>
  </cols>
  <sheetData>
    <row r="1" spans="1:8" x14ac:dyDescent="0.25">
      <c r="A1" t="s">
        <v>33</v>
      </c>
      <c r="B1" t="s">
        <v>35</v>
      </c>
      <c r="C1" t="s">
        <v>21</v>
      </c>
      <c r="D1" t="s">
        <v>22</v>
      </c>
      <c r="E1" t="s">
        <v>23</v>
      </c>
      <c r="F1" t="s">
        <v>25</v>
      </c>
      <c r="G1" t="s">
        <v>26</v>
      </c>
      <c r="H1" t="s">
        <v>28</v>
      </c>
    </row>
    <row r="2" spans="1:8" x14ac:dyDescent="0.25">
      <c r="A2">
        <v>2023</v>
      </c>
      <c r="B2" t="s">
        <v>32</v>
      </c>
      <c r="C2">
        <v>10.4503427340952</v>
      </c>
      <c r="D2">
        <v>9.56906012749889</v>
      </c>
      <c r="E2">
        <v>16.942852572245904</v>
      </c>
      <c r="F2">
        <v>1.4791015983832445</v>
      </c>
      <c r="G2">
        <v>1.1648141343621776</v>
      </c>
      <c r="H2">
        <v>0.77058690681195829</v>
      </c>
    </row>
    <row r="3" spans="1:8" x14ac:dyDescent="0.25">
      <c r="A3">
        <v>2023</v>
      </c>
      <c r="B3" t="s">
        <v>30</v>
      </c>
      <c r="C3">
        <v>10.634041473209619</v>
      </c>
      <c r="D3">
        <v>8.1675788894324857</v>
      </c>
      <c r="E3">
        <v>13.196524402670306</v>
      </c>
      <c r="F3">
        <v>1.2749705499410999</v>
      </c>
      <c r="G3">
        <v>1.0193130386260774</v>
      </c>
      <c r="H3">
        <v>0.61572047008256703</v>
      </c>
    </row>
    <row r="4" spans="1:8" x14ac:dyDescent="0.25">
      <c r="A4">
        <v>2023</v>
      </c>
      <c r="B4" t="s">
        <v>31</v>
      </c>
      <c r="C4">
        <v>5.9901046775356379</v>
      </c>
      <c r="D4">
        <v>4.765057720235311</v>
      </c>
      <c r="E4">
        <v>10.277550673702764</v>
      </c>
      <c r="F4">
        <v>1.4048309887186148</v>
      </c>
      <c r="G4">
        <v>1.1322865492788083</v>
      </c>
      <c r="H4">
        <v>1.1568575402682069</v>
      </c>
    </row>
    <row r="5" spans="1:8" x14ac:dyDescent="0.25">
      <c r="A5">
        <v>2022</v>
      </c>
      <c r="B5" t="s">
        <v>32</v>
      </c>
      <c r="C5">
        <v>13.474182943337846</v>
      </c>
      <c r="D5">
        <v>15.102948787076601</v>
      </c>
      <c r="E5">
        <v>27.529596538797769</v>
      </c>
      <c r="F5">
        <v>1.414019842131943</v>
      </c>
      <c r="G5">
        <v>1.1180679267144615</v>
      </c>
      <c r="H5">
        <v>0.82279612590320683</v>
      </c>
    </row>
    <row r="6" spans="1:8" x14ac:dyDescent="0.25">
      <c r="A6">
        <v>2022</v>
      </c>
      <c r="B6" t="s">
        <v>30</v>
      </c>
      <c r="C6">
        <v>14.401913486997058</v>
      </c>
      <c r="D6">
        <v>13.761645887415652</v>
      </c>
      <c r="E6">
        <v>22.132150122939052</v>
      </c>
      <c r="F6">
        <v>1.4716732927970066</v>
      </c>
      <c r="G6">
        <v>1.2730355472404116</v>
      </c>
      <c r="H6">
        <v>0.60824877372973374</v>
      </c>
    </row>
    <row r="7" spans="1:8" x14ac:dyDescent="0.25">
      <c r="A7">
        <v>2022</v>
      </c>
      <c r="B7" t="s">
        <v>31</v>
      </c>
      <c r="C7">
        <v>10.955176190636481</v>
      </c>
      <c r="D7">
        <v>9.5500469500523675</v>
      </c>
      <c r="E7">
        <v>21.967631894577796</v>
      </c>
      <c r="F7">
        <v>1.367872657879335</v>
      </c>
      <c r="G7">
        <v>1.1049616275523242</v>
      </c>
      <c r="H7">
        <v>1.3002642824135371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5326-15FC-4457-9877-EAF92281403C}">
  <dimension ref="A3:I45"/>
  <sheetViews>
    <sheetView workbookViewId="0">
      <selection activeCell="L19" sqref="L19"/>
    </sheetView>
  </sheetViews>
  <sheetFormatPr defaultRowHeight="15" x14ac:dyDescent="0.25"/>
  <cols>
    <col min="1" max="1" width="15.140625" bestFit="1" customWidth="1"/>
    <col min="2" max="2" width="23.5703125" bestFit="1" customWidth="1"/>
    <col min="3" max="4" width="21.42578125" bestFit="1" customWidth="1"/>
    <col min="5" max="5" width="15.140625" bestFit="1" customWidth="1"/>
    <col min="6" max="6" width="35.42578125" bestFit="1" customWidth="1"/>
    <col min="7" max="8" width="15.140625" bestFit="1" customWidth="1"/>
    <col min="9" max="9" width="35.85546875" bestFit="1" customWidth="1"/>
    <col min="10" max="10" width="32.28515625" bestFit="1" customWidth="1"/>
  </cols>
  <sheetData>
    <row r="3" spans="1:8" x14ac:dyDescent="0.25">
      <c r="A3" s="18" t="s">
        <v>34</v>
      </c>
      <c r="B3" t="s">
        <v>36</v>
      </c>
      <c r="C3" t="s">
        <v>38</v>
      </c>
      <c r="D3" t="s">
        <v>39</v>
      </c>
      <c r="E3" t="s">
        <v>40</v>
      </c>
      <c r="G3" s="18" t="s">
        <v>34</v>
      </c>
      <c r="H3" t="s">
        <v>40</v>
      </c>
    </row>
    <row r="4" spans="1:8" x14ac:dyDescent="0.25">
      <c r="A4" s="19">
        <v>2023</v>
      </c>
      <c r="B4" s="115">
        <v>7.5005655790555634</v>
      </c>
      <c r="C4" s="115">
        <v>1.3863010456809866</v>
      </c>
      <c r="D4" s="115">
        <v>1.1054712407556877</v>
      </c>
      <c r="E4" s="115">
        <v>0.84772163905424414</v>
      </c>
      <c r="G4" s="19">
        <v>2023</v>
      </c>
      <c r="H4" s="8">
        <v>0.84772163905424414</v>
      </c>
    </row>
    <row r="5" spans="1:8" x14ac:dyDescent="0.25">
      <c r="A5" s="20" t="s">
        <v>30</v>
      </c>
      <c r="B5" s="115">
        <v>8.1675788894324857</v>
      </c>
      <c r="C5" s="115">
        <v>1.2749705499410999</v>
      </c>
      <c r="D5" s="115">
        <v>1.0193130386260774</v>
      </c>
      <c r="E5" s="115">
        <v>0.61572047008256703</v>
      </c>
      <c r="G5" s="20" t="s">
        <v>30</v>
      </c>
      <c r="H5" s="8">
        <v>0.61572047008256703</v>
      </c>
    </row>
    <row r="6" spans="1:8" x14ac:dyDescent="0.25">
      <c r="A6" s="20" t="s">
        <v>32</v>
      </c>
      <c r="B6" s="115">
        <v>9.56906012749889</v>
      </c>
      <c r="C6" s="115">
        <v>1.4791015983832445</v>
      </c>
      <c r="D6" s="115">
        <v>1.1648141343621776</v>
      </c>
      <c r="E6" s="115">
        <v>0.77058690681195829</v>
      </c>
      <c r="G6" s="20" t="s">
        <v>32</v>
      </c>
      <c r="H6" s="8">
        <v>0.77058690681195829</v>
      </c>
    </row>
    <row r="7" spans="1:8" x14ac:dyDescent="0.25">
      <c r="A7" s="20" t="s">
        <v>31</v>
      </c>
      <c r="B7" s="115">
        <v>4.765057720235311</v>
      </c>
      <c r="C7" s="115">
        <v>1.4048309887186148</v>
      </c>
      <c r="D7" s="115">
        <v>1.1322865492788083</v>
      </c>
      <c r="E7" s="115">
        <v>1.1568575402682069</v>
      </c>
      <c r="G7" s="20" t="s">
        <v>31</v>
      </c>
      <c r="H7" s="8">
        <v>1.1568575402682069</v>
      </c>
    </row>
    <row r="8" spans="1:8" x14ac:dyDescent="0.25">
      <c r="A8" s="19">
        <v>2022</v>
      </c>
      <c r="B8" s="115">
        <v>12.804880541514875</v>
      </c>
      <c r="C8" s="115">
        <v>1.4178552642694282</v>
      </c>
      <c r="D8" s="115">
        <v>1.1653550338357324</v>
      </c>
      <c r="E8" s="115">
        <v>0.91043639401549259</v>
      </c>
      <c r="G8" s="19">
        <v>2022</v>
      </c>
      <c r="H8" s="8">
        <v>0.91043639401549259</v>
      </c>
    </row>
    <row r="9" spans="1:8" x14ac:dyDescent="0.25">
      <c r="A9" s="20" t="s">
        <v>30</v>
      </c>
      <c r="B9" s="115">
        <v>13.761645887415652</v>
      </c>
      <c r="C9" s="115">
        <v>1.4716732927970066</v>
      </c>
      <c r="D9" s="115">
        <v>1.2730355472404116</v>
      </c>
      <c r="E9" s="115">
        <v>0.60824877372973374</v>
      </c>
      <c r="G9" s="20" t="s">
        <v>30</v>
      </c>
      <c r="H9" s="8">
        <v>0.60824877372973374</v>
      </c>
    </row>
    <row r="10" spans="1:8" x14ac:dyDescent="0.25">
      <c r="A10" s="20" t="s">
        <v>32</v>
      </c>
      <c r="B10" s="115">
        <v>15.102948787076601</v>
      </c>
      <c r="C10" s="115">
        <v>1.414019842131943</v>
      </c>
      <c r="D10" s="115">
        <v>1.1180679267144615</v>
      </c>
      <c r="E10" s="115">
        <v>0.82279612590320683</v>
      </c>
      <c r="G10" s="20" t="s">
        <v>32</v>
      </c>
      <c r="H10" s="8">
        <v>0.82279612590320683</v>
      </c>
    </row>
    <row r="11" spans="1:8" x14ac:dyDescent="0.25">
      <c r="A11" s="20" t="s">
        <v>31</v>
      </c>
      <c r="B11" s="115">
        <v>9.5500469500523675</v>
      </c>
      <c r="C11" s="115">
        <v>1.367872657879335</v>
      </c>
      <c r="D11" s="115">
        <v>1.1049616275523242</v>
      </c>
      <c r="E11" s="115">
        <v>1.3002642824135371</v>
      </c>
      <c r="G11" s="20" t="s">
        <v>31</v>
      </c>
      <c r="H11" s="8">
        <v>1.3002642824135371</v>
      </c>
    </row>
    <row r="12" spans="1:8" x14ac:dyDescent="0.25">
      <c r="A12" s="19" t="s">
        <v>29</v>
      </c>
      <c r="B12" s="115">
        <v>10.152723060285219</v>
      </c>
      <c r="C12" s="115">
        <v>1.4020781549752073</v>
      </c>
      <c r="D12" s="115">
        <v>1.1354131372957101</v>
      </c>
      <c r="E12" s="115">
        <v>0.87907901653486842</v>
      </c>
      <c r="G12" s="19" t="s">
        <v>29</v>
      </c>
      <c r="H12" s="8">
        <v>0.87907901653486842</v>
      </c>
    </row>
    <row r="36" spans="1:9" x14ac:dyDescent="0.25">
      <c r="A36" s="18" t="s">
        <v>34</v>
      </c>
      <c r="B36" t="s">
        <v>38</v>
      </c>
      <c r="C36" t="s">
        <v>39</v>
      </c>
      <c r="E36" s="18" t="s">
        <v>34</v>
      </c>
      <c r="F36" t="s">
        <v>37</v>
      </c>
      <c r="H36" s="18" t="s">
        <v>34</v>
      </c>
      <c r="I36" t="s">
        <v>36</v>
      </c>
    </row>
    <row r="37" spans="1:9" x14ac:dyDescent="0.25">
      <c r="A37" s="19">
        <v>2023</v>
      </c>
      <c r="B37" s="115">
        <v>1.3863010456809866</v>
      </c>
      <c r="C37" s="115">
        <v>1.1054712407556877</v>
      </c>
      <c r="E37" s="19">
        <v>2023</v>
      </c>
      <c r="F37" s="115">
        <v>13.472309216206325</v>
      </c>
      <c r="H37" s="19">
        <v>2023</v>
      </c>
      <c r="I37" s="8">
        <v>7.5005655790555634</v>
      </c>
    </row>
    <row r="38" spans="1:9" x14ac:dyDescent="0.25">
      <c r="A38" s="20" t="s">
        <v>30</v>
      </c>
      <c r="B38" s="115">
        <v>1.2749705499410999</v>
      </c>
      <c r="C38" s="115">
        <v>1.0193130386260774</v>
      </c>
      <c r="E38" s="20" t="s">
        <v>30</v>
      </c>
      <c r="F38" s="115">
        <v>13.196524402670306</v>
      </c>
      <c r="H38" s="20" t="s">
        <v>30</v>
      </c>
      <c r="I38" s="8">
        <v>8.1675788894324857</v>
      </c>
    </row>
    <row r="39" spans="1:9" x14ac:dyDescent="0.25">
      <c r="A39" s="20" t="s">
        <v>32</v>
      </c>
      <c r="B39" s="115">
        <v>1.4791015983832445</v>
      </c>
      <c r="C39" s="115">
        <v>1.1648141343621776</v>
      </c>
      <c r="E39" s="20" t="s">
        <v>32</v>
      </c>
      <c r="F39" s="115">
        <v>16.942852572245904</v>
      </c>
      <c r="H39" s="20" t="s">
        <v>32</v>
      </c>
      <c r="I39" s="8">
        <v>9.56906012749889</v>
      </c>
    </row>
    <row r="40" spans="1:9" x14ac:dyDescent="0.25">
      <c r="A40" s="20" t="s">
        <v>31</v>
      </c>
      <c r="B40" s="115">
        <v>1.4048309887186148</v>
      </c>
      <c r="C40" s="115">
        <v>1.1322865492788083</v>
      </c>
      <c r="E40" s="20" t="s">
        <v>31</v>
      </c>
      <c r="F40" s="115">
        <v>10.277550673702764</v>
      </c>
      <c r="H40" s="20" t="s">
        <v>31</v>
      </c>
      <c r="I40" s="8">
        <v>4.765057720235311</v>
      </c>
    </row>
    <row r="41" spans="1:9" x14ac:dyDescent="0.25">
      <c r="A41" s="19">
        <v>2022</v>
      </c>
      <c r="B41" s="115">
        <v>1.4178552642694282</v>
      </c>
      <c r="C41" s="115">
        <v>1.1653550338357324</v>
      </c>
      <c r="E41" s="19">
        <v>2022</v>
      </c>
      <c r="F41" s="115">
        <v>23.87645951877154</v>
      </c>
      <c r="H41" s="19">
        <v>2022</v>
      </c>
      <c r="I41" s="8">
        <v>12.804880541514875</v>
      </c>
    </row>
    <row r="42" spans="1:9" x14ac:dyDescent="0.25">
      <c r="A42" s="20" t="s">
        <v>30</v>
      </c>
      <c r="B42" s="115">
        <v>1.4716732927970066</v>
      </c>
      <c r="C42" s="115">
        <v>1.2730355472404116</v>
      </c>
      <c r="E42" s="20" t="s">
        <v>30</v>
      </c>
      <c r="F42" s="115">
        <v>22.132150122939052</v>
      </c>
      <c r="H42" s="20" t="s">
        <v>30</v>
      </c>
      <c r="I42" s="8">
        <v>13.761645887415652</v>
      </c>
    </row>
    <row r="43" spans="1:9" x14ac:dyDescent="0.25">
      <c r="A43" s="20" t="s">
        <v>32</v>
      </c>
      <c r="B43" s="115">
        <v>1.414019842131943</v>
      </c>
      <c r="C43" s="115">
        <v>1.1180679267144615</v>
      </c>
      <c r="E43" s="20" t="s">
        <v>32</v>
      </c>
      <c r="F43" s="115">
        <v>27.529596538797769</v>
      </c>
      <c r="H43" s="20" t="s">
        <v>32</v>
      </c>
      <c r="I43" s="8">
        <v>15.102948787076601</v>
      </c>
    </row>
    <row r="44" spans="1:9" x14ac:dyDescent="0.25">
      <c r="A44" s="20" t="s">
        <v>31</v>
      </c>
      <c r="B44" s="115">
        <v>1.367872657879335</v>
      </c>
      <c r="C44" s="115">
        <v>1.1049616275523242</v>
      </c>
      <c r="E44" s="20" t="s">
        <v>31</v>
      </c>
      <c r="F44" s="115">
        <v>21.967631894577796</v>
      </c>
      <c r="H44" s="20" t="s">
        <v>31</v>
      </c>
      <c r="I44" s="8">
        <v>9.5500469500523675</v>
      </c>
    </row>
    <row r="45" spans="1:9" x14ac:dyDescent="0.25">
      <c r="A45" s="19" t="s">
        <v>29</v>
      </c>
      <c r="B45" s="115">
        <v>1.4020781549752073</v>
      </c>
      <c r="C45" s="115">
        <v>1.1354131372957101</v>
      </c>
      <c r="E45" s="19" t="s">
        <v>29</v>
      </c>
      <c r="F45" s="115">
        <v>18.67438436748893</v>
      </c>
      <c r="H45" s="19" t="s">
        <v>29</v>
      </c>
      <c r="I45" s="8">
        <v>10.152723060285219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A41F-378B-4848-9B5E-5DBCA006A926}">
  <dimension ref="A1"/>
  <sheetViews>
    <sheetView showFormulas="1" showGridLines="0" tabSelected="1" zoomScale="90" zoomScaleNormal="90" zoomScaleSheetLayoutView="106" workbookViewId="0">
      <selection activeCell="N28" sqref="N28"/>
    </sheetView>
  </sheetViews>
  <sheetFormatPr defaultColWidth="8.85546875" defaultRowHeight="15" x14ac:dyDescent="0.25"/>
  <cols>
    <col min="1" max="16384" width="8.85546875" style="9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2131-7278-45C7-981F-87F9708FEE23}">
  <dimension ref="A1:L23"/>
  <sheetViews>
    <sheetView workbookViewId="0">
      <selection activeCell="C3" sqref="C3"/>
    </sheetView>
  </sheetViews>
  <sheetFormatPr defaultRowHeight="15" x14ac:dyDescent="0.25"/>
  <cols>
    <col min="1" max="1" width="25.5703125" bestFit="1" customWidth="1"/>
    <col min="2" max="2" width="13.85546875" bestFit="1" customWidth="1"/>
    <col min="3" max="3" width="16.140625" bestFit="1" customWidth="1"/>
    <col min="4" max="4" width="25.5703125" bestFit="1" customWidth="1"/>
    <col min="5" max="5" width="25" bestFit="1" customWidth="1"/>
    <col min="6" max="6" width="13.7109375" bestFit="1" customWidth="1"/>
    <col min="7" max="7" width="16.85546875" bestFit="1" customWidth="1"/>
    <col min="8" max="8" width="19.42578125" bestFit="1" customWidth="1"/>
    <col min="9" max="9" width="19.140625" bestFit="1" customWidth="1"/>
    <col min="10" max="10" width="21.7109375" bestFit="1" customWidth="1"/>
    <col min="11" max="11" width="21.85546875" bestFit="1" customWidth="1"/>
    <col min="12" max="12" width="11.85546875" bestFit="1" customWidth="1"/>
  </cols>
  <sheetData>
    <row r="1" spans="1:12" ht="15.75" thickTop="1" x14ac:dyDescent="0.25">
      <c r="A1" s="21" t="s">
        <v>33</v>
      </c>
      <c r="B1" s="21" t="s">
        <v>35</v>
      </c>
      <c r="C1" s="58" t="s">
        <v>10</v>
      </c>
      <c r="D1" s="59" t="s">
        <v>11</v>
      </c>
      <c r="E1" s="60" t="s">
        <v>12</v>
      </c>
      <c r="F1" s="59" t="s">
        <v>13</v>
      </c>
      <c r="G1" s="60" t="s">
        <v>14</v>
      </c>
      <c r="H1" s="59" t="s">
        <v>15</v>
      </c>
      <c r="I1" s="60" t="s">
        <v>16</v>
      </c>
      <c r="J1" s="59" t="s">
        <v>17</v>
      </c>
      <c r="K1" s="60" t="s">
        <v>18</v>
      </c>
      <c r="L1" s="59" t="s">
        <v>19</v>
      </c>
    </row>
    <row r="2" spans="1:12" ht="15.75" thickBot="1" x14ac:dyDescent="0.3">
      <c r="A2" s="22">
        <v>2023</v>
      </c>
      <c r="B2" s="56" t="s">
        <v>32</v>
      </c>
      <c r="C2" s="61">
        <v>344582</v>
      </c>
      <c r="D2" s="61">
        <v>36010</v>
      </c>
      <c r="E2" s="62">
        <v>376317</v>
      </c>
      <c r="F2" s="61">
        <v>212538</v>
      </c>
      <c r="G2" s="62">
        <v>163779</v>
      </c>
      <c r="H2" s="61">
        <v>96609</v>
      </c>
      <c r="I2" s="61">
        <v>65316</v>
      </c>
      <c r="J2" s="61">
        <v>55369</v>
      </c>
      <c r="K2" s="62">
        <v>-21919</v>
      </c>
      <c r="L2" s="63">
        <v>20528</v>
      </c>
    </row>
    <row r="3" spans="1:12" ht="16.5" thickTop="1" thickBot="1" x14ac:dyDescent="0.3">
      <c r="A3" s="22">
        <v>2023</v>
      </c>
      <c r="B3" s="56" t="s">
        <v>30</v>
      </c>
      <c r="C3" s="64">
        <v>200949</v>
      </c>
      <c r="D3" s="65">
        <v>21369</v>
      </c>
      <c r="E3" s="66">
        <v>261632</v>
      </c>
      <c r="F3" s="67">
        <v>161929</v>
      </c>
      <c r="G3" s="66">
        <v>99703</v>
      </c>
      <c r="H3" s="67">
        <v>41128</v>
      </c>
      <c r="I3" s="68">
        <v>32258</v>
      </c>
      <c r="J3" s="61">
        <v>35609</v>
      </c>
      <c r="K3" s="62">
        <v>-15829</v>
      </c>
      <c r="L3" s="69">
        <v>8247</v>
      </c>
    </row>
    <row r="4" spans="1:12" ht="15.75" x14ac:dyDescent="0.25">
      <c r="A4" s="22">
        <v>2023</v>
      </c>
      <c r="B4" s="56" t="s">
        <v>31</v>
      </c>
      <c r="C4" s="61">
        <v>323183</v>
      </c>
      <c r="D4" s="70">
        <v>19359</v>
      </c>
      <c r="E4" s="71">
        <v>406270</v>
      </c>
      <c r="F4" s="72">
        <v>188362</v>
      </c>
      <c r="G4" s="73">
        <v>217908</v>
      </c>
      <c r="H4" s="74">
        <v>134115</v>
      </c>
      <c r="I4" s="73">
        <v>95467</v>
      </c>
      <c r="J4" s="75">
        <v>54191</v>
      </c>
      <c r="K4" s="76">
        <v>-22993</v>
      </c>
      <c r="L4" s="77">
        <v>26019</v>
      </c>
    </row>
    <row r="5" spans="1:12" ht="15.75" thickBot="1" x14ac:dyDescent="0.3">
      <c r="A5" s="22">
        <v>2022</v>
      </c>
      <c r="B5" s="56" t="s">
        <v>32</v>
      </c>
      <c r="C5" s="61">
        <v>413680</v>
      </c>
      <c r="D5" s="61">
        <v>55740</v>
      </c>
      <c r="E5" s="62">
        <v>369067</v>
      </c>
      <c r="F5" s="61">
        <v>202473</v>
      </c>
      <c r="G5" s="62">
        <v>166594</v>
      </c>
      <c r="H5" s="61">
        <v>97631</v>
      </c>
      <c r="I5" s="61">
        <v>69045</v>
      </c>
      <c r="J5" s="61">
        <v>76797</v>
      </c>
      <c r="K5" s="62">
        <v>-18407</v>
      </c>
      <c r="L5" s="63">
        <v>20434</v>
      </c>
    </row>
    <row r="6" spans="1:12" ht="16.5" thickTop="1" thickBot="1" x14ac:dyDescent="0.3">
      <c r="A6" s="22">
        <v>2022</v>
      </c>
      <c r="B6" s="56" t="s">
        <v>30</v>
      </c>
      <c r="C6" s="64">
        <v>246252</v>
      </c>
      <c r="D6" s="78">
        <v>35465</v>
      </c>
      <c r="E6" s="79">
        <v>257709</v>
      </c>
      <c r="F6" s="80">
        <v>160242</v>
      </c>
      <c r="G6" s="79">
        <v>97467</v>
      </c>
      <c r="H6" s="80">
        <v>50343</v>
      </c>
      <c r="I6" s="81">
        <v>34208</v>
      </c>
      <c r="J6" s="61">
        <v>49602</v>
      </c>
      <c r="K6" s="62">
        <v>-11974</v>
      </c>
      <c r="L6" s="82">
        <v>6795</v>
      </c>
    </row>
    <row r="7" spans="1:12" ht="16.5" thickTop="1" x14ac:dyDescent="0.25">
      <c r="A7" s="22">
        <v>2022</v>
      </c>
      <c r="B7" s="56" t="s">
        <v>31</v>
      </c>
      <c r="C7" s="83">
        <v>386201</v>
      </c>
      <c r="D7" s="74">
        <v>42309</v>
      </c>
      <c r="E7" s="71">
        <v>443024</v>
      </c>
      <c r="F7" s="72">
        <v>192597</v>
      </c>
      <c r="G7" s="73">
        <v>250427</v>
      </c>
      <c r="H7" s="74">
        <v>165938</v>
      </c>
      <c r="I7" s="73">
        <v>121311</v>
      </c>
      <c r="J7" s="72">
        <v>68414</v>
      </c>
      <c r="K7" s="71">
        <v>-22600</v>
      </c>
      <c r="L7" s="77">
        <v>31894</v>
      </c>
    </row>
    <row r="8" spans="1:12" ht="15.75" thickBot="1" x14ac:dyDescent="0.3">
      <c r="A8" s="22">
        <v>2021</v>
      </c>
      <c r="B8" s="56" t="s">
        <v>32</v>
      </c>
      <c r="C8" s="61">
        <v>285640</v>
      </c>
      <c r="D8" s="61">
        <v>23040</v>
      </c>
      <c r="E8" s="62"/>
      <c r="F8" s="67"/>
      <c r="G8" s="68"/>
      <c r="H8" s="67"/>
      <c r="I8" s="68"/>
      <c r="J8" s="61">
        <v>48129</v>
      </c>
      <c r="K8" s="62">
        <v>-12076</v>
      </c>
      <c r="L8" s="84"/>
    </row>
    <row r="9" spans="1:12" ht="16.5" thickTop="1" thickBot="1" x14ac:dyDescent="0.3">
      <c r="A9" s="22">
        <v>2021</v>
      </c>
      <c r="B9" s="57" t="s">
        <v>30</v>
      </c>
      <c r="C9" s="85">
        <v>162465</v>
      </c>
      <c r="D9" s="86">
        <v>15625</v>
      </c>
      <c r="E9" s="87"/>
      <c r="F9" s="84"/>
      <c r="G9" s="87"/>
      <c r="H9" s="84"/>
      <c r="I9" s="87"/>
      <c r="J9" s="88">
        <v>29187</v>
      </c>
      <c r="K9" s="62">
        <v>-8056</v>
      </c>
      <c r="L9" s="84"/>
    </row>
    <row r="10" spans="1:12" ht="16.5" thickTop="1" x14ac:dyDescent="0.25">
      <c r="A10" s="22">
        <v>2021</v>
      </c>
      <c r="B10" s="56" t="s">
        <v>31</v>
      </c>
      <c r="C10" s="83">
        <v>272657</v>
      </c>
      <c r="D10" s="74">
        <v>20101</v>
      </c>
      <c r="E10" s="87"/>
      <c r="F10" s="84"/>
      <c r="G10" s="87"/>
      <c r="H10" s="84"/>
      <c r="I10" s="87"/>
      <c r="J10" s="89">
        <v>45104</v>
      </c>
      <c r="K10" s="71">
        <v>-19000</v>
      </c>
      <c r="L10" s="90"/>
    </row>
    <row r="12" spans="1:12" ht="16.5" thickBot="1" x14ac:dyDescent="0.3">
      <c r="C12" s="114" t="s">
        <v>20</v>
      </c>
      <c r="D12" s="114"/>
      <c r="E12" s="114"/>
      <c r="F12" s="113" t="s">
        <v>24</v>
      </c>
      <c r="G12" s="113"/>
      <c r="H12" s="93" t="s">
        <v>47</v>
      </c>
    </row>
    <row r="13" spans="1:12" x14ac:dyDescent="0.25">
      <c r="A13" s="92" t="s">
        <v>33</v>
      </c>
      <c r="B13" s="15" t="s">
        <v>35</v>
      </c>
      <c r="C13" s="103" t="s">
        <v>21</v>
      </c>
      <c r="D13" s="104" t="s">
        <v>22</v>
      </c>
      <c r="E13" s="105" t="s">
        <v>23</v>
      </c>
      <c r="F13" s="101" t="s">
        <v>25</v>
      </c>
      <c r="G13" s="98" t="s">
        <v>26</v>
      </c>
      <c r="H13" s="95" t="s">
        <v>28</v>
      </c>
    </row>
    <row r="14" spans="1:12" x14ac:dyDescent="0.25">
      <c r="A14">
        <v>2023</v>
      </c>
      <c r="B14" t="s">
        <v>32</v>
      </c>
      <c r="C14" s="106">
        <f>(D2/C2)*100</f>
        <v>10.450342734095223</v>
      </c>
      <c r="D14">
        <f>(D2/E2)*100</f>
        <v>9.56906012749889</v>
      </c>
      <c r="E14" s="107">
        <f>(D2/F2)*100</f>
        <v>16.942852572245904</v>
      </c>
      <c r="F14">
        <f>H2/I2</f>
        <v>1.4791015983832445</v>
      </c>
      <c r="G14" s="99">
        <f>(H2-L2)/I2</f>
        <v>1.1648141343621776</v>
      </c>
      <c r="H14" s="96">
        <f>G2/F2</f>
        <v>0.77058690681195829</v>
      </c>
    </row>
    <row r="15" spans="1:12" x14ac:dyDescent="0.25">
      <c r="A15">
        <v>2023</v>
      </c>
      <c r="B15" t="s">
        <v>30</v>
      </c>
      <c r="C15" s="106">
        <f>(D3/C3)*100</f>
        <v>10.634041473209619</v>
      </c>
      <c r="D15">
        <f t="shared" ref="D15:D19" si="0">(D3/E3)*100</f>
        <v>8.1675788894324857</v>
      </c>
      <c r="E15" s="107">
        <f t="shared" ref="E15:E19" si="1">(D3/F3)*100</f>
        <v>13.196524402670306</v>
      </c>
      <c r="F15">
        <f t="shared" ref="F15:F19" si="2">H3/I3</f>
        <v>1.2749705499410999</v>
      </c>
      <c r="G15" s="99">
        <f t="shared" ref="G15:G19" si="3">(H3-L3)/I3</f>
        <v>1.0193130386260774</v>
      </c>
      <c r="H15" s="96">
        <f t="shared" ref="H15:H19" si="4">G3/F3</f>
        <v>0.61572047008256703</v>
      </c>
    </row>
    <row r="16" spans="1:12" x14ac:dyDescent="0.25">
      <c r="A16">
        <v>2023</v>
      </c>
      <c r="B16" t="s">
        <v>31</v>
      </c>
      <c r="C16" s="106">
        <f>(D4/C4)*100</f>
        <v>5.9901046775356379</v>
      </c>
      <c r="D16">
        <f t="shared" si="0"/>
        <v>4.765057720235311</v>
      </c>
      <c r="E16" s="107">
        <f t="shared" si="1"/>
        <v>10.277550673702764</v>
      </c>
      <c r="F16">
        <f t="shared" si="2"/>
        <v>1.4048309887186148</v>
      </c>
      <c r="G16" s="99">
        <f t="shared" si="3"/>
        <v>1.1322865492788083</v>
      </c>
      <c r="H16" s="96">
        <f t="shared" si="4"/>
        <v>1.1568575402682069</v>
      </c>
    </row>
    <row r="17" spans="1:8" x14ac:dyDescent="0.25">
      <c r="A17">
        <v>2022</v>
      </c>
      <c r="B17" t="s">
        <v>32</v>
      </c>
      <c r="C17" s="106">
        <f>(D5/C5)*100</f>
        <v>13.474182943337846</v>
      </c>
      <c r="D17">
        <f t="shared" si="0"/>
        <v>15.102948787076601</v>
      </c>
      <c r="E17" s="107">
        <f t="shared" si="1"/>
        <v>27.529596538797769</v>
      </c>
      <c r="F17">
        <f t="shared" si="2"/>
        <v>1.414019842131943</v>
      </c>
      <c r="G17" s="99">
        <f t="shared" si="3"/>
        <v>1.1180679267144615</v>
      </c>
      <c r="H17" s="96">
        <f t="shared" si="4"/>
        <v>0.82279612590320683</v>
      </c>
    </row>
    <row r="18" spans="1:8" x14ac:dyDescent="0.25">
      <c r="A18">
        <v>2022</v>
      </c>
      <c r="B18" t="s">
        <v>30</v>
      </c>
      <c r="C18" s="106">
        <f t="shared" ref="C18:C22" si="5">(D6/C6)*100</f>
        <v>14.401913486997058</v>
      </c>
      <c r="D18">
        <f t="shared" si="0"/>
        <v>13.761645887415652</v>
      </c>
      <c r="E18" s="107">
        <f t="shared" si="1"/>
        <v>22.132150122939052</v>
      </c>
      <c r="F18">
        <f t="shared" si="2"/>
        <v>1.4716732927970066</v>
      </c>
      <c r="G18" s="99">
        <f t="shared" si="3"/>
        <v>1.2730355472404116</v>
      </c>
      <c r="H18" s="96">
        <f t="shared" si="4"/>
        <v>0.60824877372973374</v>
      </c>
    </row>
    <row r="19" spans="1:8" ht="15.75" thickBot="1" x14ac:dyDescent="0.3">
      <c r="A19">
        <v>2022</v>
      </c>
      <c r="B19" t="s">
        <v>31</v>
      </c>
      <c r="C19" s="106">
        <f t="shared" si="5"/>
        <v>10.955176190636481</v>
      </c>
      <c r="D19">
        <f t="shared" si="0"/>
        <v>9.5500469500523675</v>
      </c>
      <c r="E19" s="107">
        <f t="shared" si="1"/>
        <v>21.967631894577796</v>
      </c>
      <c r="F19" s="102">
        <f t="shared" si="2"/>
        <v>1.367872657879335</v>
      </c>
      <c r="G19" s="100">
        <f t="shared" si="3"/>
        <v>1.1049616275523242</v>
      </c>
      <c r="H19" s="97">
        <f t="shared" si="4"/>
        <v>1.3002642824135371</v>
      </c>
    </row>
    <row r="20" spans="1:8" x14ac:dyDescent="0.25">
      <c r="A20">
        <v>2021</v>
      </c>
      <c r="B20" t="s">
        <v>32</v>
      </c>
      <c r="C20" s="106">
        <f t="shared" si="5"/>
        <v>8.0660971852681698</v>
      </c>
      <c r="E20" s="107"/>
    </row>
    <row r="21" spans="1:8" x14ac:dyDescent="0.25">
      <c r="A21">
        <v>2021</v>
      </c>
      <c r="B21" t="s">
        <v>30</v>
      </c>
      <c r="C21" s="106">
        <f t="shared" si="5"/>
        <v>9.617456067460683</v>
      </c>
      <c r="E21" s="107"/>
    </row>
    <row r="22" spans="1:8" ht="15.75" thickBot="1" x14ac:dyDescent="0.3">
      <c r="A22">
        <v>2021</v>
      </c>
      <c r="B22" t="s">
        <v>31</v>
      </c>
      <c r="C22" s="108">
        <f t="shared" si="5"/>
        <v>7.3722662539380979</v>
      </c>
      <c r="D22" s="109"/>
      <c r="E22" s="110"/>
    </row>
    <row r="23" spans="1:8" x14ac:dyDescent="0.25">
      <c r="B23" s="94"/>
    </row>
  </sheetData>
  <mergeCells count="2">
    <mergeCell ref="F12:G12"/>
    <mergeCell ref="C12:E12"/>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BED9-2068-4534-88D9-43A826BD9F20}">
  <sheetPr>
    <tabColor rgb="FFC00000"/>
  </sheetPr>
  <dimension ref="A3:G7"/>
  <sheetViews>
    <sheetView workbookViewId="0">
      <selection activeCell="F4" sqref="F4"/>
    </sheetView>
  </sheetViews>
  <sheetFormatPr defaultRowHeight="15" x14ac:dyDescent="0.25"/>
  <cols>
    <col min="1" max="1" width="13.140625" bestFit="1" customWidth="1"/>
    <col min="2" max="2" width="27.42578125" bestFit="1" customWidth="1"/>
    <col min="3" max="3" width="32.28515625" bestFit="1" customWidth="1"/>
    <col min="4" max="4" width="31.85546875" bestFit="1" customWidth="1"/>
    <col min="5" max="5" width="20" bestFit="1" customWidth="1"/>
    <col min="6" max="6" width="17.85546875" bestFit="1" customWidth="1"/>
    <col min="7" max="7" width="26.28515625" bestFit="1" customWidth="1"/>
  </cols>
  <sheetData>
    <row r="3" spans="1:7" x14ac:dyDescent="0.25">
      <c r="A3" s="18" t="s">
        <v>34</v>
      </c>
      <c r="B3" t="s">
        <v>41</v>
      </c>
      <c r="C3" t="s">
        <v>42</v>
      </c>
      <c r="D3" t="s">
        <v>43</v>
      </c>
      <c r="E3" t="s">
        <v>44</v>
      </c>
      <c r="F3" t="s">
        <v>45</v>
      </c>
      <c r="G3" t="s">
        <v>46</v>
      </c>
    </row>
    <row r="4" spans="1:7" x14ac:dyDescent="0.25">
      <c r="A4" s="19" t="s">
        <v>30</v>
      </c>
      <c r="B4">
        <v>25.035954960206677</v>
      </c>
      <c r="C4">
        <v>21.929224776848137</v>
      </c>
      <c r="D4">
        <v>35.328674525609358</v>
      </c>
      <c r="E4">
        <v>2.7466438427381066</v>
      </c>
      <c r="F4">
        <v>2.2923485858664892</v>
      </c>
      <c r="G4">
        <v>1.2239692438123009</v>
      </c>
    </row>
    <row r="5" spans="1:7" x14ac:dyDescent="0.25">
      <c r="A5" s="19" t="s">
        <v>32</v>
      </c>
      <c r="B5">
        <v>23.924525677433046</v>
      </c>
      <c r="C5">
        <v>24.672008914575493</v>
      </c>
      <c r="D5">
        <v>44.472449111043673</v>
      </c>
      <c r="E5">
        <v>2.8931214405151877</v>
      </c>
      <c r="F5">
        <v>2.2828820610766392</v>
      </c>
      <c r="G5">
        <v>1.593383032715165</v>
      </c>
    </row>
    <row r="6" spans="1:7" x14ac:dyDescent="0.25">
      <c r="A6" s="19" t="s">
        <v>31</v>
      </c>
      <c r="B6">
        <v>16.945280868172119</v>
      </c>
      <c r="C6">
        <v>14.315104670287678</v>
      </c>
      <c r="D6">
        <v>32.245182568280562</v>
      </c>
      <c r="E6">
        <v>2.7727036465979498</v>
      </c>
      <c r="F6">
        <v>2.2372481768311325</v>
      </c>
      <c r="G6">
        <v>2.457121822681744</v>
      </c>
    </row>
    <row r="7" spans="1:7" x14ac:dyDescent="0.25">
      <c r="A7" s="19" t="s">
        <v>29</v>
      </c>
      <c r="B7">
        <v>65.905761505811839</v>
      </c>
      <c r="C7">
        <v>60.916338361711311</v>
      </c>
      <c r="D7">
        <v>112.04630620493359</v>
      </c>
      <c r="E7">
        <v>8.4124689298512436</v>
      </c>
      <c r="F7">
        <v>6.81247882377426</v>
      </c>
      <c r="G7">
        <v>5.2744740992092094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Metric pivot table</vt:lpstr>
      <vt:lpstr>Copy of raw file</vt:lpstr>
      <vt:lpstr>financial data</vt:lpstr>
      <vt:lpstr>KPI's</vt:lpstr>
      <vt:lpstr>pivot tables</vt:lpstr>
      <vt:lpstr>dashboard</vt:lpstr>
      <vt:lpstr>Sheet2</vt:lpstr>
      <vt:lpstr>KPI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cp:lastModifiedBy>
  <dcterms:created xsi:type="dcterms:W3CDTF">2025-02-03T13:01:42Z</dcterms:created>
  <dcterms:modified xsi:type="dcterms:W3CDTF">2025-03-04T01:18:56Z</dcterms:modified>
</cp:coreProperties>
</file>