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melo3\OneDrive\Área de Trabalho\"/>
    </mc:Choice>
  </mc:AlternateContent>
  <xr:revisionPtr revIDLastSave="0" documentId="8_{86F8773A-A5B4-4066-A8D1-843B0D9DABE3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ágina1" sheetId="1" r:id="rId1"/>
    <sheet name="Planilha1" sheetId="2" r:id="rId2"/>
    <sheet name="Planilha2" sheetId="3" r:id="rId3"/>
  </sheets>
  <definedNames>
    <definedName name="_xlnm.Print_Area" localSheetId="2">Planilha2!$A$1:$J$56</definedName>
  </definedNames>
  <calcPr calcId="181029"/>
  <fileRecoveryPr repairLoad="1"/>
</workbook>
</file>

<file path=xl/calcChain.xml><?xml version="1.0" encoding="utf-8"?>
<calcChain xmlns="http://schemas.openxmlformats.org/spreadsheetml/2006/main">
  <c r="G5" i="3" l="1"/>
  <c r="G69" i="2"/>
  <c r="G63" i="2"/>
  <c r="G62" i="2"/>
  <c r="G53" i="2"/>
  <c r="G54" i="2"/>
  <c r="G55" i="2"/>
  <c r="G56" i="2"/>
  <c r="G57" i="2"/>
  <c r="G58" i="2"/>
  <c r="G59" i="2"/>
  <c r="G60" i="2"/>
  <c r="G61" i="2"/>
  <c r="G64" i="2"/>
  <c r="G65" i="2"/>
  <c r="G66" i="2"/>
  <c r="G67" i="2"/>
  <c r="G68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K53" i="2"/>
  <c r="M53" i="2" s="1"/>
  <c r="N53" i="2" s="1"/>
  <c r="K54" i="2"/>
  <c r="M54" i="2" s="1"/>
  <c r="N54" i="2" s="1"/>
  <c r="K55" i="2"/>
  <c r="K56" i="2"/>
  <c r="M56" i="2" s="1"/>
  <c r="N56" i="2" s="1"/>
  <c r="K57" i="2"/>
  <c r="M57" i="2" s="1"/>
  <c r="N57" i="2" s="1"/>
  <c r="K58" i="2"/>
  <c r="M58" i="2" s="1"/>
  <c r="N58" i="2" s="1"/>
  <c r="K59" i="2"/>
  <c r="M59" i="2" s="1"/>
  <c r="N59" i="2" s="1"/>
  <c r="K60" i="2"/>
  <c r="K61" i="2"/>
  <c r="K62" i="2"/>
  <c r="M62" i="2" s="1"/>
  <c r="N62" i="2" s="1"/>
  <c r="K63" i="2"/>
  <c r="K64" i="2"/>
  <c r="M64" i="2" s="1"/>
  <c r="N64" i="2" s="1"/>
  <c r="K65" i="2"/>
  <c r="M65" i="2" s="1"/>
  <c r="N65" i="2" s="1"/>
  <c r="K66" i="2"/>
  <c r="M66" i="2" s="1"/>
  <c r="N66" i="2" s="1"/>
  <c r="K67" i="2"/>
  <c r="M67" i="2" s="1"/>
  <c r="N67" i="2" s="1"/>
  <c r="K68" i="2"/>
  <c r="M68" i="2" s="1"/>
  <c r="N68" i="2" s="1"/>
  <c r="K69" i="2"/>
  <c r="M69" i="2" s="1"/>
  <c r="N69" i="2" s="1"/>
  <c r="K70" i="2"/>
  <c r="M70" i="2" s="1"/>
  <c r="N70" i="2" s="1"/>
  <c r="K71" i="2"/>
  <c r="K72" i="2"/>
  <c r="M72" i="2" s="1"/>
  <c r="N72" i="2" s="1"/>
  <c r="K73" i="2"/>
  <c r="M73" i="2" s="1"/>
  <c r="N73" i="2" s="1"/>
  <c r="K74" i="2"/>
  <c r="M74" i="2" s="1"/>
  <c r="N74" i="2" s="1"/>
  <c r="K75" i="2"/>
  <c r="K76" i="2"/>
  <c r="K77" i="2"/>
  <c r="K78" i="2"/>
  <c r="M78" i="2" s="1"/>
  <c r="N78" i="2" s="1"/>
  <c r="K79" i="2"/>
  <c r="K80" i="2"/>
  <c r="K81" i="2"/>
  <c r="K82" i="2"/>
  <c r="M82" i="2" s="1"/>
  <c r="N82" i="2" s="1"/>
  <c r="K83" i="2"/>
  <c r="K84" i="2"/>
  <c r="K85" i="2"/>
  <c r="K86" i="2"/>
  <c r="M86" i="2" s="1"/>
  <c r="N86" i="2" s="1"/>
  <c r="K87" i="2"/>
  <c r="K88" i="2"/>
  <c r="K89" i="2"/>
  <c r="K90" i="2"/>
  <c r="M90" i="2" s="1"/>
  <c r="N90" i="2" s="1"/>
  <c r="K91" i="2"/>
  <c r="K92" i="2"/>
  <c r="K93" i="2"/>
  <c r="K94" i="2"/>
  <c r="M94" i="2" s="1"/>
  <c r="N94" i="2" s="1"/>
  <c r="K95" i="2"/>
  <c r="K96" i="2"/>
  <c r="K97" i="2"/>
  <c r="K98" i="2"/>
  <c r="M98" i="2" s="1"/>
  <c r="N98" i="2" s="1"/>
  <c r="K99" i="2"/>
  <c r="K100" i="2"/>
  <c r="K101" i="2"/>
  <c r="K102" i="2"/>
  <c r="M102" i="2" s="1"/>
  <c r="N102" i="2" s="1"/>
  <c r="M55" i="2"/>
  <c r="N55" i="2" s="1"/>
  <c r="M60" i="2"/>
  <c r="N60" i="2" s="1"/>
  <c r="M61" i="2"/>
  <c r="N61" i="2" s="1"/>
  <c r="M71" i="2"/>
  <c r="N71" i="2" s="1"/>
  <c r="M75" i="2"/>
  <c r="N75" i="2" s="1"/>
  <c r="M76" i="2"/>
  <c r="N76" i="2" s="1"/>
  <c r="M77" i="2"/>
  <c r="N77" i="2" s="1"/>
  <c r="M79" i="2"/>
  <c r="N79" i="2" s="1"/>
  <c r="M80" i="2"/>
  <c r="N80" i="2" s="1"/>
  <c r="M81" i="2"/>
  <c r="M83" i="2"/>
  <c r="M84" i="2"/>
  <c r="N84" i="2" s="1"/>
  <c r="M85" i="2"/>
  <c r="M87" i="2"/>
  <c r="M88" i="2"/>
  <c r="N88" i="2" s="1"/>
  <c r="M89" i="2"/>
  <c r="M91" i="2"/>
  <c r="M92" i="2"/>
  <c r="N92" i="2" s="1"/>
  <c r="M93" i="2"/>
  <c r="M95" i="2"/>
  <c r="N95" i="2" s="1"/>
  <c r="M96" i="2"/>
  <c r="N96" i="2" s="1"/>
  <c r="M97" i="2"/>
  <c r="M99" i="2"/>
  <c r="M100" i="2"/>
  <c r="N100" i="2" s="1"/>
  <c r="M101" i="2"/>
  <c r="N81" i="2"/>
  <c r="N83" i="2"/>
  <c r="N85" i="2"/>
  <c r="N87" i="2"/>
  <c r="N89" i="2"/>
  <c r="N91" i="2"/>
  <c r="N93" i="2"/>
  <c r="N97" i="2"/>
  <c r="N99" i="2"/>
  <c r="N101" i="2"/>
  <c r="G40" i="2"/>
  <c r="G41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2" i="2"/>
  <c r="G43" i="2"/>
  <c r="G44" i="2"/>
  <c r="G45" i="2"/>
  <c r="G46" i="2"/>
  <c r="G47" i="2"/>
  <c r="G48" i="2"/>
  <c r="G49" i="2"/>
  <c r="G50" i="2"/>
  <c r="G51" i="2"/>
  <c r="G52" i="2"/>
  <c r="K4" i="2"/>
  <c r="M4" i="2" s="1"/>
  <c r="K5" i="2"/>
  <c r="M5" i="2" s="1"/>
  <c r="K6" i="2"/>
  <c r="M6" i="2" s="1"/>
  <c r="N6" i="2" s="1"/>
  <c r="K7" i="2"/>
  <c r="M7" i="2" s="1"/>
  <c r="N7" i="2" s="1"/>
  <c r="K8" i="2"/>
  <c r="K9" i="2"/>
  <c r="M9" i="2" s="1"/>
  <c r="K10" i="2"/>
  <c r="M10" i="2" s="1"/>
  <c r="N10" i="2" s="1"/>
  <c r="K11" i="2"/>
  <c r="M11" i="2" s="1"/>
  <c r="K12" i="2"/>
  <c r="M12" i="2" s="1"/>
  <c r="K13" i="2"/>
  <c r="K14" i="2"/>
  <c r="K15" i="2"/>
  <c r="M15" i="2" s="1"/>
  <c r="N15" i="2" s="1"/>
  <c r="K16" i="2"/>
  <c r="M16" i="2" s="1"/>
  <c r="K17" i="2"/>
  <c r="M17" i="2" s="1"/>
  <c r="K18" i="2"/>
  <c r="M18" i="2" s="1"/>
  <c r="K19" i="2"/>
  <c r="M19" i="2" s="1"/>
  <c r="K20" i="2"/>
  <c r="M20" i="2" s="1"/>
  <c r="K21" i="2"/>
  <c r="M21" i="2" s="1"/>
  <c r="K22" i="2"/>
  <c r="M22" i="2" s="1"/>
  <c r="N22" i="2" s="1"/>
  <c r="K23" i="2"/>
  <c r="M23" i="2" s="1"/>
  <c r="K24" i="2"/>
  <c r="M24" i="2" s="1"/>
  <c r="K25" i="2"/>
  <c r="M25" i="2" s="1"/>
  <c r="K26" i="2"/>
  <c r="M26" i="2" s="1"/>
  <c r="K27" i="2"/>
  <c r="M27" i="2" s="1"/>
  <c r="K28" i="2"/>
  <c r="M28" i="2" s="1"/>
  <c r="K29" i="2"/>
  <c r="M29" i="2" s="1"/>
  <c r="K30" i="2"/>
  <c r="K31" i="2"/>
  <c r="M31" i="2" s="1"/>
  <c r="K32" i="2"/>
  <c r="M32" i="2" s="1"/>
  <c r="K33" i="2"/>
  <c r="K34" i="2"/>
  <c r="M34" i="2" s="1"/>
  <c r="K35" i="2"/>
  <c r="M35" i="2" s="1"/>
  <c r="K36" i="2"/>
  <c r="M36" i="2" s="1"/>
  <c r="K37" i="2"/>
  <c r="M37" i="2" s="1"/>
  <c r="K38" i="2"/>
  <c r="M38" i="2" s="1"/>
  <c r="K39" i="2"/>
  <c r="M39" i="2" s="1"/>
  <c r="K40" i="2"/>
  <c r="M40" i="2" s="1"/>
  <c r="K41" i="2"/>
  <c r="M41" i="2" s="1"/>
  <c r="K42" i="2"/>
  <c r="K43" i="2"/>
  <c r="M43" i="2" s="1"/>
  <c r="K44" i="2"/>
  <c r="M44" i="2" s="1"/>
  <c r="K45" i="2"/>
  <c r="M45" i="2" s="1"/>
  <c r="K46" i="2"/>
  <c r="M46" i="2" s="1"/>
  <c r="K47" i="2"/>
  <c r="M47" i="2" s="1"/>
  <c r="N47" i="2" s="1"/>
  <c r="K48" i="2"/>
  <c r="M48" i="2" s="1"/>
  <c r="K49" i="2"/>
  <c r="M49" i="2" s="1"/>
  <c r="K50" i="2"/>
  <c r="K51" i="2"/>
  <c r="M51" i="2" s="1"/>
  <c r="K52" i="2"/>
  <c r="M52" i="2" s="1"/>
  <c r="K3" i="2"/>
  <c r="M3" i="2" s="1"/>
  <c r="G3" i="2"/>
  <c r="M63" i="2" l="1"/>
  <c r="N63" i="2" s="1"/>
  <c r="N25" i="2"/>
  <c r="N21" i="2"/>
  <c r="N17" i="2"/>
  <c r="N9" i="2"/>
  <c r="M33" i="2"/>
  <c r="N33" i="2" s="1"/>
  <c r="M13" i="2"/>
  <c r="N13" i="2" s="1"/>
  <c r="N49" i="2"/>
  <c r="N45" i="2"/>
  <c r="N41" i="2"/>
  <c r="N37" i="2"/>
  <c r="N5" i="2"/>
  <c r="N52" i="2"/>
  <c r="M50" i="2"/>
  <c r="N50" i="2" s="1"/>
  <c r="N48" i="2"/>
  <c r="N46" i="2"/>
  <c r="M42" i="2"/>
  <c r="N42" i="2" s="1"/>
  <c r="N38" i="2"/>
  <c r="N34" i="2"/>
  <c r="M30" i="2"/>
  <c r="N30" i="2" s="1"/>
  <c r="N26" i="2"/>
  <c r="N18" i="2"/>
  <c r="M14" i="2"/>
  <c r="N14" i="2" s="1"/>
  <c r="N12" i="2"/>
  <c r="M8" i="2"/>
  <c r="N8" i="2" s="1"/>
  <c r="N29" i="2"/>
  <c r="N3" i="2"/>
  <c r="N19" i="2"/>
  <c r="N11" i="2"/>
  <c r="N51" i="2"/>
  <c r="N44" i="2"/>
  <c r="N40" i="2"/>
  <c r="N36" i="2"/>
  <c r="N32" i="2"/>
  <c r="N28" i="2"/>
  <c r="N24" i="2"/>
  <c r="N43" i="2"/>
  <c r="N39" i="2"/>
  <c r="N35" i="2"/>
  <c r="N31" i="2"/>
  <c r="N27" i="2"/>
  <c r="N23" i="2"/>
  <c r="N20" i="2"/>
  <c r="N16" i="2"/>
  <c r="N4" i="2"/>
</calcChain>
</file>

<file path=xl/sharedStrings.xml><?xml version="1.0" encoding="utf-8"?>
<sst xmlns="http://schemas.openxmlformats.org/spreadsheetml/2006/main" count="700" uniqueCount="290">
  <si>
    <t>VALOR DE HT</t>
  </si>
  <si>
    <t>ITEM</t>
  </si>
  <si>
    <t>ENTREGUE</t>
  </si>
  <si>
    <t>EMPREENDIMENTO</t>
  </si>
  <si>
    <t>ENDEREÇO</t>
  </si>
  <si>
    <t>ÁREA</t>
  </si>
  <si>
    <t>VALOR DE MULTA</t>
  </si>
  <si>
    <t>UNIDADES</t>
  </si>
  <si>
    <t>VALOR UNIDADE</t>
  </si>
  <si>
    <t>HT</t>
  </si>
  <si>
    <t>VALOR HT</t>
  </si>
  <si>
    <t>VALOR LTIP</t>
  </si>
  <si>
    <t>VALOR LIMPO</t>
  </si>
  <si>
    <t>NÃO</t>
  </si>
  <si>
    <t>Ópera</t>
  </si>
  <si>
    <t>Rua Roque Calage 900</t>
  </si>
  <si>
    <t>Village Bourbon</t>
  </si>
  <si>
    <t>Rua Roque Calage 758</t>
  </si>
  <si>
    <t>Piazza Di Venezia Norte</t>
  </si>
  <si>
    <t>Rua Sapê 50</t>
  </si>
  <si>
    <t>Oslo</t>
  </si>
  <si>
    <t>Rua João Satt 25</t>
  </si>
  <si>
    <t>Monjardino</t>
  </si>
  <si>
    <t>Rua Ferdinand Kisslinger 380</t>
  </si>
  <si>
    <t>The Higlands</t>
  </si>
  <si>
    <t>Rua Ary de Abreu Lima 500</t>
  </si>
  <si>
    <t>Alizé Parc</t>
  </si>
  <si>
    <t>Rua Tulio de Rose 260</t>
  </si>
  <si>
    <t>Uffizi Gallerie</t>
  </si>
  <si>
    <t>Rua Dário de Bittencourt 300</t>
  </si>
  <si>
    <t>Louvre Gallerie</t>
  </si>
  <si>
    <t>Rua Tulio de Rose 500</t>
  </si>
  <si>
    <t>Residencial Parque Iguatemi</t>
  </si>
  <si>
    <t>Avenida Nilo Peçanha 2863</t>
  </si>
  <si>
    <t>Fontana Di Napoli</t>
  </si>
  <si>
    <t>Rua General Barreto Viana 1065</t>
  </si>
  <si>
    <t xml:space="preserve">Golf Villas </t>
  </si>
  <si>
    <t>Avenida Nilo Peçanha 2720</t>
  </si>
  <si>
    <t>Saint Michel</t>
  </si>
  <si>
    <t>Avenida Nilo Peçanha 2690</t>
  </si>
  <si>
    <t>Jardim dos Andradas</t>
  </si>
  <si>
    <t>Domingos Seguézio, 63</t>
  </si>
  <si>
    <t>Plaza Cézanne</t>
  </si>
  <si>
    <t>Cipó 705</t>
  </si>
  <si>
    <t>Jardim de Alcantara</t>
  </si>
  <si>
    <t>Cipó 625</t>
  </si>
  <si>
    <t>Nilo Home Square</t>
  </si>
  <si>
    <t>Nilo Peçanha 3365</t>
  </si>
  <si>
    <t>Condado de Kent</t>
  </si>
  <si>
    <t>Líbero Badaró 461</t>
  </si>
  <si>
    <t>Solar Santorini</t>
  </si>
  <si>
    <t>Afonso Taunay 202</t>
  </si>
  <si>
    <t>Boulevard Teneree</t>
  </si>
  <si>
    <t>Francisco Petuco 190</t>
  </si>
  <si>
    <t>Boulevard Calandre</t>
  </si>
  <si>
    <t>Francisco Petuco 140</t>
  </si>
  <si>
    <t>Vergéis de D. Mathilde</t>
  </si>
  <si>
    <t>Martim Aranha 100</t>
  </si>
  <si>
    <t>Ventura</t>
  </si>
  <si>
    <t>José Scutari 54</t>
  </si>
  <si>
    <t>Villa di Nugá</t>
  </si>
  <si>
    <t>Jaraguá 306</t>
  </si>
  <si>
    <t>Morada do Norte</t>
  </si>
  <si>
    <t>Dom Cláudio José Gonçalves P. de Leão</t>
  </si>
  <si>
    <t>Cennario Lindóia</t>
  </si>
  <si>
    <t>Luiz Siegmann 160</t>
  </si>
  <si>
    <t>Pateo Santa Fé</t>
  </si>
  <si>
    <t>Eng. Francisco Rodolfo Simch 701</t>
  </si>
  <si>
    <t>Bella Vitta</t>
  </si>
  <si>
    <t>Gomes de Freitas 524</t>
  </si>
  <si>
    <t>Residencial Roque Calage</t>
  </si>
  <si>
    <t>Roque Calage 240</t>
  </si>
  <si>
    <t>Contemporâneo</t>
  </si>
  <si>
    <t>Grécia 1000</t>
  </si>
  <si>
    <t>Solar da Praça</t>
  </si>
  <si>
    <t>Andaraí 373</t>
  </si>
  <si>
    <t>IMPRESSO</t>
  </si>
  <si>
    <t>SIM</t>
  </si>
  <si>
    <t>INCREMENTO</t>
  </si>
  <si>
    <t>Princeton</t>
  </si>
  <si>
    <t>Cabral, 1390</t>
  </si>
  <si>
    <t>Villa Valenciana</t>
  </si>
  <si>
    <t>Antônio Parreiras, 370</t>
  </si>
  <si>
    <t>MontBleu</t>
  </si>
  <si>
    <t>Antonio Parreiras, 322</t>
  </si>
  <si>
    <t>Madero</t>
  </si>
  <si>
    <t>Antonio Parreiras, 300</t>
  </si>
  <si>
    <t>Maison Laffitte</t>
  </si>
  <si>
    <t>Antonio Parreiras, 140</t>
  </si>
  <si>
    <t>Plaza Aspen</t>
  </si>
  <si>
    <t>Antonio Parreiras, 120</t>
  </si>
  <si>
    <t>Ilha de Manhattan</t>
  </si>
  <si>
    <t>Antonio Parreiras, 145</t>
  </si>
  <si>
    <t>Puerto Montt</t>
  </si>
  <si>
    <t>Antonio Parreiras, 329</t>
  </si>
  <si>
    <t>Viktoria Luise Platz</t>
  </si>
  <si>
    <t>Antonio Parreiras, 339</t>
  </si>
  <si>
    <t>Lac Leman</t>
  </si>
  <si>
    <t>Eng. Olávo Nunes, 22</t>
  </si>
  <si>
    <t>Boulevard Des Etoiles</t>
  </si>
  <si>
    <t>Eng. Olávo Nunes, 237</t>
  </si>
  <si>
    <t>The Wonder</t>
  </si>
  <si>
    <t>Eng. Olávo Nunes, 197</t>
  </si>
  <si>
    <t>Eng. Olávo Nunes, 153</t>
  </si>
  <si>
    <t>Chateau Bonnard</t>
  </si>
  <si>
    <t>Principe de Versailles</t>
  </si>
  <si>
    <t>Ewbank Camara, 77</t>
  </si>
  <si>
    <t>The View</t>
  </si>
  <si>
    <t>Oscár Miranda, 30</t>
  </si>
  <si>
    <t>Solar Drummond</t>
  </si>
  <si>
    <t>Veríssimo de Matos, 15</t>
  </si>
  <si>
    <t>MontFerrato</t>
  </si>
  <si>
    <t>Veríssimo de Matos, 10</t>
  </si>
  <si>
    <t>Costa Esmeralda</t>
  </si>
  <si>
    <t>Veríssimo de Matos, 125</t>
  </si>
  <si>
    <t>Praça Bela Vista</t>
  </si>
  <si>
    <t>Praça Bela Vista, 58</t>
  </si>
  <si>
    <t>Passárgada</t>
  </si>
  <si>
    <t>Renaissance</t>
  </si>
  <si>
    <t>Villa Felicce</t>
  </si>
  <si>
    <t>Hole In One</t>
  </si>
  <si>
    <t>Parque Amazonia</t>
  </si>
  <si>
    <t>Rovena</t>
  </si>
  <si>
    <t>Andrea Del Sarto</t>
  </si>
  <si>
    <t>Fra Bartolomeu</t>
  </si>
  <si>
    <t>Vicenza</t>
  </si>
  <si>
    <t>Trade</t>
  </si>
  <si>
    <t>Parigi</t>
  </si>
  <si>
    <t>Golfstern</t>
  </si>
  <si>
    <t>Hyde Park</t>
  </si>
  <si>
    <t>Residencial Iguatemi</t>
  </si>
  <si>
    <t>View</t>
  </si>
  <si>
    <t>Solar do Planalto</t>
  </si>
  <si>
    <t>Santo Antômio de Lisboa</t>
  </si>
  <si>
    <t>Edifício São Lucas</t>
  </si>
  <si>
    <t>Villaggio Bianco</t>
  </si>
  <si>
    <t>Nilo Peçanha, 550</t>
  </si>
  <si>
    <t>Nilo Peçanha, 396</t>
  </si>
  <si>
    <t>Nilo Peçanha, 350</t>
  </si>
  <si>
    <t>Nilo Peçanha, 106</t>
  </si>
  <si>
    <t>Zeev Jabotinski, 230</t>
  </si>
  <si>
    <t>Teixeira Soares, 29</t>
  </si>
  <si>
    <t>Nilo Peçanha, 2586</t>
  </si>
  <si>
    <t>Nilo Peçanha, 1452</t>
  </si>
  <si>
    <t>Oscar Miranda, 10</t>
  </si>
  <si>
    <t>Teixeira Soares, 28</t>
  </si>
  <si>
    <t>Nilo Peçanha, 1221</t>
  </si>
  <si>
    <t>Nilo Peçanha, 1851</t>
  </si>
  <si>
    <t>Nilo Peçanha, 2221</t>
  </si>
  <si>
    <t>Nilo Peçanha, 2521</t>
  </si>
  <si>
    <t>Nilo Peçanha, 2715</t>
  </si>
  <si>
    <t>Adda Mascarenhas, 1637</t>
  </si>
  <si>
    <t>Adda Mascarenhas, 1610</t>
  </si>
  <si>
    <t>Adda Mascarenhas, 1226</t>
  </si>
  <si>
    <t>Zeev Jabotinski, 201</t>
  </si>
  <si>
    <t>Solar Mediterrâneo</t>
  </si>
  <si>
    <t>Jari, 619</t>
  </si>
  <si>
    <t>Serenitá</t>
  </si>
  <si>
    <t>Jari, 740</t>
  </si>
  <si>
    <t>Massima Vita</t>
  </si>
  <si>
    <t>Andarai, 675</t>
  </si>
  <si>
    <t>Plenno</t>
  </si>
  <si>
    <t>Andarai, 566</t>
  </si>
  <si>
    <t>Líbero Badaró, 461</t>
  </si>
  <si>
    <t>Torres do Forte</t>
  </si>
  <si>
    <t>Marco Polo, 505</t>
  </si>
  <si>
    <t>Punto Riserva Lindoia</t>
  </si>
  <si>
    <t>Mauro Guedes de Oliveira, 131</t>
  </si>
  <si>
    <t>Prezado(a) Síndico(a),</t>
  </si>
  <si>
    <t>7h</t>
  </si>
  <si>
    <t>5h</t>
  </si>
  <si>
    <t>4h</t>
  </si>
  <si>
    <t>10h</t>
  </si>
  <si>
    <t>6h</t>
  </si>
  <si>
    <t>12h</t>
  </si>
  <si>
    <t>9h</t>
  </si>
  <si>
    <t>8h</t>
  </si>
  <si>
    <t>R$ 2.500,00</t>
  </si>
  <si>
    <t>R$ 2.000,00</t>
  </si>
  <si>
    <t>R$ 1.750,00</t>
  </si>
  <si>
    <t>R$ 3.250,00</t>
  </si>
  <si>
    <t>R$ 2.250,00</t>
  </si>
  <si>
    <t>R$ 3.750,00</t>
  </si>
  <si>
    <t>R$ 3.000,00</t>
  </si>
  <si>
    <t>R$ 2.750,00</t>
  </si>
  <si>
    <t>R$ 5.680,00</t>
  </si>
  <si>
    <t>R$ 5.290,00</t>
  </si>
  <si>
    <t>R$ 4.330,00</t>
  </si>
  <si>
    <t>R$ 15.070,00</t>
  </si>
  <si>
    <t>R$ 15.550,00</t>
  </si>
  <si>
    <t>R$ 10.950,00</t>
  </si>
  <si>
    <t>R$ 18.910,00</t>
  </si>
  <si>
    <t>R$ 6.150,00</t>
  </si>
  <si>
    <t>R$ 16.530,00</t>
  </si>
  <si>
    <t>R$ 3.350,00</t>
  </si>
  <si>
    <t>R$ 4.550,00</t>
  </si>
  <si>
    <t>R$ 9.825,00</t>
  </si>
  <si>
    <t>R$ 8.090,00</t>
  </si>
  <si>
    <t>R$ 9.800,00</t>
  </si>
  <si>
    <t>R$ 10.250,00</t>
  </si>
  <si>
    <t>R$ 5.430,00</t>
  </si>
  <si>
    <t>R$ 4.170,00</t>
  </si>
  <si>
    <t>R$ 5.710,00</t>
  </si>
  <si>
    <t>R$ 5.850,00</t>
  </si>
  <si>
    <t>R$ 24.385,00</t>
  </si>
  <si>
    <t>R$ 5.930,00</t>
  </si>
  <si>
    <t>R$ 4.470,00</t>
  </si>
  <si>
    <t>R$ 13.850,00</t>
  </si>
  <si>
    <t>R$ 11.250,00</t>
  </si>
  <si>
    <t>R$ 6.960,00</t>
  </si>
  <si>
    <t>R$ 5.950,00</t>
  </si>
  <si>
    <t>R$ 12.250,00</t>
  </si>
  <si>
    <t>R$ 7.130,00</t>
  </si>
  <si>
    <t>R$ 4.950,00</t>
  </si>
  <si>
    <t>R$ 4.510,00</t>
  </si>
  <si>
    <t>R$ 80,00</t>
  </si>
  <si>
    <t>R$ 65,00</t>
  </si>
  <si>
    <t>R$ 60,00</t>
  </si>
  <si>
    <t>R$ 100,00</t>
  </si>
  <si>
    <t>R$ 200,00</t>
  </si>
  <si>
    <t>R$ 25,59</t>
  </si>
  <si>
    <t>R$ 30,00</t>
  </si>
  <si>
    <t>R$ 50,00</t>
  </si>
  <si>
    <t>R$ 70,00</t>
  </si>
  <si>
    <t>R$ 35,00</t>
  </si>
  <si>
    <t>R$ 40,00</t>
  </si>
  <si>
    <t>4382,32 m²</t>
  </si>
  <si>
    <t>4922,81 m²</t>
  </si>
  <si>
    <t>3874,39 m²</t>
  </si>
  <si>
    <t>30501,40 m²</t>
  </si>
  <si>
    <t>29198,87 m²</t>
  </si>
  <si>
    <t>30550,54 m²</t>
  </si>
  <si>
    <t>33354,49 m²</t>
  </si>
  <si>
    <t>27008,96 m²</t>
  </si>
  <si>
    <t>31400,73 m²</t>
  </si>
  <si>
    <t>11752,25 m²</t>
  </si>
  <si>
    <t>16612,99 m²</t>
  </si>
  <si>
    <t>2452,12 m²</t>
  </si>
  <si>
    <t>2401,18 m²</t>
  </si>
  <si>
    <t>19287,50 m²</t>
  </si>
  <si>
    <t>8733,63 m²</t>
  </si>
  <si>
    <t>22931,39 m²</t>
  </si>
  <si>
    <t>17722,83 m²</t>
  </si>
  <si>
    <t>4762,70 m²</t>
  </si>
  <si>
    <t>4175,48 m²</t>
  </si>
  <si>
    <t>10063,79 m²</t>
  </si>
  <si>
    <t>7794,42 m²</t>
  </si>
  <si>
    <t>57656,65 m²</t>
  </si>
  <si>
    <t>4962,03 m²</t>
  </si>
  <si>
    <t>3188,06 m²</t>
  </si>
  <si>
    <t>25596,09 m²</t>
  </si>
  <si>
    <t>22502,50 m²</t>
  </si>
  <si>
    <t>6008,54 m²</t>
  </si>
  <si>
    <t>7437,77 m²</t>
  </si>
  <si>
    <t>11974,22 m²</t>
  </si>
  <si>
    <t>9647,63 m²</t>
  </si>
  <si>
    <t>3314,68 m²</t>
  </si>
  <si>
    <t>1995,00 m²</t>
  </si>
  <si>
    <t>R$ 46.063,44</t>
  </si>
  <si>
    <t>R$ 51.744,64</t>
  </si>
  <si>
    <t>R$ 40.724,49</t>
  </si>
  <si>
    <t>R$ 320.606,32</t>
  </si>
  <si>
    <t>R$ 306.915,16</t>
  </si>
  <si>
    <t>R$ 321.122,84</t>
  </si>
  <si>
    <t>R$ 350.595,72</t>
  </si>
  <si>
    <t>R$ 283.896,58</t>
  </si>
  <si>
    <t>R$ 330.059,35</t>
  </si>
  <si>
    <t>R$ 123.530,25</t>
  </si>
  <si>
    <t>R$ 174.622,46</t>
  </si>
  <si>
    <t>R$ 25.774,72</t>
  </si>
  <si>
    <t>R$ 25.239,28</t>
  </si>
  <si>
    <t>R$ 202.734,77</t>
  </si>
  <si>
    <t>R$ 91.800,93</t>
  </si>
  <si>
    <t>R$ 241.036,43</t>
  </si>
  <si>
    <t>R$ 186.288,21</t>
  </si>
  <si>
    <t>R$ 50.061,69</t>
  </si>
  <si>
    <t>R$ 43.889,31</t>
  </si>
  <si>
    <t>R$ 105.782,51</t>
  </si>
  <si>
    <t>R$ 81.928,71</t>
  </si>
  <si>
    <t>R$ 606.040,58</t>
  </si>
  <si>
    <t>R$ 52.156,89</t>
  </si>
  <si>
    <t>R$ 33.510,34</t>
  </si>
  <si>
    <t>R$ 269.045,62</t>
  </si>
  <si>
    <t>R$ 236.528,28</t>
  </si>
  <si>
    <t>R$ 63.156,97</t>
  </si>
  <si>
    <t>R$ 78.179,89</t>
  </si>
  <si>
    <t>R$ 125.863,42</t>
  </si>
  <si>
    <t>R$ 101.408,17</t>
  </si>
  <si>
    <t>R$ 34.841,26</t>
  </si>
  <si>
    <t>R$ 20.969,84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</si>
</sst>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&quot;R$&quot;\ * #,##0.00_-;\-&quot;R$&quot;\ * #,##0.00_-;_-&quot;R$&quot;\ * &quot;-&quot;??_-;_-@_-"/>
    <numFmt numFmtId="164" formatCode="[$R$ -416]#,##0.00"/>
    <numFmt numFmtId="165" formatCode="0.00\ &quot;m²&quot;"/>
    <numFmt numFmtId="166" formatCode="0&quot;h&quot;"/>
    <numFmt numFmtId="167" formatCode="&quot;Porto Alegre,&quot;\ dd\ &quot;de &quot;\ mmmm\ &quot;de&quot;\ yyyy"/>
  </numFmts>
  <fonts count="10" x14ac:knownFonts="1">
    <font>
      <sz val="10"/>
      <color rgb="FF000000"/>
      <name val="Arial"/>
      <scheme val="minor"/>
    </font>
    <font>
      <b/>
      <sz val="10"/>
      <color rgb="FFF3F3F3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rgb="FFF3F3F3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69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44" fontId="1" fillId="2" borderId="0" xfId="1" applyFont="1" applyFill="1" applyAlignment="1">
      <alignment horizontal="center"/>
    </xf>
    <xf numFmtId="44" fontId="1" fillId="2" borderId="1" xfId="1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2" xfId="0" applyFont="1" applyFill="1" applyBorder="1"/>
    <xf numFmtId="165" fontId="2" fillId="5" borderId="2" xfId="0" applyNumberFormat="1" applyFont="1" applyFill="1" applyBorder="1" applyAlignment="1">
      <alignment horizontal="center"/>
    </xf>
    <xf numFmtId="164" fontId="2" fillId="5" borderId="2" xfId="0" applyNumberFormat="1" applyFont="1" applyFill="1" applyBorder="1" applyAlignment="1">
      <alignment horizontal="center"/>
    </xf>
    <xf numFmtId="166" fontId="2" fillId="5" borderId="2" xfId="0" applyNumberFormat="1" applyFont="1" applyFill="1" applyBorder="1" applyAlignment="1">
      <alignment horizontal="center"/>
    </xf>
    <xf numFmtId="164" fontId="2" fillId="5" borderId="3" xfId="0" applyNumberFormat="1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4" xfId="0" applyFont="1" applyFill="1" applyBorder="1"/>
    <xf numFmtId="165" fontId="2" fillId="5" borderId="4" xfId="0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164" fontId="2" fillId="5" borderId="4" xfId="0" applyNumberFormat="1" applyFont="1" applyFill="1" applyBorder="1" applyAlignment="1">
      <alignment horizontal="center"/>
    </xf>
    <xf numFmtId="166" fontId="2" fillId="5" borderId="4" xfId="0" applyNumberFormat="1" applyFont="1" applyFill="1" applyBorder="1" applyAlignment="1">
      <alignment horizontal="center"/>
    </xf>
    <xf numFmtId="0" fontId="3" fillId="6" borderId="5" xfId="0" applyFont="1" applyFill="1" applyBorder="1"/>
    <xf numFmtId="165" fontId="3" fillId="6" borderId="5" xfId="0" applyNumberFormat="1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164" fontId="3" fillId="6" borderId="5" xfId="0" applyNumberFormat="1" applyFont="1" applyFill="1" applyBorder="1" applyAlignment="1">
      <alignment horizontal="center"/>
    </xf>
    <xf numFmtId="166" fontId="3" fillId="6" borderId="5" xfId="0" applyNumberFormat="1" applyFont="1" applyFill="1" applyBorder="1" applyAlignment="1">
      <alignment horizontal="center"/>
    </xf>
    <xf numFmtId="0" fontId="3" fillId="6" borderId="6" xfId="0" applyFont="1" applyFill="1" applyBorder="1"/>
    <xf numFmtId="165" fontId="3" fillId="6" borderId="6" xfId="0" applyNumberFormat="1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164" fontId="3" fillId="6" borderId="6" xfId="0" applyNumberFormat="1" applyFont="1" applyFill="1" applyBorder="1" applyAlignment="1">
      <alignment horizontal="center"/>
    </xf>
    <xf numFmtId="166" fontId="3" fillId="6" borderId="6" xfId="0" applyNumberFormat="1" applyFont="1" applyFill="1" applyBorder="1" applyAlignment="1">
      <alignment horizontal="center"/>
    </xf>
    <xf numFmtId="0" fontId="4" fillId="6" borderId="5" xfId="0" applyFont="1" applyFill="1" applyBorder="1"/>
    <xf numFmtId="0" fontId="2" fillId="7" borderId="5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4" xfId="0" applyFont="1" applyFill="1" applyBorder="1"/>
    <xf numFmtId="165" fontId="2" fillId="7" borderId="4" xfId="0" applyNumberFormat="1" applyFont="1" applyFill="1" applyBorder="1" applyAlignment="1">
      <alignment horizontal="center"/>
    </xf>
    <xf numFmtId="164" fontId="2" fillId="7" borderId="2" xfId="0" applyNumberFormat="1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166" fontId="2" fillId="7" borderId="2" xfId="0" applyNumberFormat="1" applyFont="1" applyFill="1" applyBorder="1" applyAlignment="1">
      <alignment horizontal="center"/>
    </xf>
    <xf numFmtId="164" fontId="2" fillId="7" borderId="3" xfId="0" applyNumberFormat="1" applyFont="1" applyFill="1" applyBorder="1" applyAlignment="1">
      <alignment horizontal="center"/>
    </xf>
    <xf numFmtId="44" fontId="0" fillId="5" borderId="0" xfId="1" applyFont="1" applyFill="1" applyAlignment="1">
      <alignment horizontal="center"/>
    </xf>
    <xf numFmtId="44" fontId="0" fillId="7" borderId="0" xfId="1" applyFont="1" applyFill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4" fillId="6" borderId="6" xfId="0" applyFont="1" applyFill="1" applyBorder="1"/>
    <xf numFmtId="0" fontId="5" fillId="7" borderId="4" xfId="0" applyFont="1" applyFill="1" applyBorder="1"/>
    <xf numFmtId="167" fontId="9" fillId="0" borderId="0" xfId="0" applyNumberFormat="1" applyFont="1" applyAlignment="1">
      <alignment horizontal="right"/>
    </xf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/>
    <xf numFmtId="0" fontId="1" fillId="2" borderId="7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49" fontId="1" fillId="2" borderId="7" xfId="0" applyNumberFormat="1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" fillId="0" borderId="7" xfId="0" applyFont="1" applyBorder="1"/>
    <xf numFmtId="49" fontId="2" fillId="0" borderId="7" xfId="0" applyNumberFormat="1" applyFont="1" applyBorder="1"/>
    <xf numFmtId="49" fontId="0" fillId="0" borderId="7" xfId="0" applyNumberFormat="1" applyBorder="1"/>
    <xf numFmtId="49" fontId="2" fillId="0" borderId="7" xfId="0" applyNumberFormat="1" applyFont="1" applyBorder="1" applyAlignment="1">
      <alignment horizontal="center"/>
    </xf>
    <xf numFmtId="0" fontId="5" fillId="0" borderId="7" xfId="0" applyFont="1" applyBorder="1"/>
    <xf numFmtId="0" fontId="3" fillId="3" borderId="7" xfId="0" applyFont="1" applyFill="1" applyBorder="1"/>
    <xf numFmtId="0" fontId="3" fillId="3" borderId="7" xfId="0" applyFont="1" applyFill="1" applyBorder="1" applyAlignment="1">
      <alignment horizontal="center"/>
    </xf>
    <xf numFmtId="0" fontId="3" fillId="4" borderId="7" xfId="0" applyFont="1" applyFill="1" applyBorder="1"/>
    <xf numFmtId="0" fontId="3" fillId="4" borderId="7" xfId="0" applyFont="1" applyFill="1" applyBorder="1" applyAlignment="1">
      <alignment horizontal="center"/>
    </xf>
    <xf numFmtId="0" fontId="4" fillId="3" borderId="7" xfId="0" applyFont="1" applyFill="1" applyBorder="1"/>
    <xf numFmtId="49" fontId="3" fillId="3" borderId="7" xfId="0" applyNumberFormat="1" applyFont="1" applyFill="1" applyBorder="1"/>
    <xf numFmtId="49" fontId="3" fillId="4" borderId="7" xfId="0" applyNumberFormat="1" applyFont="1" applyFill="1" applyBorder="1"/>
  </cellXfs>
  <cellStyles count="2">
    <cellStyle name="Moeda" xfId="1" builtinId="4"/>
    <cellStyle name="Normal" xfId="0" builtinId="0"/>
  </cellStyles>
  <dxfs count="25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1"/>
        <family val="2"/>
      </font>
      <numFmt numFmtId="30" formatCode="@"/>
      <fill>
        <patternFill patternType="solid">
          <fgColor rgb="FFD9D9D9"/>
          <bgColor rgb="FFD9D9D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solid">
          <fgColor rgb="FFD9D9D9"/>
          <bgColor rgb="FFD9D9D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</dxfs>
  <tableStyles count="3">
    <tableStyle name="Página1-style" pivot="0" count="2" xr9:uid="{00000000-0011-0000-FFFF-FFFF00000000}">
      <tableStyleElement type="firstRowStripe" dxfId="24"/>
      <tableStyleElement type="secondRowStripe" dxfId="23"/>
    </tableStyle>
    <tableStyle name="Página1-style 2" pivot="0" count="2" xr9:uid="{00000000-0011-0000-FFFF-FFFF01000000}">
      <tableStyleElement type="firstRowStripe" dxfId="22"/>
      <tableStyleElement type="secondRowStripe" dxfId="21"/>
    </tableStyle>
    <tableStyle name="Página1-style 3" pivot="0" count="2" xr9:uid="{00000000-0011-0000-FFFF-FFFF02000000}">
      <tableStyleElement type="firstRowStripe" dxfId="20"/>
      <tableStyleElement type="secondRowStripe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5012</xdr:colOff>
      <xdr:row>0</xdr:row>
      <xdr:rowOff>1</xdr:rowOff>
    </xdr:from>
    <xdr:to>
      <xdr:col>9</xdr:col>
      <xdr:colOff>606592</xdr:colOff>
      <xdr:row>3</xdr:row>
      <xdr:rowOff>135356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48B2B9B-C7F5-C4AB-90C2-3484F6C4F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2" y="1"/>
          <a:ext cx="6106027" cy="61661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16566</xdr:rowOff>
    </xdr:from>
    <xdr:to>
      <xdr:col>10</xdr:col>
      <xdr:colOff>0</xdr:colOff>
      <xdr:row>56</xdr:row>
      <xdr:rowOff>8283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F1D3E8C-4BAF-F895-F27C-3A205F805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64827"/>
          <a:ext cx="6129130" cy="819978"/>
        </a:xfrm>
        <a:prstGeom prst="rect">
          <a:avLst/>
        </a:prstGeom>
      </xdr:spPr>
    </xdr:pic>
    <xdr:clientData/>
  </xdr:twoCellAnchor>
  <xdr:twoCellAnchor>
    <xdr:from>
      <xdr:col>0</xdr:col>
      <xdr:colOff>14654</xdr:colOff>
      <xdr:row>6</xdr:row>
      <xdr:rowOff>139211</xdr:rowOff>
    </xdr:from>
    <xdr:to>
      <xdr:col>9</xdr:col>
      <xdr:colOff>600807</xdr:colOff>
      <xdr:row>20</xdr:row>
      <xdr:rowOff>153866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A5521805-FB1A-BBCC-B4DD-6BBC20793DCB}"/>
            </a:ext>
          </a:extLst>
        </xdr:cNvPr>
        <xdr:cNvSpPr txBox="1"/>
      </xdr:nvSpPr>
      <xdr:spPr>
        <a:xfrm>
          <a:off x="14654" y="1106365"/>
          <a:ext cx="6059365" cy="2271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432000" algn="just"/>
          <a:r>
            <a:rPr lang="pt-P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Durante consulta à PROCEMPA, identificamos que seu Condomínio não possui registro de </a:t>
          </a:r>
          <a:r>
            <a:rPr lang="pt-P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Laudo Técnico de Inspeção Predial – LTIP – </a:t>
          </a:r>
          <a:r>
            <a:rPr lang="pt-P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nos últimos 05 anos. Por isso, visando auxiliá-lo(a) na gestão condominial, vimos, por meio deste, apresentar uma proposta para a elaboração do </a:t>
          </a:r>
          <a:r>
            <a:rPr lang="pt-P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LTIP </a:t>
          </a:r>
          <a:r>
            <a:rPr lang="pt-P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 edificação.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indent="432000" algn="just"/>
          <a:r>
            <a:rPr lang="pt-P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LTIP é um documento obrigatório em Porto Alegre, cuja renovação deve ser feita a cada 5 anos, conforme estabelecido pelo Decreto nº 18.574, de 2014, sob pena de multa ao Condomínio, que varia de acordo com a área construída.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indent="432000" algn="just"/>
          <a:r>
            <a:rPr lang="pt-P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Laudo Técnico é composto por um vasto registro fotográfico de áreas internas e externas, contendo, detalhadamente, a descrição das patologias encontradas que possam comprometer a saúde da edificação (ex.: rachaduras, fissuras, infiltrações etc), as causas desses problemas e as recomendações técnicas para que sejam sanados.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indent="432000" algn="just"/>
          <a:r>
            <a:rPr lang="pt-P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Abaixo, segue estimativa de valor de multa da Prefeitura, proporcional à área construída, com valor de 2 Unidades Financeiras Municipais (UFMs) por metro quadrado construído, e nossa proposta para elaboração do LTIP: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just"/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2:L33" headerRowCount="0" headerRowDxfId="1" totalsRowDxfId="0">
  <tableColumns count="11">
    <tableColumn id="1" xr3:uid="{00000000-0010-0000-0000-000001000000}" name="Column1" dataDxfId="12"/>
    <tableColumn id="2" xr3:uid="{00000000-0010-0000-0000-000002000000}" name="Column2" dataDxfId="11"/>
    <tableColumn id="3" xr3:uid="{00000000-0010-0000-0000-000003000000}" name="Column3" dataDxfId="10"/>
    <tableColumn id="4" xr3:uid="{00000000-0010-0000-0000-000004000000}" name="Column4" dataDxfId="9"/>
    <tableColumn id="5" xr3:uid="{00000000-0010-0000-0000-000005000000}" name="Column5" dataDxfId="8"/>
    <tableColumn id="6" xr3:uid="{00000000-0010-0000-0000-000006000000}" name="Column6" dataDxfId="7"/>
    <tableColumn id="7" xr3:uid="{00000000-0010-0000-0000-000007000000}" name="Column7" dataDxfId="6"/>
    <tableColumn id="8" xr3:uid="{00000000-0010-0000-0000-000008000000}" name="Column8" dataDxfId="5"/>
    <tableColumn id="9" xr3:uid="{00000000-0010-0000-0000-000009000000}" name="Column9" dataDxfId="4"/>
    <tableColumn id="10" xr3:uid="{00000000-0010-0000-0000-00000A000000}" name="Column10" dataDxfId="3"/>
    <tableColumn id="11" xr3:uid="{00000000-0010-0000-0000-00000B000000}" name="Column11" dataDxfId="2"/>
  </tableColumns>
  <tableStyleInfo name="Página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3"/>
  <sheetViews>
    <sheetView tabSelected="1" zoomScaleNormal="100" workbookViewId="0">
      <selection activeCell="L11" sqref="L2:L11"/>
    </sheetView>
  </sheetViews>
  <sheetFormatPr defaultColWidth="12.5703125" defaultRowHeight="15.75" customHeight="1" x14ac:dyDescent="0.2"/>
  <cols>
    <col min="1" max="1" width="5.7109375" customWidth="1"/>
    <col min="2" max="3" width="11.42578125" customWidth="1"/>
    <col min="4" max="4" width="24.7109375" customWidth="1"/>
    <col min="5" max="5" width="32.140625" customWidth="1"/>
    <col min="6" max="6" width="12.5703125" style="50"/>
    <col min="7" max="7" width="17.7109375" style="50" bestFit="1" customWidth="1"/>
    <col min="8" max="8" width="13.7109375" customWidth="1"/>
    <col min="9" max="9" width="16.140625" customWidth="1"/>
    <col min="10" max="10" width="7.42578125" style="50" customWidth="1"/>
    <col min="11" max="12" width="13.7109375" style="50" customWidth="1"/>
  </cols>
  <sheetData>
    <row r="1" spans="1:12" ht="12.75" x14ac:dyDescent="0.2">
      <c r="A1" s="51" t="s">
        <v>1</v>
      </c>
      <c r="B1" s="52" t="s">
        <v>76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3" t="s">
        <v>8</v>
      </c>
      <c r="J1" s="54" t="s">
        <v>9</v>
      </c>
      <c r="K1" s="54" t="s">
        <v>10</v>
      </c>
      <c r="L1" s="54" t="s">
        <v>11</v>
      </c>
    </row>
    <row r="2" spans="1:12" ht="12.75" x14ac:dyDescent="0.2">
      <c r="A2" s="55">
        <v>1</v>
      </c>
      <c r="B2" s="56" t="s">
        <v>77</v>
      </c>
      <c r="C2" s="55" t="s">
        <v>13</v>
      </c>
      <c r="D2" s="57" t="s">
        <v>14</v>
      </c>
      <c r="E2" s="57" t="s">
        <v>15</v>
      </c>
      <c r="F2" s="58" t="s">
        <v>226</v>
      </c>
      <c r="G2" s="58" t="s">
        <v>258</v>
      </c>
      <c r="H2" s="55">
        <v>36</v>
      </c>
      <c r="I2" s="59" t="s">
        <v>215</v>
      </c>
      <c r="J2" s="59" t="s">
        <v>169</v>
      </c>
      <c r="K2" s="58" t="s">
        <v>177</v>
      </c>
      <c r="L2" s="60" t="s">
        <v>185</v>
      </c>
    </row>
    <row r="3" spans="1:12" ht="12.75" x14ac:dyDescent="0.2">
      <c r="A3" s="55">
        <v>2</v>
      </c>
      <c r="B3" s="55" t="s">
        <v>13</v>
      </c>
      <c r="C3" s="55" t="s">
        <v>13</v>
      </c>
      <c r="D3" s="57" t="s">
        <v>16</v>
      </c>
      <c r="E3" s="57" t="s">
        <v>17</v>
      </c>
      <c r="F3" s="58" t="s">
        <v>227</v>
      </c>
      <c r="G3" s="58" t="s">
        <v>259</v>
      </c>
      <c r="H3" s="55">
        <v>46</v>
      </c>
      <c r="I3" s="59" t="s">
        <v>216</v>
      </c>
      <c r="J3" s="59" t="s">
        <v>170</v>
      </c>
      <c r="K3" s="58" t="s">
        <v>178</v>
      </c>
      <c r="L3" s="60" t="s">
        <v>186</v>
      </c>
    </row>
    <row r="4" spans="1:12" ht="12.75" x14ac:dyDescent="0.2">
      <c r="A4" s="55">
        <v>3</v>
      </c>
      <c r="B4" s="55" t="s">
        <v>13</v>
      </c>
      <c r="C4" s="55" t="s">
        <v>13</v>
      </c>
      <c r="D4" s="57" t="s">
        <v>18</v>
      </c>
      <c r="E4" s="57" t="s">
        <v>19</v>
      </c>
      <c r="F4" s="58" t="s">
        <v>228</v>
      </c>
      <c r="G4" s="58" t="s">
        <v>260</v>
      </c>
      <c r="H4" s="55">
        <v>38</v>
      </c>
      <c r="I4" s="59" t="s">
        <v>217</v>
      </c>
      <c r="J4" s="59" t="s">
        <v>171</v>
      </c>
      <c r="K4" s="58" t="s">
        <v>179</v>
      </c>
      <c r="L4" s="60" t="s">
        <v>187</v>
      </c>
    </row>
    <row r="5" spans="1:12" ht="12.75" x14ac:dyDescent="0.2">
      <c r="A5" s="55">
        <v>4</v>
      </c>
      <c r="B5" s="55" t="s">
        <v>13</v>
      </c>
      <c r="C5" s="55" t="s">
        <v>13</v>
      </c>
      <c r="D5" s="57" t="s">
        <v>20</v>
      </c>
      <c r="E5" s="57" t="s">
        <v>21</v>
      </c>
      <c r="F5" s="58" t="s">
        <v>229</v>
      </c>
      <c r="G5" s="58" t="s">
        <v>261</v>
      </c>
      <c r="H5" s="55">
        <v>144</v>
      </c>
      <c r="I5" s="59" t="s">
        <v>215</v>
      </c>
      <c r="J5" s="59" t="s">
        <v>172</v>
      </c>
      <c r="K5" s="58" t="s">
        <v>180</v>
      </c>
      <c r="L5" s="60" t="s">
        <v>188</v>
      </c>
    </row>
    <row r="6" spans="1:12" ht="12.75" x14ac:dyDescent="0.2">
      <c r="A6" s="55">
        <v>5</v>
      </c>
      <c r="B6" s="55" t="s">
        <v>13</v>
      </c>
      <c r="C6" s="55" t="s">
        <v>13</v>
      </c>
      <c r="D6" s="57" t="s">
        <v>22</v>
      </c>
      <c r="E6" s="57" t="s">
        <v>23</v>
      </c>
      <c r="F6" s="58" t="s">
        <v>230</v>
      </c>
      <c r="G6" s="58" t="s">
        <v>262</v>
      </c>
      <c r="H6" s="55">
        <v>120</v>
      </c>
      <c r="I6" s="59" t="s">
        <v>218</v>
      </c>
      <c r="J6" s="59" t="s">
        <v>172</v>
      </c>
      <c r="K6" s="58" t="s">
        <v>180</v>
      </c>
      <c r="L6" s="60" t="s">
        <v>189</v>
      </c>
    </row>
    <row r="7" spans="1:12" ht="12.75" x14ac:dyDescent="0.2">
      <c r="A7" s="55">
        <v>6</v>
      </c>
      <c r="B7" s="55" t="s">
        <v>13</v>
      </c>
      <c r="C7" s="55" t="s">
        <v>13</v>
      </c>
      <c r="D7" s="57" t="s">
        <v>24</v>
      </c>
      <c r="E7" s="57" t="s">
        <v>25</v>
      </c>
      <c r="F7" s="58" t="s">
        <v>231</v>
      </c>
      <c r="G7" s="58" t="s">
        <v>263</v>
      </c>
      <c r="H7" s="55">
        <v>74</v>
      </c>
      <c r="I7" s="59" t="s">
        <v>218</v>
      </c>
      <c r="J7" s="59" t="s">
        <v>172</v>
      </c>
      <c r="K7" s="58" t="s">
        <v>180</v>
      </c>
      <c r="L7" s="60" t="s">
        <v>190</v>
      </c>
    </row>
    <row r="8" spans="1:12" ht="12.75" x14ac:dyDescent="0.2">
      <c r="A8" s="55">
        <v>7</v>
      </c>
      <c r="B8" s="55" t="s">
        <v>13</v>
      </c>
      <c r="C8" s="55" t="s">
        <v>13</v>
      </c>
      <c r="D8" s="57" t="s">
        <v>26</v>
      </c>
      <c r="E8" s="57" t="s">
        <v>27</v>
      </c>
      <c r="F8" s="58" t="s">
        <v>232</v>
      </c>
      <c r="G8" s="58" t="s">
        <v>264</v>
      </c>
      <c r="H8" s="55">
        <v>192</v>
      </c>
      <c r="I8" s="59" t="s">
        <v>215</v>
      </c>
      <c r="J8" s="59" t="s">
        <v>172</v>
      </c>
      <c r="K8" s="58" t="s">
        <v>180</v>
      </c>
      <c r="L8" s="60" t="s">
        <v>191</v>
      </c>
    </row>
    <row r="9" spans="1:12" ht="12.75" x14ac:dyDescent="0.2">
      <c r="A9" s="55">
        <v>8</v>
      </c>
      <c r="B9" s="55" t="s">
        <v>13</v>
      </c>
      <c r="C9" s="55" t="s">
        <v>13</v>
      </c>
      <c r="D9" s="57" t="s">
        <v>28</v>
      </c>
      <c r="E9" s="57" t="s">
        <v>29</v>
      </c>
      <c r="F9" s="58" t="s">
        <v>233</v>
      </c>
      <c r="G9" s="58" t="s">
        <v>265</v>
      </c>
      <c r="H9" s="55">
        <v>144</v>
      </c>
      <c r="I9" s="59" t="s">
        <v>215</v>
      </c>
      <c r="J9" s="59" t="s">
        <v>172</v>
      </c>
      <c r="K9" s="58" t="s">
        <v>180</v>
      </c>
      <c r="L9" s="60" t="s">
        <v>188</v>
      </c>
    </row>
    <row r="10" spans="1:12" ht="12.75" x14ac:dyDescent="0.2">
      <c r="A10" s="55">
        <v>9</v>
      </c>
      <c r="B10" s="55" t="s">
        <v>13</v>
      </c>
      <c r="C10" s="55" t="s">
        <v>13</v>
      </c>
      <c r="D10" s="57" t="s">
        <v>30</v>
      </c>
      <c r="E10" s="57" t="s">
        <v>31</v>
      </c>
      <c r="F10" s="58" t="s">
        <v>234</v>
      </c>
      <c r="G10" s="58" t="s">
        <v>266</v>
      </c>
      <c r="H10" s="55">
        <v>144</v>
      </c>
      <c r="I10" s="59" t="s">
        <v>215</v>
      </c>
      <c r="J10" s="59" t="s">
        <v>172</v>
      </c>
      <c r="K10" s="58" t="s">
        <v>180</v>
      </c>
      <c r="L10" s="60" t="s">
        <v>188</v>
      </c>
    </row>
    <row r="11" spans="1:12" ht="12.75" x14ac:dyDescent="0.2">
      <c r="A11" s="55">
        <v>10</v>
      </c>
      <c r="B11" s="55" t="s">
        <v>13</v>
      </c>
      <c r="C11" s="55" t="s">
        <v>13</v>
      </c>
      <c r="D11" s="61" t="s">
        <v>32</v>
      </c>
      <c r="E11" s="57" t="s">
        <v>33</v>
      </c>
      <c r="F11" s="58" t="s">
        <v>235</v>
      </c>
      <c r="G11" s="58" t="s">
        <v>267</v>
      </c>
      <c r="H11" s="55">
        <v>60</v>
      </c>
      <c r="I11" s="59" t="s">
        <v>217</v>
      </c>
      <c r="J11" s="59" t="s">
        <v>173</v>
      </c>
      <c r="K11" s="58" t="s">
        <v>181</v>
      </c>
      <c r="L11" s="60" t="s">
        <v>192</v>
      </c>
    </row>
    <row r="12" spans="1:12" ht="15" customHeight="1" x14ac:dyDescent="0.2">
      <c r="A12" s="55">
        <v>11</v>
      </c>
      <c r="B12" s="55" t="s">
        <v>13</v>
      </c>
      <c r="C12" s="55" t="s">
        <v>13</v>
      </c>
      <c r="D12" s="57" t="s">
        <v>34</v>
      </c>
      <c r="E12" s="57" t="s">
        <v>35</v>
      </c>
      <c r="F12" s="58" t="s">
        <v>236</v>
      </c>
      <c r="G12" s="58" t="s">
        <v>268</v>
      </c>
      <c r="H12" s="55">
        <v>208</v>
      </c>
      <c r="I12" s="59" t="s">
        <v>217</v>
      </c>
      <c r="J12" s="59" t="s">
        <v>174</v>
      </c>
      <c r="K12" s="58" t="s">
        <v>182</v>
      </c>
      <c r="L12" s="60" t="s">
        <v>193</v>
      </c>
    </row>
    <row r="13" spans="1:12" ht="12.75" x14ac:dyDescent="0.2">
      <c r="A13" s="55">
        <v>12</v>
      </c>
      <c r="B13" s="55" t="s">
        <v>13</v>
      </c>
      <c r="C13" s="55" t="s">
        <v>13</v>
      </c>
      <c r="D13" s="57" t="s">
        <v>36</v>
      </c>
      <c r="E13" s="57" t="s">
        <v>37</v>
      </c>
      <c r="F13" s="58" t="s">
        <v>237</v>
      </c>
      <c r="G13" s="58" t="s">
        <v>269</v>
      </c>
      <c r="H13" s="55">
        <v>4</v>
      </c>
      <c r="I13" s="59" t="s">
        <v>219</v>
      </c>
      <c r="J13" s="59" t="s">
        <v>173</v>
      </c>
      <c r="K13" s="58" t="s">
        <v>181</v>
      </c>
      <c r="L13" s="60" t="s">
        <v>194</v>
      </c>
    </row>
    <row r="14" spans="1:12" ht="12.75" x14ac:dyDescent="0.2">
      <c r="A14" s="55">
        <v>13</v>
      </c>
      <c r="B14" s="55" t="s">
        <v>13</v>
      </c>
      <c r="C14" s="55" t="s">
        <v>13</v>
      </c>
      <c r="D14" s="57" t="s">
        <v>38</v>
      </c>
      <c r="E14" s="57" t="s">
        <v>39</v>
      </c>
      <c r="F14" s="58" t="s">
        <v>238</v>
      </c>
      <c r="G14" s="58" t="s">
        <v>270</v>
      </c>
      <c r="H14" s="55">
        <v>10</v>
      </c>
      <c r="I14" s="59" t="s">
        <v>219</v>
      </c>
      <c r="J14" s="59" t="s">
        <v>173</v>
      </c>
      <c r="K14" s="58" t="s">
        <v>181</v>
      </c>
      <c r="L14" s="60" t="s">
        <v>195</v>
      </c>
    </row>
    <row r="15" spans="1:12" ht="12.75" x14ac:dyDescent="0.2">
      <c r="A15" s="55">
        <v>14</v>
      </c>
      <c r="B15" s="56" t="s">
        <v>77</v>
      </c>
      <c r="C15" s="55" t="s">
        <v>13</v>
      </c>
      <c r="D15" s="57" t="s">
        <v>40</v>
      </c>
      <c r="E15" s="57" t="s">
        <v>41</v>
      </c>
      <c r="F15" s="58" t="s">
        <v>239</v>
      </c>
      <c r="G15" s="58" t="s">
        <v>271</v>
      </c>
      <c r="H15" s="55">
        <v>255</v>
      </c>
      <c r="I15" s="59" t="s">
        <v>220</v>
      </c>
      <c r="J15" s="59" t="s">
        <v>175</v>
      </c>
      <c r="K15" s="58" t="s">
        <v>183</v>
      </c>
      <c r="L15" s="60" t="s">
        <v>196</v>
      </c>
    </row>
    <row r="16" spans="1:12" ht="12.75" x14ac:dyDescent="0.2">
      <c r="A16" s="55">
        <v>15</v>
      </c>
      <c r="B16" s="55" t="s">
        <v>13</v>
      </c>
      <c r="C16" s="55" t="s">
        <v>13</v>
      </c>
      <c r="D16" s="57" t="s">
        <v>42</v>
      </c>
      <c r="E16" s="57" t="s">
        <v>43</v>
      </c>
      <c r="F16" s="58" t="s">
        <v>240</v>
      </c>
      <c r="G16" s="58" t="s">
        <v>272</v>
      </c>
      <c r="H16" s="55">
        <v>84</v>
      </c>
      <c r="I16" s="59" t="s">
        <v>217</v>
      </c>
      <c r="J16" s="59" t="s">
        <v>176</v>
      </c>
      <c r="K16" s="58" t="s">
        <v>184</v>
      </c>
      <c r="L16" s="60" t="s">
        <v>197</v>
      </c>
    </row>
    <row r="17" spans="1:12" ht="12.75" x14ac:dyDescent="0.2">
      <c r="A17" s="55">
        <v>16</v>
      </c>
      <c r="B17" s="55" t="s">
        <v>13</v>
      </c>
      <c r="C17" s="55" t="s">
        <v>13</v>
      </c>
      <c r="D17" s="57" t="s">
        <v>44</v>
      </c>
      <c r="E17" s="57" t="s">
        <v>45</v>
      </c>
      <c r="F17" s="58" t="s">
        <v>241</v>
      </c>
      <c r="G17" s="58" t="s">
        <v>273</v>
      </c>
      <c r="H17" s="55">
        <v>225</v>
      </c>
      <c r="I17" s="59" t="s">
        <v>221</v>
      </c>
      <c r="J17" s="59" t="s">
        <v>176</v>
      </c>
      <c r="K17" s="58" t="s">
        <v>184</v>
      </c>
      <c r="L17" s="60" t="s">
        <v>198</v>
      </c>
    </row>
    <row r="18" spans="1:12" ht="12.75" x14ac:dyDescent="0.2">
      <c r="A18" s="55">
        <v>17</v>
      </c>
      <c r="B18" s="55" t="s">
        <v>13</v>
      </c>
      <c r="C18" s="55" t="s">
        <v>13</v>
      </c>
      <c r="D18" s="57" t="s">
        <v>46</v>
      </c>
      <c r="E18" s="57" t="s">
        <v>47</v>
      </c>
      <c r="F18" s="58" t="s">
        <v>242</v>
      </c>
      <c r="G18" s="58" t="s">
        <v>274</v>
      </c>
      <c r="H18" s="55">
        <v>144</v>
      </c>
      <c r="I18" s="59" t="s">
        <v>222</v>
      </c>
      <c r="J18" s="59" t="s">
        <v>176</v>
      </c>
      <c r="K18" s="58" t="s">
        <v>184</v>
      </c>
      <c r="L18" s="60" t="s">
        <v>199</v>
      </c>
    </row>
    <row r="19" spans="1:12" ht="12.75" x14ac:dyDescent="0.2">
      <c r="A19" s="55">
        <v>18</v>
      </c>
      <c r="B19" s="55" t="s">
        <v>13</v>
      </c>
      <c r="C19" s="55" t="s">
        <v>13</v>
      </c>
      <c r="D19" s="57" t="s">
        <v>48</v>
      </c>
      <c r="E19" s="57" t="s">
        <v>49</v>
      </c>
      <c r="F19" s="58" t="s">
        <v>243</v>
      </c>
      <c r="G19" s="58" t="s">
        <v>275</v>
      </c>
      <c r="H19" s="55">
        <v>36</v>
      </c>
      <c r="I19" s="59" t="s">
        <v>215</v>
      </c>
      <c r="J19" s="59" t="s">
        <v>173</v>
      </c>
      <c r="K19" s="58" t="s">
        <v>181</v>
      </c>
      <c r="L19" s="60" t="s">
        <v>200</v>
      </c>
    </row>
    <row r="20" spans="1:12" ht="12.75" x14ac:dyDescent="0.2">
      <c r="A20" s="55">
        <v>19</v>
      </c>
      <c r="B20" s="55" t="s">
        <v>13</v>
      </c>
      <c r="C20" s="55" t="s">
        <v>13</v>
      </c>
      <c r="D20" s="62" t="s">
        <v>50</v>
      </c>
      <c r="E20" s="62" t="s">
        <v>51</v>
      </c>
      <c r="F20" s="58" t="s">
        <v>244</v>
      </c>
      <c r="G20" s="58" t="s">
        <v>276</v>
      </c>
      <c r="H20" s="63">
        <v>27</v>
      </c>
      <c r="I20" s="59" t="s">
        <v>217</v>
      </c>
      <c r="J20" s="59" t="s">
        <v>173</v>
      </c>
      <c r="K20" s="58" t="s">
        <v>181</v>
      </c>
      <c r="L20" s="60" t="s">
        <v>201</v>
      </c>
    </row>
    <row r="21" spans="1:12" ht="12.75" x14ac:dyDescent="0.2">
      <c r="A21" s="55">
        <v>20</v>
      </c>
      <c r="B21" s="55" t="s">
        <v>13</v>
      </c>
      <c r="C21" s="55" t="s">
        <v>13</v>
      </c>
      <c r="D21" s="64" t="s">
        <v>52</v>
      </c>
      <c r="E21" s="64" t="s">
        <v>53</v>
      </c>
      <c r="F21" s="58" t="s">
        <v>245</v>
      </c>
      <c r="G21" s="58" t="s">
        <v>277</v>
      </c>
      <c r="H21" s="65">
        <v>38</v>
      </c>
      <c r="I21" s="59" t="s">
        <v>223</v>
      </c>
      <c r="J21" s="59" t="s">
        <v>176</v>
      </c>
      <c r="K21" s="58" t="s">
        <v>184</v>
      </c>
      <c r="L21" s="60" t="s">
        <v>202</v>
      </c>
    </row>
    <row r="22" spans="1:12" ht="12.75" x14ac:dyDescent="0.2">
      <c r="A22" s="55">
        <v>21</v>
      </c>
      <c r="B22" s="55" t="s">
        <v>13</v>
      </c>
      <c r="C22" s="55" t="s">
        <v>13</v>
      </c>
      <c r="D22" s="62" t="s">
        <v>54</v>
      </c>
      <c r="E22" s="62" t="s">
        <v>55</v>
      </c>
      <c r="F22" s="58" t="s">
        <v>246</v>
      </c>
      <c r="G22" s="58" t="s">
        <v>278</v>
      </c>
      <c r="H22" s="63">
        <v>40</v>
      </c>
      <c r="I22" s="59" t="s">
        <v>223</v>
      </c>
      <c r="J22" s="59" t="s">
        <v>176</v>
      </c>
      <c r="K22" s="58" t="s">
        <v>184</v>
      </c>
      <c r="L22" s="60" t="s">
        <v>203</v>
      </c>
    </row>
    <row r="23" spans="1:12" ht="12.75" x14ac:dyDescent="0.2">
      <c r="A23" s="55">
        <v>22</v>
      </c>
      <c r="B23" s="55" t="s">
        <v>13</v>
      </c>
      <c r="C23" s="55" t="s">
        <v>13</v>
      </c>
      <c r="D23" s="64" t="s">
        <v>56</v>
      </c>
      <c r="E23" s="64" t="s">
        <v>57</v>
      </c>
      <c r="F23" s="58" t="s">
        <v>247</v>
      </c>
      <c r="G23" s="58" t="s">
        <v>279</v>
      </c>
      <c r="H23" s="65">
        <v>581</v>
      </c>
      <c r="I23" s="59" t="s">
        <v>224</v>
      </c>
      <c r="J23" s="59" t="s">
        <v>174</v>
      </c>
      <c r="K23" s="58" t="s">
        <v>182</v>
      </c>
      <c r="L23" s="60" t="s">
        <v>204</v>
      </c>
    </row>
    <row r="24" spans="1:12" ht="12.75" x14ac:dyDescent="0.2">
      <c r="A24" s="55">
        <v>23</v>
      </c>
      <c r="B24" s="55" t="s">
        <v>13</v>
      </c>
      <c r="C24" s="55" t="s">
        <v>13</v>
      </c>
      <c r="D24" s="62" t="s">
        <v>58</v>
      </c>
      <c r="E24" s="62" t="s">
        <v>59</v>
      </c>
      <c r="F24" s="58" t="s">
        <v>248</v>
      </c>
      <c r="G24" s="58" t="s">
        <v>280</v>
      </c>
      <c r="H24" s="63">
        <v>48</v>
      </c>
      <c r="I24" s="59" t="s">
        <v>217</v>
      </c>
      <c r="J24" s="59" t="s">
        <v>176</v>
      </c>
      <c r="K24" s="58" t="s">
        <v>184</v>
      </c>
      <c r="L24" s="60" t="s">
        <v>205</v>
      </c>
    </row>
    <row r="25" spans="1:12" ht="12.75" x14ac:dyDescent="0.2">
      <c r="A25" s="55">
        <v>24</v>
      </c>
      <c r="B25" s="55" t="s">
        <v>13</v>
      </c>
      <c r="C25" s="55" t="s">
        <v>13</v>
      </c>
      <c r="D25" s="64" t="s">
        <v>60</v>
      </c>
      <c r="E25" s="64" t="s">
        <v>61</v>
      </c>
      <c r="F25" s="58" t="s">
        <v>249</v>
      </c>
      <c r="G25" s="58" t="s">
        <v>281</v>
      </c>
      <c r="H25" s="65">
        <v>24</v>
      </c>
      <c r="I25" s="59" t="s">
        <v>215</v>
      </c>
      <c r="J25" s="59" t="s">
        <v>173</v>
      </c>
      <c r="K25" s="58" t="s">
        <v>181</v>
      </c>
      <c r="L25" s="60" t="s">
        <v>206</v>
      </c>
    </row>
    <row r="26" spans="1:12" ht="12.75" x14ac:dyDescent="0.2">
      <c r="A26" s="55">
        <v>25</v>
      </c>
      <c r="B26" s="55" t="s">
        <v>13</v>
      </c>
      <c r="C26" s="55" t="s">
        <v>13</v>
      </c>
      <c r="D26" s="62" t="s">
        <v>62</v>
      </c>
      <c r="E26" s="66" t="s">
        <v>63</v>
      </c>
      <c r="F26" s="58" t="s">
        <v>250</v>
      </c>
      <c r="G26" s="58" t="s">
        <v>282</v>
      </c>
      <c r="H26" s="63">
        <v>180</v>
      </c>
      <c r="I26" s="59" t="s">
        <v>217</v>
      </c>
      <c r="J26" s="59" t="s">
        <v>176</v>
      </c>
      <c r="K26" s="67" t="s">
        <v>184</v>
      </c>
      <c r="L26" s="60" t="s">
        <v>207</v>
      </c>
    </row>
    <row r="27" spans="1:12" ht="12.75" x14ac:dyDescent="0.2">
      <c r="A27" s="55">
        <v>26</v>
      </c>
      <c r="B27" s="55" t="s">
        <v>13</v>
      </c>
      <c r="C27" s="55" t="s">
        <v>13</v>
      </c>
      <c r="D27" s="64" t="s">
        <v>64</v>
      </c>
      <c r="E27" s="64" t="s">
        <v>65</v>
      </c>
      <c r="F27" s="58" t="s">
        <v>251</v>
      </c>
      <c r="G27" s="58" t="s">
        <v>283</v>
      </c>
      <c r="H27" s="65">
        <v>144</v>
      </c>
      <c r="I27" s="59" t="s">
        <v>222</v>
      </c>
      <c r="J27" s="59" t="s">
        <v>174</v>
      </c>
      <c r="K27" s="68" t="s">
        <v>182</v>
      </c>
      <c r="L27" s="60" t="s">
        <v>208</v>
      </c>
    </row>
    <row r="28" spans="1:12" ht="12.75" x14ac:dyDescent="0.2">
      <c r="A28" s="55">
        <v>27</v>
      </c>
      <c r="B28" s="56" t="s">
        <v>77</v>
      </c>
      <c r="C28" s="55" t="s">
        <v>13</v>
      </c>
      <c r="D28" s="62" t="s">
        <v>66</v>
      </c>
      <c r="E28" s="62" t="s">
        <v>67</v>
      </c>
      <c r="F28" s="58" t="s">
        <v>252</v>
      </c>
      <c r="G28" s="58" t="s">
        <v>284</v>
      </c>
      <c r="H28" s="63">
        <v>97</v>
      </c>
      <c r="I28" s="59" t="s">
        <v>221</v>
      </c>
      <c r="J28" s="59" t="s">
        <v>174</v>
      </c>
      <c r="K28" s="67" t="s">
        <v>182</v>
      </c>
      <c r="L28" s="60" t="s">
        <v>209</v>
      </c>
    </row>
    <row r="29" spans="1:12" ht="12.75" x14ac:dyDescent="0.2">
      <c r="A29" s="55">
        <v>28</v>
      </c>
      <c r="B29" s="55" t="s">
        <v>13</v>
      </c>
      <c r="C29" s="55" t="s">
        <v>13</v>
      </c>
      <c r="D29" s="64" t="s">
        <v>68</v>
      </c>
      <c r="E29" s="64" t="s">
        <v>69</v>
      </c>
      <c r="F29" s="58" t="s">
        <v>253</v>
      </c>
      <c r="G29" s="58" t="s">
        <v>285</v>
      </c>
      <c r="H29" s="65">
        <v>60</v>
      </c>
      <c r="I29" s="59" t="s">
        <v>225</v>
      </c>
      <c r="J29" s="59" t="s">
        <v>172</v>
      </c>
      <c r="K29" s="68" t="s">
        <v>180</v>
      </c>
      <c r="L29" s="60" t="s">
        <v>210</v>
      </c>
    </row>
    <row r="30" spans="1:12" ht="12.75" x14ac:dyDescent="0.2">
      <c r="A30" s="55">
        <v>29</v>
      </c>
      <c r="B30" s="55" t="s">
        <v>13</v>
      </c>
      <c r="C30" s="55" t="s">
        <v>13</v>
      </c>
      <c r="D30" s="62" t="s">
        <v>70</v>
      </c>
      <c r="E30" s="62" t="s">
        <v>71</v>
      </c>
      <c r="F30" s="58" t="s">
        <v>254</v>
      </c>
      <c r="G30" s="58" t="s">
        <v>286</v>
      </c>
      <c r="H30" s="63">
        <v>205</v>
      </c>
      <c r="I30" s="59" t="s">
        <v>225</v>
      </c>
      <c r="J30" s="59" t="s">
        <v>174</v>
      </c>
      <c r="K30" s="67" t="s">
        <v>182</v>
      </c>
      <c r="L30" s="60" t="s">
        <v>211</v>
      </c>
    </row>
    <row r="31" spans="1:12" ht="12.75" x14ac:dyDescent="0.2">
      <c r="A31" s="55">
        <v>30</v>
      </c>
      <c r="B31" s="55" t="s">
        <v>13</v>
      </c>
      <c r="C31" s="55" t="s">
        <v>13</v>
      </c>
      <c r="D31" s="64" t="s">
        <v>72</v>
      </c>
      <c r="E31" s="64" t="s">
        <v>73</v>
      </c>
      <c r="F31" s="58" t="s">
        <v>255</v>
      </c>
      <c r="G31" s="58" t="s">
        <v>287</v>
      </c>
      <c r="H31" s="65">
        <v>68</v>
      </c>
      <c r="I31" s="59" t="s">
        <v>217</v>
      </c>
      <c r="J31" s="59" t="s">
        <v>176</v>
      </c>
      <c r="K31" s="68" t="s">
        <v>184</v>
      </c>
      <c r="L31" s="60" t="s">
        <v>212</v>
      </c>
    </row>
    <row r="32" spans="1:12" ht="12.75" x14ac:dyDescent="0.2">
      <c r="A32" s="55">
        <v>31</v>
      </c>
      <c r="B32" s="55" t="s">
        <v>13</v>
      </c>
      <c r="C32" s="55" t="s">
        <v>13</v>
      </c>
      <c r="D32" s="62" t="s">
        <v>74</v>
      </c>
      <c r="E32" s="62" t="s">
        <v>75</v>
      </c>
      <c r="F32" s="58" t="s">
        <v>256</v>
      </c>
      <c r="G32" s="58" t="s">
        <v>288</v>
      </c>
      <c r="H32" s="63">
        <v>14</v>
      </c>
      <c r="I32" s="59" t="s">
        <v>218</v>
      </c>
      <c r="J32" s="59" t="s">
        <v>172</v>
      </c>
      <c r="K32" s="67" t="s">
        <v>180</v>
      </c>
      <c r="L32" s="60" t="s">
        <v>213</v>
      </c>
    </row>
    <row r="33" spans="1:12" ht="12.75" x14ac:dyDescent="0.2">
      <c r="A33" s="55">
        <v>32</v>
      </c>
      <c r="B33" s="55" t="s">
        <v>13</v>
      </c>
      <c r="C33" s="55" t="s">
        <v>13</v>
      </c>
      <c r="D33" s="64" t="s">
        <v>79</v>
      </c>
      <c r="E33" s="64" t="s">
        <v>80</v>
      </c>
      <c r="F33" s="58" t="s">
        <v>257</v>
      </c>
      <c r="G33" s="58" t="s">
        <v>289</v>
      </c>
      <c r="H33" s="65">
        <v>16</v>
      </c>
      <c r="I33" s="59" t="s">
        <v>217</v>
      </c>
      <c r="J33" s="59" t="s">
        <v>172</v>
      </c>
      <c r="K33" s="68" t="s">
        <v>180</v>
      </c>
      <c r="L33" s="60" t="s">
        <v>214</v>
      </c>
    </row>
  </sheetData>
  <conditionalFormatting sqref="C2:C33">
    <cfRule type="containsText" dxfId="18" priority="3" operator="containsText" text="NÃO">
      <formula>NOT(ISERROR(SEARCH(("NÃO"),(C2))))</formula>
    </cfRule>
  </conditionalFormatting>
  <conditionalFormatting sqref="C2:C33">
    <cfRule type="containsText" dxfId="17" priority="4" operator="containsText" text="SIM">
      <formula>NOT(ISERROR(SEARCH(("SIM"),(C2))))</formula>
    </cfRule>
  </conditionalFormatting>
  <conditionalFormatting sqref="B2:B33">
    <cfRule type="containsText" dxfId="16" priority="1" operator="containsText" text="NÃO">
      <formula>NOT(ISERROR(SEARCH(("NÃO"),(B2))))</formula>
    </cfRule>
  </conditionalFormatting>
  <conditionalFormatting sqref="B2:B33">
    <cfRule type="containsText" dxfId="15" priority="2" operator="containsText" text="SIM">
      <formula>NOT(ISERROR(SEARCH(("SIM"),(B2))))</formula>
    </cfRule>
  </conditionalFormatting>
  <pageMargins left="0.511811024" right="0.511811024" top="0.78740157499999996" bottom="0.78740157499999996" header="0.31496062000000002" footer="0.31496062000000002"/>
  <ignoredErrors>
    <ignoredError sqref="K2:K3 K4:K11 K12:L33 L2:L11" numberStoredAsText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31BE-2CE2-4363-9957-6B98CF4F5E56}">
  <dimension ref="A1:N102"/>
  <sheetViews>
    <sheetView topLeftCell="D1" zoomScale="115" zoomScaleNormal="115" workbookViewId="0">
      <selection activeCell="S6" sqref="S6"/>
    </sheetView>
  </sheetViews>
  <sheetFormatPr defaultRowHeight="12.75" x14ac:dyDescent="0.2"/>
  <cols>
    <col min="1" max="1" width="6.7109375" hidden="1" customWidth="1"/>
    <col min="2" max="3" width="10.85546875" hidden="1" customWidth="1"/>
    <col min="4" max="4" width="25" bestFit="1" customWidth="1"/>
    <col min="5" max="5" width="35.5703125" bestFit="1" customWidth="1"/>
    <col min="6" max="6" width="11.28515625" style="43" bestFit="1" customWidth="1"/>
    <col min="7" max="7" width="17.7109375" style="43" bestFit="1" customWidth="1"/>
    <col min="8" max="8" width="14.5703125" style="43" hidden="1" customWidth="1"/>
    <col min="9" max="9" width="16.28515625" style="43" hidden="1" customWidth="1"/>
    <col min="10" max="10" width="10.85546875" style="43" hidden="1" customWidth="1"/>
    <col min="11" max="11" width="14.7109375" style="43" hidden="1" customWidth="1"/>
    <col min="12" max="12" width="14.42578125" style="44" hidden="1" customWidth="1"/>
    <col min="13" max="13" width="14.28515625" style="43" customWidth="1"/>
    <col min="14" max="14" width="14.140625" style="43" hidden="1" customWidth="1"/>
  </cols>
  <sheetData>
    <row r="1" spans="1:14" ht="13.5" thickBot="1" x14ac:dyDescent="0.25">
      <c r="A1" s="1"/>
      <c r="B1" s="1"/>
      <c r="C1" s="1"/>
      <c r="D1" s="1"/>
      <c r="E1" s="1"/>
      <c r="F1" s="1"/>
      <c r="G1" s="1" t="s">
        <v>0</v>
      </c>
      <c r="H1" s="2">
        <v>250</v>
      </c>
      <c r="I1" s="2"/>
      <c r="J1" s="2"/>
      <c r="K1" s="2"/>
      <c r="L1" s="6"/>
      <c r="M1" s="2"/>
      <c r="N1" s="2"/>
    </row>
    <row r="2" spans="1:14" ht="13.5" thickBot="1" x14ac:dyDescent="0.25">
      <c r="A2" s="3" t="s">
        <v>1</v>
      </c>
      <c r="B2" s="5" t="s">
        <v>76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4" t="s">
        <v>9</v>
      </c>
      <c r="K2" s="4" t="s">
        <v>10</v>
      </c>
      <c r="L2" s="7" t="s">
        <v>78</v>
      </c>
      <c r="M2" s="4" t="s">
        <v>11</v>
      </c>
      <c r="N2" s="4" t="s">
        <v>12</v>
      </c>
    </row>
    <row r="3" spans="1:14" x14ac:dyDescent="0.2">
      <c r="A3" s="8">
        <v>1</v>
      </c>
      <c r="B3" s="9" t="s">
        <v>13</v>
      </c>
      <c r="C3" s="10" t="s">
        <v>13</v>
      </c>
      <c r="D3" s="11" t="s">
        <v>14</v>
      </c>
      <c r="E3" s="11" t="s">
        <v>15</v>
      </c>
      <c r="F3" s="12">
        <v>4382.32</v>
      </c>
      <c r="G3" s="13">
        <f t="shared" ref="G3:G52" si="0">F3*(5.2556*2)</f>
        <v>46063.441983999997</v>
      </c>
      <c r="H3" s="10">
        <v>36</v>
      </c>
      <c r="I3" s="13">
        <v>80</v>
      </c>
      <c r="J3" s="14">
        <v>7</v>
      </c>
      <c r="K3" s="15">
        <f>(J3+3)*$H$1</f>
        <v>2500</v>
      </c>
      <c r="L3" s="41">
        <v>50</v>
      </c>
      <c r="M3" s="13">
        <f t="shared" ref="M3:M52" si="1">(I3*H3)+K3+300+L3</f>
        <v>5730</v>
      </c>
      <c r="N3" s="13">
        <f t="shared" ref="N3" si="2">(M3*0.83)-300</f>
        <v>4455.8999999999996</v>
      </c>
    </row>
    <row r="4" spans="1:14" x14ac:dyDescent="0.2">
      <c r="A4" s="33">
        <v>2</v>
      </c>
      <c r="B4" s="34" t="s">
        <v>13</v>
      </c>
      <c r="C4" s="34" t="s">
        <v>13</v>
      </c>
      <c r="D4" s="35" t="s">
        <v>16</v>
      </c>
      <c r="E4" s="35" t="s">
        <v>17</v>
      </c>
      <c r="F4" s="36">
        <v>4922.8100000000004</v>
      </c>
      <c r="G4" s="37">
        <f t="shared" si="0"/>
        <v>51744.640472000006</v>
      </c>
      <c r="H4" s="38">
        <v>46</v>
      </c>
      <c r="I4" s="37">
        <v>70</v>
      </c>
      <c r="J4" s="39">
        <v>7</v>
      </c>
      <c r="K4" s="40">
        <f t="shared" ref="K4:K52" si="3">(J4+3)*$H$1</f>
        <v>2500</v>
      </c>
      <c r="L4" s="42">
        <v>400</v>
      </c>
      <c r="M4" s="37">
        <f t="shared" si="1"/>
        <v>6420</v>
      </c>
      <c r="N4" s="37">
        <f t="shared" ref="N4:N52" si="4">(M4*0.83)-300</f>
        <v>5028.5999999999995</v>
      </c>
    </row>
    <row r="5" spans="1:14" x14ac:dyDescent="0.2">
      <c r="A5" s="16">
        <v>3</v>
      </c>
      <c r="B5" s="10" t="s">
        <v>13</v>
      </c>
      <c r="C5" s="10" t="s">
        <v>13</v>
      </c>
      <c r="D5" s="17" t="s">
        <v>18</v>
      </c>
      <c r="E5" s="17" t="s">
        <v>19</v>
      </c>
      <c r="F5" s="18">
        <v>3874.39</v>
      </c>
      <c r="G5" s="13">
        <f t="shared" si="0"/>
        <v>40724.488168000003</v>
      </c>
      <c r="H5" s="19">
        <v>38</v>
      </c>
      <c r="I5" s="13">
        <v>70</v>
      </c>
      <c r="J5" s="14">
        <v>8</v>
      </c>
      <c r="K5" s="15">
        <f t="shared" si="3"/>
        <v>2750</v>
      </c>
      <c r="L5" s="41">
        <v>250</v>
      </c>
      <c r="M5" s="13">
        <f t="shared" si="1"/>
        <v>5960</v>
      </c>
      <c r="N5" s="13">
        <f t="shared" si="4"/>
        <v>4646.8</v>
      </c>
    </row>
    <row r="6" spans="1:14" x14ac:dyDescent="0.2">
      <c r="A6" s="33">
        <v>4</v>
      </c>
      <c r="B6" s="34" t="s">
        <v>13</v>
      </c>
      <c r="C6" s="34" t="s">
        <v>13</v>
      </c>
      <c r="D6" s="35" t="s">
        <v>20</v>
      </c>
      <c r="E6" s="35" t="s">
        <v>21</v>
      </c>
      <c r="F6" s="36">
        <v>30501.4</v>
      </c>
      <c r="G6" s="37">
        <f t="shared" si="0"/>
        <v>320606.31568000006</v>
      </c>
      <c r="H6" s="38">
        <v>144</v>
      </c>
      <c r="I6" s="37">
        <v>80</v>
      </c>
      <c r="J6" s="39">
        <v>12</v>
      </c>
      <c r="K6" s="40">
        <f t="shared" si="3"/>
        <v>3750</v>
      </c>
      <c r="L6" s="42">
        <v>0</v>
      </c>
      <c r="M6" s="37">
        <f t="shared" si="1"/>
        <v>15570</v>
      </c>
      <c r="N6" s="37">
        <f t="shared" si="4"/>
        <v>12623.099999999999</v>
      </c>
    </row>
    <row r="7" spans="1:14" x14ac:dyDescent="0.2">
      <c r="A7" s="16">
        <v>5</v>
      </c>
      <c r="B7" s="10" t="s">
        <v>13</v>
      </c>
      <c r="C7" s="10" t="s">
        <v>13</v>
      </c>
      <c r="D7" s="17" t="s">
        <v>22</v>
      </c>
      <c r="E7" s="17" t="s">
        <v>23</v>
      </c>
      <c r="F7" s="18">
        <v>29198.87</v>
      </c>
      <c r="G7" s="13">
        <f t="shared" si="0"/>
        <v>306915.16234400001</v>
      </c>
      <c r="H7" s="19">
        <v>120</v>
      </c>
      <c r="I7" s="13">
        <v>100</v>
      </c>
      <c r="J7" s="14">
        <v>12</v>
      </c>
      <c r="K7" s="15">
        <f t="shared" si="3"/>
        <v>3750</v>
      </c>
      <c r="L7" s="41">
        <v>0</v>
      </c>
      <c r="M7" s="13">
        <f t="shared" si="1"/>
        <v>16050</v>
      </c>
      <c r="N7" s="13">
        <f t="shared" si="4"/>
        <v>13021.5</v>
      </c>
    </row>
    <row r="8" spans="1:14" x14ac:dyDescent="0.2">
      <c r="A8" s="33">
        <v>6</v>
      </c>
      <c r="B8" s="34" t="s">
        <v>13</v>
      </c>
      <c r="C8" s="34" t="s">
        <v>13</v>
      </c>
      <c r="D8" s="35" t="s">
        <v>24</v>
      </c>
      <c r="E8" s="35" t="s">
        <v>25</v>
      </c>
      <c r="F8" s="36">
        <v>30550.54</v>
      </c>
      <c r="G8" s="37">
        <f t="shared" si="0"/>
        <v>321122.83604800003</v>
      </c>
      <c r="H8" s="38">
        <v>74</v>
      </c>
      <c r="I8" s="37">
        <v>100</v>
      </c>
      <c r="J8" s="39">
        <v>10</v>
      </c>
      <c r="K8" s="40">
        <f t="shared" si="3"/>
        <v>3250</v>
      </c>
      <c r="L8" s="42"/>
      <c r="M8" s="37">
        <f t="shared" si="1"/>
        <v>10950</v>
      </c>
      <c r="N8" s="37">
        <f t="shared" si="4"/>
        <v>8788.5</v>
      </c>
    </row>
    <row r="9" spans="1:14" x14ac:dyDescent="0.2">
      <c r="A9" s="8">
        <v>7</v>
      </c>
      <c r="B9" s="10" t="s">
        <v>13</v>
      </c>
      <c r="C9" s="10" t="s">
        <v>13</v>
      </c>
      <c r="D9" s="17" t="s">
        <v>26</v>
      </c>
      <c r="E9" s="17" t="s">
        <v>27</v>
      </c>
      <c r="F9" s="18">
        <v>33354.49</v>
      </c>
      <c r="G9" s="13">
        <f t="shared" si="0"/>
        <v>350595.71528800001</v>
      </c>
      <c r="H9" s="19">
        <v>192</v>
      </c>
      <c r="I9" s="13">
        <v>80</v>
      </c>
      <c r="J9" s="14">
        <v>10</v>
      </c>
      <c r="K9" s="15">
        <f t="shared" si="3"/>
        <v>3250</v>
      </c>
      <c r="L9" s="41"/>
      <c r="M9" s="13">
        <f t="shared" si="1"/>
        <v>18910</v>
      </c>
      <c r="N9" s="13">
        <f t="shared" si="4"/>
        <v>15395.3</v>
      </c>
    </row>
    <row r="10" spans="1:14" x14ac:dyDescent="0.2">
      <c r="A10" s="33">
        <v>8</v>
      </c>
      <c r="B10" s="34" t="s">
        <v>13</v>
      </c>
      <c r="C10" s="34" t="s">
        <v>13</v>
      </c>
      <c r="D10" s="35" t="s">
        <v>28</v>
      </c>
      <c r="E10" s="35" t="s">
        <v>29</v>
      </c>
      <c r="F10" s="36">
        <v>27008.959999999999</v>
      </c>
      <c r="G10" s="37">
        <f t="shared" si="0"/>
        <v>283896.58035200002</v>
      </c>
      <c r="H10" s="38">
        <v>144</v>
      </c>
      <c r="I10" s="37">
        <v>80</v>
      </c>
      <c r="J10" s="39">
        <v>10</v>
      </c>
      <c r="K10" s="40">
        <f t="shared" si="3"/>
        <v>3250</v>
      </c>
      <c r="L10" s="42"/>
      <c r="M10" s="37">
        <f t="shared" si="1"/>
        <v>15070</v>
      </c>
      <c r="N10" s="37">
        <f t="shared" si="4"/>
        <v>12208.099999999999</v>
      </c>
    </row>
    <row r="11" spans="1:14" x14ac:dyDescent="0.2">
      <c r="A11" s="16">
        <v>9</v>
      </c>
      <c r="B11" s="10" t="s">
        <v>13</v>
      </c>
      <c r="C11" s="10" t="s">
        <v>13</v>
      </c>
      <c r="D11" s="17" t="s">
        <v>30</v>
      </c>
      <c r="E11" s="17" t="s">
        <v>31</v>
      </c>
      <c r="F11" s="18">
        <v>31400.73</v>
      </c>
      <c r="G11" s="13">
        <f t="shared" si="0"/>
        <v>330059.353176</v>
      </c>
      <c r="H11" s="19">
        <v>144</v>
      </c>
      <c r="I11" s="13">
        <v>80</v>
      </c>
      <c r="J11" s="14">
        <v>10</v>
      </c>
      <c r="K11" s="15">
        <f t="shared" si="3"/>
        <v>3250</v>
      </c>
      <c r="L11" s="41"/>
      <c r="M11" s="13">
        <f t="shared" si="1"/>
        <v>15070</v>
      </c>
      <c r="N11" s="13">
        <f t="shared" si="4"/>
        <v>12208.099999999999</v>
      </c>
    </row>
    <row r="12" spans="1:14" x14ac:dyDescent="0.2">
      <c r="A12" s="33">
        <v>10</v>
      </c>
      <c r="B12" s="34" t="s">
        <v>13</v>
      </c>
      <c r="C12" s="34" t="s">
        <v>13</v>
      </c>
      <c r="D12" s="35" t="s">
        <v>32</v>
      </c>
      <c r="E12" s="35" t="s">
        <v>33</v>
      </c>
      <c r="F12" s="36">
        <v>11752.25</v>
      </c>
      <c r="G12" s="37">
        <f t="shared" si="0"/>
        <v>123530.25020000001</v>
      </c>
      <c r="H12" s="38">
        <v>60</v>
      </c>
      <c r="I12" s="37">
        <v>60</v>
      </c>
      <c r="J12" s="39">
        <v>6</v>
      </c>
      <c r="K12" s="40">
        <f t="shared" si="3"/>
        <v>2250</v>
      </c>
      <c r="L12" s="42"/>
      <c r="M12" s="37">
        <f t="shared" si="1"/>
        <v>6150</v>
      </c>
      <c r="N12" s="37">
        <f t="shared" si="4"/>
        <v>4804.5</v>
      </c>
    </row>
    <row r="13" spans="1:14" x14ac:dyDescent="0.2">
      <c r="A13" s="16">
        <v>11</v>
      </c>
      <c r="B13" s="10" t="s">
        <v>13</v>
      </c>
      <c r="C13" s="10" t="s">
        <v>13</v>
      </c>
      <c r="D13" s="17" t="s">
        <v>34</v>
      </c>
      <c r="E13" s="17" t="s">
        <v>35</v>
      </c>
      <c r="F13" s="18">
        <v>16612.990000000002</v>
      </c>
      <c r="G13" s="13">
        <f t="shared" si="0"/>
        <v>174622.46048800001</v>
      </c>
      <c r="H13" s="19">
        <v>208</v>
      </c>
      <c r="I13" s="13">
        <v>60</v>
      </c>
      <c r="J13" s="14">
        <v>12</v>
      </c>
      <c r="K13" s="15">
        <f t="shared" si="3"/>
        <v>3750</v>
      </c>
      <c r="L13" s="41"/>
      <c r="M13" s="13">
        <f t="shared" si="1"/>
        <v>16530</v>
      </c>
      <c r="N13" s="13">
        <f t="shared" si="4"/>
        <v>13419.9</v>
      </c>
    </row>
    <row r="14" spans="1:14" x14ac:dyDescent="0.2">
      <c r="A14" s="33">
        <v>12</v>
      </c>
      <c r="B14" s="34" t="s">
        <v>13</v>
      </c>
      <c r="C14" s="34" t="s">
        <v>13</v>
      </c>
      <c r="D14" s="35" t="s">
        <v>36</v>
      </c>
      <c r="E14" s="35" t="s">
        <v>37</v>
      </c>
      <c r="F14" s="36">
        <v>2452.12</v>
      </c>
      <c r="G14" s="37">
        <f t="shared" si="0"/>
        <v>25774.723743999999</v>
      </c>
      <c r="H14" s="38">
        <v>4</v>
      </c>
      <c r="I14" s="37">
        <v>200</v>
      </c>
      <c r="J14" s="39">
        <v>6</v>
      </c>
      <c r="K14" s="40">
        <f t="shared" si="3"/>
        <v>2250</v>
      </c>
      <c r="L14" s="42"/>
      <c r="M14" s="37">
        <f t="shared" si="1"/>
        <v>3350</v>
      </c>
      <c r="N14" s="37">
        <f t="shared" si="4"/>
        <v>2480.5</v>
      </c>
    </row>
    <row r="15" spans="1:14" x14ac:dyDescent="0.2">
      <c r="A15" s="8">
        <v>13</v>
      </c>
      <c r="B15" s="10" t="s">
        <v>13</v>
      </c>
      <c r="C15" s="10" t="s">
        <v>13</v>
      </c>
      <c r="D15" s="17" t="s">
        <v>38</v>
      </c>
      <c r="E15" s="17" t="s">
        <v>39</v>
      </c>
      <c r="F15" s="18">
        <v>2401.1799999999998</v>
      </c>
      <c r="G15" s="13">
        <f t="shared" si="0"/>
        <v>25239.283216</v>
      </c>
      <c r="H15" s="19">
        <v>10</v>
      </c>
      <c r="I15" s="13">
        <v>200</v>
      </c>
      <c r="J15" s="14">
        <v>6</v>
      </c>
      <c r="K15" s="15">
        <f t="shared" si="3"/>
        <v>2250</v>
      </c>
      <c r="L15" s="41"/>
      <c r="M15" s="13">
        <f t="shared" si="1"/>
        <v>4550</v>
      </c>
      <c r="N15" s="13">
        <f t="shared" si="4"/>
        <v>3476.5</v>
      </c>
    </row>
    <row r="16" spans="1:14" x14ac:dyDescent="0.2">
      <c r="A16" s="33">
        <v>14</v>
      </c>
      <c r="B16" s="34" t="s">
        <v>77</v>
      </c>
      <c r="C16" s="34" t="s">
        <v>13</v>
      </c>
      <c r="D16" s="35" t="s">
        <v>40</v>
      </c>
      <c r="E16" s="35" t="s">
        <v>41</v>
      </c>
      <c r="F16" s="36">
        <v>19287.5</v>
      </c>
      <c r="G16" s="37">
        <f t="shared" si="0"/>
        <v>202734.77000000002</v>
      </c>
      <c r="H16" s="38">
        <v>255</v>
      </c>
      <c r="I16" s="37">
        <v>25</v>
      </c>
      <c r="J16" s="39">
        <v>9</v>
      </c>
      <c r="K16" s="40">
        <f t="shared" si="3"/>
        <v>3000</v>
      </c>
      <c r="L16" s="42">
        <v>150</v>
      </c>
      <c r="M16" s="37">
        <f t="shared" si="1"/>
        <v>9825</v>
      </c>
      <c r="N16" s="37">
        <f t="shared" si="4"/>
        <v>7854.75</v>
      </c>
    </row>
    <row r="17" spans="1:14" x14ac:dyDescent="0.2">
      <c r="A17" s="16">
        <v>15</v>
      </c>
      <c r="B17" s="10" t="s">
        <v>13</v>
      </c>
      <c r="C17" s="10" t="s">
        <v>13</v>
      </c>
      <c r="D17" s="17" t="s">
        <v>42</v>
      </c>
      <c r="E17" s="17" t="s">
        <v>43</v>
      </c>
      <c r="F17" s="18">
        <v>8733.6299999999992</v>
      </c>
      <c r="G17" s="13">
        <f t="shared" si="0"/>
        <v>91800.931656000001</v>
      </c>
      <c r="H17" s="19">
        <v>84</v>
      </c>
      <c r="I17" s="20">
        <v>60</v>
      </c>
      <c r="J17" s="21">
        <v>8</v>
      </c>
      <c r="K17" s="15">
        <f t="shared" si="3"/>
        <v>2750</v>
      </c>
      <c r="L17" s="41"/>
      <c r="M17" s="13">
        <f t="shared" si="1"/>
        <v>8090</v>
      </c>
      <c r="N17" s="13">
        <f t="shared" si="4"/>
        <v>6414.7</v>
      </c>
    </row>
    <row r="18" spans="1:14" x14ac:dyDescent="0.2">
      <c r="A18" s="33">
        <v>16</v>
      </c>
      <c r="B18" s="34" t="s">
        <v>13</v>
      </c>
      <c r="C18" s="34" t="s">
        <v>13</v>
      </c>
      <c r="D18" s="35" t="s">
        <v>44</v>
      </c>
      <c r="E18" s="35" t="s">
        <v>45</v>
      </c>
      <c r="F18" s="36">
        <v>22931.39</v>
      </c>
      <c r="G18" s="37">
        <f t="shared" si="0"/>
        <v>241036.426568</v>
      </c>
      <c r="H18" s="38">
        <v>225</v>
      </c>
      <c r="I18" s="37">
        <v>30</v>
      </c>
      <c r="J18" s="39">
        <v>8</v>
      </c>
      <c r="K18" s="40">
        <f t="shared" si="3"/>
        <v>2750</v>
      </c>
      <c r="L18" s="42"/>
      <c r="M18" s="37">
        <f t="shared" si="1"/>
        <v>9800</v>
      </c>
      <c r="N18" s="37">
        <f t="shared" si="4"/>
        <v>7834</v>
      </c>
    </row>
    <row r="19" spans="1:14" x14ac:dyDescent="0.2">
      <c r="A19" s="16">
        <v>17</v>
      </c>
      <c r="B19" s="10" t="s">
        <v>13</v>
      </c>
      <c r="C19" s="10" t="s">
        <v>13</v>
      </c>
      <c r="D19" s="17" t="s">
        <v>46</v>
      </c>
      <c r="E19" s="17" t="s">
        <v>47</v>
      </c>
      <c r="F19" s="18">
        <v>17722.830000000002</v>
      </c>
      <c r="G19" s="13">
        <f t="shared" si="0"/>
        <v>186288.21069600002</v>
      </c>
      <c r="H19" s="19">
        <v>144</v>
      </c>
      <c r="I19" s="20">
        <v>50</v>
      </c>
      <c r="J19" s="21">
        <v>8</v>
      </c>
      <c r="K19" s="15">
        <f t="shared" si="3"/>
        <v>2750</v>
      </c>
      <c r="L19" s="41"/>
      <c r="M19" s="13">
        <f t="shared" si="1"/>
        <v>10250</v>
      </c>
      <c r="N19" s="13">
        <f t="shared" si="4"/>
        <v>8207.5</v>
      </c>
    </row>
    <row r="20" spans="1:14" x14ac:dyDescent="0.2">
      <c r="A20" s="33">
        <v>18</v>
      </c>
      <c r="B20" s="34" t="s">
        <v>13</v>
      </c>
      <c r="C20" s="34" t="s">
        <v>13</v>
      </c>
      <c r="D20" s="35" t="s">
        <v>48</v>
      </c>
      <c r="E20" s="35" t="s">
        <v>49</v>
      </c>
      <c r="F20" s="36">
        <v>4762.7</v>
      </c>
      <c r="G20" s="37">
        <f t="shared" si="0"/>
        <v>50061.692240000004</v>
      </c>
      <c r="H20" s="38">
        <v>36</v>
      </c>
      <c r="I20" s="37">
        <v>80</v>
      </c>
      <c r="J20" s="39">
        <v>6</v>
      </c>
      <c r="K20" s="40">
        <f t="shared" si="3"/>
        <v>2250</v>
      </c>
      <c r="L20" s="42"/>
      <c r="M20" s="37">
        <f t="shared" si="1"/>
        <v>5430</v>
      </c>
      <c r="N20" s="37">
        <f t="shared" si="4"/>
        <v>4206.8999999999996</v>
      </c>
    </row>
    <row r="21" spans="1:14" x14ac:dyDescent="0.2">
      <c r="A21" s="8">
        <v>19</v>
      </c>
      <c r="B21" s="10" t="s">
        <v>13</v>
      </c>
      <c r="C21" s="10" t="s">
        <v>13</v>
      </c>
      <c r="D21" s="22" t="s">
        <v>50</v>
      </c>
      <c r="E21" s="22" t="s">
        <v>51</v>
      </c>
      <c r="F21" s="23">
        <v>4175.4799999999996</v>
      </c>
      <c r="G21" s="13">
        <f t="shared" si="0"/>
        <v>43889.305375999997</v>
      </c>
      <c r="H21" s="24">
        <v>27</v>
      </c>
      <c r="I21" s="25">
        <v>60</v>
      </c>
      <c r="J21" s="26">
        <v>6</v>
      </c>
      <c r="K21" s="15">
        <f t="shared" si="3"/>
        <v>2250</v>
      </c>
      <c r="L21" s="41"/>
      <c r="M21" s="13">
        <f t="shared" si="1"/>
        <v>4170</v>
      </c>
      <c r="N21" s="13">
        <f t="shared" si="4"/>
        <v>3161.1</v>
      </c>
    </row>
    <row r="22" spans="1:14" x14ac:dyDescent="0.2">
      <c r="A22" s="33">
        <v>20</v>
      </c>
      <c r="B22" s="34" t="s">
        <v>13</v>
      </c>
      <c r="C22" s="34" t="s">
        <v>13</v>
      </c>
      <c r="D22" s="35" t="s">
        <v>52</v>
      </c>
      <c r="E22" s="35" t="s">
        <v>53</v>
      </c>
      <c r="F22" s="36">
        <v>10063.790000000001</v>
      </c>
      <c r="G22" s="37">
        <f t="shared" si="0"/>
        <v>105782.50944800001</v>
      </c>
      <c r="H22" s="38">
        <v>38</v>
      </c>
      <c r="I22" s="37">
        <v>70</v>
      </c>
      <c r="J22" s="39">
        <v>8</v>
      </c>
      <c r="K22" s="40">
        <f t="shared" si="3"/>
        <v>2750</v>
      </c>
      <c r="L22" s="42"/>
      <c r="M22" s="37">
        <f t="shared" si="1"/>
        <v>5710</v>
      </c>
      <c r="N22" s="37">
        <f t="shared" si="4"/>
        <v>4439.3</v>
      </c>
    </row>
    <row r="23" spans="1:14" x14ac:dyDescent="0.2">
      <c r="A23" s="16">
        <v>21</v>
      </c>
      <c r="B23" s="10" t="s">
        <v>13</v>
      </c>
      <c r="C23" s="10" t="s">
        <v>13</v>
      </c>
      <c r="D23" s="27" t="s">
        <v>54</v>
      </c>
      <c r="E23" s="27" t="s">
        <v>55</v>
      </c>
      <c r="F23" s="28">
        <v>7794.42</v>
      </c>
      <c r="G23" s="13">
        <f t="shared" si="0"/>
        <v>81928.707504000005</v>
      </c>
      <c r="H23" s="29">
        <v>40</v>
      </c>
      <c r="I23" s="30">
        <v>70</v>
      </c>
      <c r="J23" s="31">
        <v>8</v>
      </c>
      <c r="K23" s="15">
        <f t="shared" si="3"/>
        <v>2750</v>
      </c>
      <c r="L23" s="41"/>
      <c r="M23" s="13">
        <f t="shared" si="1"/>
        <v>5850</v>
      </c>
      <c r="N23" s="13">
        <f t="shared" si="4"/>
        <v>4555.5</v>
      </c>
    </row>
    <row r="24" spans="1:14" x14ac:dyDescent="0.2">
      <c r="A24" s="33">
        <v>22</v>
      </c>
      <c r="B24" s="34" t="s">
        <v>13</v>
      </c>
      <c r="C24" s="34" t="s">
        <v>13</v>
      </c>
      <c r="D24" s="35" t="s">
        <v>56</v>
      </c>
      <c r="E24" s="35" t="s">
        <v>57</v>
      </c>
      <c r="F24" s="36">
        <v>57656.65</v>
      </c>
      <c r="G24" s="37">
        <f t="shared" si="0"/>
        <v>606040.57948000007</v>
      </c>
      <c r="H24" s="38">
        <v>581</v>
      </c>
      <c r="I24" s="37">
        <v>35</v>
      </c>
      <c r="J24" s="39">
        <v>12</v>
      </c>
      <c r="K24" s="40">
        <f t="shared" si="3"/>
        <v>3750</v>
      </c>
      <c r="L24" s="42"/>
      <c r="M24" s="37">
        <f t="shared" si="1"/>
        <v>24385</v>
      </c>
      <c r="N24" s="37">
        <f t="shared" si="4"/>
        <v>19939.55</v>
      </c>
    </row>
    <row r="25" spans="1:14" x14ac:dyDescent="0.2">
      <c r="A25" s="16">
        <v>23</v>
      </c>
      <c r="B25" s="10" t="s">
        <v>13</v>
      </c>
      <c r="C25" s="10" t="s">
        <v>13</v>
      </c>
      <c r="D25" s="27" t="s">
        <v>58</v>
      </c>
      <c r="E25" s="27" t="s">
        <v>59</v>
      </c>
      <c r="F25" s="28">
        <v>4962.03</v>
      </c>
      <c r="G25" s="13">
        <f t="shared" si="0"/>
        <v>52156.889735999997</v>
      </c>
      <c r="H25" s="29">
        <v>48</v>
      </c>
      <c r="I25" s="30">
        <v>60</v>
      </c>
      <c r="J25" s="31">
        <v>8</v>
      </c>
      <c r="K25" s="15">
        <f t="shared" si="3"/>
        <v>2750</v>
      </c>
      <c r="L25" s="41"/>
      <c r="M25" s="13">
        <f t="shared" si="1"/>
        <v>5930</v>
      </c>
      <c r="N25" s="13">
        <f t="shared" si="4"/>
        <v>4621.8999999999996</v>
      </c>
    </row>
    <row r="26" spans="1:14" x14ac:dyDescent="0.2">
      <c r="A26" s="33">
        <v>24</v>
      </c>
      <c r="B26" s="34" t="s">
        <v>13</v>
      </c>
      <c r="C26" s="34" t="s">
        <v>13</v>
      </c>
      <c r="D26" s="35" t="s">
        <v>60</v>
      </c>
      <c r="E26" s="35" t="s">
        <v>61</v>
      </c>
      <c r="F26" s="36">
        <v>3188.06</v>
      </c>
      <c r="G26" s="37">
        <f t="shared" si="0"/>
        <v>33510.336272</v>
      </c>
      <c r="H26" s="38">
        <v>24</v>
      </c>
      <c r="I26" s="37">
        <v>80</v>
      </c>
      <c r="J26" s="39">
        <v>6</v>
      </c>
      <c r="K26" s="40">
        <f t="shared" si="3"/>
        <v>2250</v>
      </c>
      <c r="L26" s="42"/>
      <c r="M26" s="37">
        <f t="shared" si="1"/>
        <v>4470</v>
      </c>
      <c r="N26" s="37">
        <f t="shared" si="4"/>
        <v>3410.1</v>
      </c>
    </row>
    <row r="27" spans="1:14" x14ac:dyDescent="0.2">
      <c r="A27" s="8">
        <v>25</v>
      </c>
      <c r="B27" s="10" t="s">
        <v>13</v>
      </c>
      <c r="C27" s="10" t="s">
        <v>13</v>
      </c>
      <c r="D27" s="22" t="s">
        <v>62</v>
      </c>
      <c r="E27" s="32" t="s">
        <v>63</v>
      </c>
      <c r="F27" s="23">
        <v>25596.09</v>
      </c>
      <c r="G27" s="13">
        <f t="shared" si="0"/>
        <v>269045.621208</v>
      </c>
      <c r="H27" s="24">
        <v>180</v>
      </c>
      <c r="I27" s="25">
        <v>60</v>
      </c>
      <c r="J27" s="26">
        <v>8</v>
      </c>
      <c r="K27" s="15">
        <f t="shared" si="3"/>
        <v>2750</v>
      </c>
      <c r="L27" s="41"/>
      <c r="M27" s="13">
        <f t="shared" si="1"/>
        <v>13850</v>
      </c>
      <c r="N27" s="13">
        <f t="shared" si="4"/>
        <v>11195.5</v>
      </c>
    </row>
    <row r="28" spans="1:14" x14ac:dyDescent="0.2">
      <c r="A28" s="33">
        <v>26</v>
      </c>
      <c r="B28" s="34" t="s">
        <v>13</v>
      </c>
      <c r="C28" s="34" t="s">
        <v>13</v>
      </c>
      <c r="D28" s="35" t="s">
        <v>64</v>
      </c>
      <c r="E28" s="35" t="s">
        <v>65</v>
      </c>
      <c r="F28" s="36">
        <v>22502.5</v>
      </c>
      <c r="G28" s="37">
        <f t="shared" si="0"/>
        <v>236528.27800000002</v>
      </c>
      <c r="H28" s="38">
        <v>144</v>
      </c>
      <c r="I28" s="37">
        <v>50</v>
      </c>
      <c r="J28" s="39">
        <v>12</v>
      </c>
      <c r="K28" s="40">
        <f t="shared" si="3"/>
        <v>3750</v>
      </c>
      <c r="L28" s="42"/>
      <c r="M28" s="37">
        <f t="shared" si="1"/>
        <v>11250</v>
      </c>
      <c r="N28" s="37">
        <f t="shared" si="4"/>
        <v>9037.5</v>
      </c>
    </row>
    <row r="29" spans="1:14" x14ac:dyDescent="0.2">
      <c r="A29" s="16">
        <v>27</v>
      </c>
      <c r="B29" s="9" t="s">
        <v>13</v>
      </c>
      <c r="C29" s="10" t="s">
        <v>13</v>
      </c>
      <c r="D29" s="27" t="s">
        <v>66</v>
      </c>
      <c r="E29" s="27" t="s">
        <v>67</v>
      </c>
      <c r="F29" s="28">
        <v>6008.54</v>
      </c>
      <c r="G29" s="13">
        <f t="shared" si="0"/>
        <v>63156.965648000005</v>
      </c>
      <c r="H29" s="29">
        <v>97</v>
      </c>
      <c r="I29" s="30">
        <v>30</v>
      </c>
      <c r="J29" s="31">
        <v>12</v>
      </c>
      <c r="K29" s="15">
        <f t="shared" si="3"/>
        <v>3750</v>
      </c>
      <c r="L29" s="41">
        <v>0</v>
      </c>
      <c r="M29" s="13">
        <f t="shared" si="1"/>
        <v>6960</v>
      </c>
      <c r="N29" s="13">
        <f t="shared" si="4"/>
        <v>5476.7999999999993</v>
      </c>
    </row>
    <row r="30" spans="1:14" x14ac:dyDescent="0.2">
      <c r="A30" s="33">
        <v>28</v>
      </c>
      <c r="B30" s="34" t="s">
        <v>13</v>
      </c>
      <c r="C30" s="34" t="s">
        <v>13</v>
      </c>
      <c r="D30" s="35" t="s">
        <v>68</v>
      </c>
      <c r="E30" s="35" t="s">
        <v>69</v>
      </c>
      <c r="F30" s="36">
        <v>7437.77</v>
      </c>
      <c r="G30" s="37">
        <f t="shared" si="0"/>
        <v>78179.888024000014</v>
      </c>
      <c r="H30" s="38">
        <v>60</v>
      </c>
      <c r="I30" s="37">
        <v>40</v>
      </c>
      <c r="J30" s="39">
        <v>10</v>
      </c>
      <c r="K30" s="40">
        <f t="shared" si="3"/>
        <v>3250</v>
      </c>
      <c r="L30" s="42"/>
      <c r="M30" s="37">
        <f t="shared" si="1"/>
        <v>5950</v>
      </c>
      <c r="N30" s="37">
        <f t="shared" si="4"/>
        <v>4638.5</v>
      </c>
    </row>
    <row r="31" spans="1:14" x14ac:dyDescent="0.2">
      <c r="A31" s="16">
        <v>29</v>
      </c>
      <c r="B31" s="10" t="s">
        <v>13</v>
      </c>
      <c r="C31" s="10" t="s">
        <v>13</v>
      </c>
      <c r="D31" s="22" t="s">
        <v>70</v>
      </c>
      <c r="E31" s="22" t="s">
        <v>71</v>
      </c>
      <c r="F31" s="23">
        <v>11974.22</v>
      </c>
      <c r="G31" s="13">
        <f t="shared" si="0"/>
        <v>125863.421264</v>
      </c>
      <c r="H31" s="24">
        <v>205</v>
      </c>
      <c r="I31" s="25">
        <v>40</v>
      </c>
      <c r="J31" s="26">
        <v>12</v>
      </c>
      <c r="K31" s="15">
        <f t="shared" si="3"/>
        <v>3750</v>
      </c>
      <c r="L31" s="41"/>
      <c r="M31" s="13">
        <f t="shared" si="1"/>
        <v>12250</v>
      </c>
      <c r="N31" s="13">
        <f t="shared" si="4"/>
        <v>9867.5</v>
      </c>
    </row>
    <row r="32" spans="1:14" x14ac:dyDescent="0.2">
      <c r="A32" s="33">
        <v>30</v>
      </c>
      <c r="B32" s="34" t="s">
        <v>13</v>
      </c>
      <c r="C32" s="34" t="s">
        <v>13</v>
      </c>
      <c r="D32" s="35" t="s">
        <v>72</v>
      </c>
      <c r="E32" s="35" t="s">
        <v>73</v>
      </c>
      <c r="F32" s="36">
        <v>9647.6299999999992</v>
      </c>
      <c r="G32" s="37">
        <f t="shared" si="0"/>
        <v>101408.168456</v>
      </c>
      <c r="H32" s="38">
        <v>68</v>
      </c>
      <c r="I32" s="37">
        <v>60</v>
      </c>
      <c r="J32" s="39">
        <v>8</v>
      </c>
      <c r="K32" s="40">
        <f t="shared" si="3"/>
        <v>2750</v>
      </c>
      <c r="L32" s="42"/>
      <c r="M32" s="37">
        <f t="shared" si="1"/>
        <v>7130</v>
      </c>
      <c r="N32" s="37">
        <f t="shared" si="4"/>
        <v>5617.9</v>
      </c>
    </row>
    <row r="33" spans="1:14" x14ac:dyDescent="0.2">
      <c r="A33" s="8">
        <v>31</v>
      </c>
      <c r="B33" s="10" t="s">
        <v>13</v>
      </c>
      <c r="C33" s="10" t="s">
        <v>13</v>
      </c>
      <c r="D33" s="27" t="s">
        <v>74</v>
      </c>
      <c r="E33" s="27" t="s">
        <v>75</v>
      </c>
      <c r="F33" s="28">
        <v>3314.68</v>
      </c>
      <c r="G33" s="13">
        <f t="shared" si="0"/>
        <v>34841.264415999998</v>
      </c>
      <c r="H33" s="29">
        <v>14</v>
      </c>
      <c r="I33" s="30">
        <v>100</v>
      </c>
      <c r="J33" s="31">
        <v>10</v>
      </c>
      <c r="K33" s="15">
        <f t="shared" si="3"/>
        <v>3250</v>
      </c>
      <c r="L33" s="41"/>
      <c r="M33" s="13">
        <f t="shared" si="1"/>
        <v>4950</v>
      </c>
      <c r="N33" s="13">
        <f t="shared" si="4"/>
        <v>3808.5</v>
      </c>
    </row>
    <row r="34" spans="1:14" x14ac:dyDescent="0.2">
      <c r="A34" s="33">
        <v>32</v>
      </c>
      <c r="B34" s="34" t="s">
        <v>77</v>
      </c>
      <c r="C34" s="34" t="s">
        <v>77</v>
      </c>
      <c r="D34" s="35" t="s">
        <v>79</v>
      </c>
      <c r="E34" s="35" t="s">
        <v>80</v>
      </c>
      <c r="F34" s="36">
        <v>1995</v>
      </c>
      <c r="G34" s="37">
        <f t="shared" si="0"/>
        <v>20969.844000000001</v>
      </c>
      <c r="H34" s="38">
        <v>16</v>
      </c>
      <c r="I34" s="37">
        <v>70</v>
      </c>
      <c r="J34" s="39">
        <v>10</v>
      </c>
      <c r="K34" s="40">
        <f t="shared" si="3"/>
        <v>3250</v>
      </c>
      <c r="L34" s="42">
        <v>200</v>
      </c>
      <c r="M34" s="37">
        <f t="shared" si="1"/>
        <v>4870</v>
      </c>
      <c r="N34" s="37">
        <f t="shared" si="4"/>
        <v>3742.1</v>
      </c>
    </row>
    <row r="35" spans="1:14" x14ac:dyDescent="0.2">
      <c r="A35" s="16">
        <v>33</v>
      </c>
      <c r="B35" s="10" t="s">
        <v>13</v>
      </c>
      <c r="C35" s="10" t="s">
        <v>13</v>
      </c>
      <c r="D35" s="22" t="s">
        <v>81</v>
      </c>
      <c r="E35" s="22" t="s">
        <v>82</v>
      </c>
      <c r="F35" s="23">
        <v>4844</v>
      </c>
      <c r="G35" s="13">
        <f t="shared" si="0"/>
        <v>50916.252800000002</v>
      </c>
      <c r="H35" s="24">
        <v>13</v>
      </c>
      <c r="I35" s="25">
        <v>120</v>
      </c>
      <c r="J35" s="26">
        <v>10</v>
      </c>
      <c r="K35" s="15">
        <f t="shared" si="3"/>
        <v>3250</v>
      </c>
      <c r="L35" s="41">
        <v>600</v>
      </c>
      <c r="M35" s="13">
        <f t="shared" si="1"/>
        <v>5710</v>
      </c>
      <c r="N35" s="13">
        <f t="shared" si="4"/>
        <v>4439.3</v>
      </c>
    </row>
    <row r="36" spans="1:14" x14ac:dyDescent="0.2">
      <c r="A36" s="33">
        <v>34</v>
      </c>
      <c r="B36" s="34" t="s">
        <v>13</v>
      </c>
      <c r="C36" s="34" t="s">
        <v>13</v>
      </c>
      <c r="D36" s="35" t="s">
        <v>83</v>
      </c>
      <c r="E36" s="35" t="s">
        <v>84</v>
      </c>
      <c r="F36" s="36">
        <v>8379.27</v>
      </c>
      <c r="G36" s="37">
        <f t="shared" si="0"/>
        <v>88076.182824000003</v>
      </c>
      <c r="H36" s="38">
        <v>16</v>
      </c>
      <c r="I36" s="37">
        <v>150</v>
      </c>
      <c r="J36" s="39">
        <v>14</v>
      </c>
      <c r="K36" s="40">
        <f t="shared" si="3"/>
        <v>4250</v>
      </c>
      <c r="L36" s="42">
        <v>500</v>
      </c>
      <c r="M36" s="37">
        <f t="shared" si="1"/>
        <v>7450</v>
      </c>
      <c r="N36" s="37">
        <f t="shared" si="4"/>
        <v>5883.5</v>
      </c>
    </row>
    <row r="37" spans="1:14" x14ac:dyDescent="0.2">
      <c r="A37" s="16">
        <v>35</v>
      </c>
      <c r="B37" s="10" t="s">
        <v>13</v>
      </c>
      <c r="C37" s="10" t="s">
        <v>13</v>
      </c>
      <c r="D37" s="27" t="s">
        <v>85</v>
      </c>
      <c r="E37" s="27" t="s">
        <v>86</v>
      </c>
      <c r="F37" s="28">
        <v>11943.95</v>
      </c>
      <c r="G37" s="13">
        <f t="shared" si="0"/>
        <v>125545.24724000001</v>
      </c>
      <c r="H37" s="29">
        <v>42</v>
      </c>
      <c r="I37" s="30">
        <v>100</v>
      </c>
      <c r="J37" s="31">
        <v>14</v>
      </c>
      <c r="K37" s="15">
        <f t="shared" si="3"/>
        <v>4250</v>
      </c>
      <c r="L37" s="41">
        <v>600</v>
      </c>
      <c r="M37" s="13">
        <f t="shared" si="1"/>
        <v>9350</v>
      </c>
      <c r="N37" s="13">
        <f t="shared" si="4"/>
        <v>7460.5</v>
      </c>
    </row>
    <row r="38" spans="1:14" x14ac:dyDescent="0.2">
      <c r="A38" s="33">
        <v>36</v>
      </c>
      <c r="B38" s="34" t="s">
        <v>13</v>
      </c>
      <c r="C38" s="34" t="s">
        <v>13</v>
      </c>
      <c r="D38" s="35" t="s">
        <v>87</v>
      </c>
      <c r="E38" s="35" t="s">
        <v>88</v>
      </c>
      <c r="F38" s="36">
        <v>7282.02</v>
      </c>
      <c r="G38" s="37">
        <f t="shared" si="0"/>
        <v>76542.768624000004</v>
      </c>
      <c r="H38" s="38">
        <v>20</v>
      </c>
      <c r="I38" s="37">
        <v>120</v>
      </c>
      <c r="J38" s="39">
        <v>12</v>
      </c>
      <c r="K38" s="40">
        <f t="shared" si="3"/>
        <v>3750</v>
      </c>
      <c r="L38" s="42">
        <v>1000</v>
      </c>
      <c r="M38" s="37">
        <f t="shared" si="1"/>
        <v>7450</v>
      </c>
      <c r="N38" s="37">
        <f t="shared" si="4"/>
        <v>5883.5</v>
      </c>
    </row>
    <row r="39" spans="1:14" x14ac:dyDescent="0.2">
      <c r="A39" s="8">
        <v>37</v>
      </c>
      <c r="B39" s="10" t="s">
        <v>13</v>
      </c>
      <c r="C39" s="10" t="s">
        <v>13</v>
      </c>
      <c r="D39" s="22" t="s">
        <v>89</v>
      </c>
      <c r="E39" s="22" t="s">
        <v>90</v>
      </c>
      <c r="F39" s="23">
        <v>3993.04</v>
      </c>
      <c r="G39" s="13">
        <f t="shared" si="0"/>
        <v>41971.642048000002</v>
      </c>
      <c r="H39" s="24">
        <v>18</v>
      </c>
      <c r="I39" s="25">
        <v>90</v>
      </c>
      <c r="J39" s="26">
        <v>12</v>
      </c>
      <c r="K39" s="15">
        <f t="shared" si="3"/>
        <v>3750</v>
      </c>
      <c r="L39" s="41">
        <v>300</v>
      </c>
      <c r="M39" s="13">
        <f t="shared" si="1"/>
        <v>5970</v>
      </c>
      <c r="N39" s="13">
        <f t="shared" si="4"/>
        <v>4655.0999999999995</v>
      </c>
    </row>
    <row r="40" spans="1:14" x14ac:dyDescent="0.2">
      <c r="A40" s="33">
        <v>38</v>
      </c>
      <c r="B40" s="34" t="s">
        <v>13</v>
      </c>
      <c r="C40" s="34" t="s">
        <v>13</v>
      </c>
      <c r="D40" s="35" t="s">
        <v>91</v>
      </c>
      <c r="E40" s="35" t="s">
        <v>92</v>
      </c>
      <c r="F40" s="36">
        <v>2248.09</v>
      </c>
      <c r="G40" s="37">
        <f t="shared" si="0"/>
        <v>23630.123608000002</v>
      </c>
      <c r="H40" s="38">
        <v>6</v>
      </c>
      <c r="I40" s="37">
        <v>130</v>
      </c>
      <c r="J40" s="39">
        <v>12</v>
      </c>
      <c r="K40" s="40">
        <f t="shared" si="3"/>
        <v>3750</v>
      </c>
      <c r="L40" s="42">
        <v>700</v>
      </c>
      <c r="M40" s="37">
        <f t="shared" si="1"/>
        <v>5530</v>
      </c>
      <c r="N40" s="37">
        <f t="shared" si="4"/>
        <v>4289.8999999999996</v>
      </c>
    </row>
    <row r="41" spans="1:14" x14ac:dyDescent="0.2">
      <c r="A41" s="16">
        <v>39</v>
      </c>
      <c r="B41" s="10" t="s">
        <v>13</v>
      </c>
      <c r="C41" s="10" t="s">
        <v>13</v>
      </c>
      <c r="D41" s="27" t="s">
        <v>93</v>
      </c>
      <c r="E41" s="27" t="s">
        <v>94</v>
      </c>
      <c r="F41" s="28">
        <v>1731.58</v>
      </c>
      <c r="G41" s="13">
        <f t="shared" si="0"/>
        <v>18200.983695999999</v>
      </c>
      <c r="H41" s="29">
        <v>9</v>
      </c>
      <c r="I41" s="30">
        <v>120</v>
      </c>
      <c r="J41" s="31">
        <v>10</v>
      </c>
      <c r="K41" s="15">
        <f t="shared" si="3"/>
        <v>3250</v>
      </c>
      <c r="L41" s="41">
        <v>300</v>
      </c>
      <c r="M41" s="13">
        <f t="shared" si="1"/>
        <v>4930</v>
      </c>
      <c r="N41" s="13">
        <f t="shared" si="4"/>
        <v>3791.8999999999996</v>
      </c>
    </row>
    <row r="42" spans="1:14" x14ac:dyDescent="0.2">
      <c r="A42" s="33">
        <v>40</v>
      </c>
      <c r="B42" s="34" t="s">
        <v>13</v>
      </c>
      <c r="C42" s="34" t="s">
        <v>13</v>
      </c>
      <c r="D42" s="35" t="s">
        <v>95</v>
      </c>
      <c r="E42" s="35" t="s">
        <v>96</v>
      </c>
      <c r="F42" s="36">
        <v>8440.64</v>
      </c>
      <c r="G42" s="37">
        <f t="shared" si="0"/>
        <v>88721.255168000003</v>
      </c>
      <c r="H42" s="38">
        <v>28</v>
      </c>
      <c r="I42" s="37">
        <v>150</v>
      </c>
      <c r="J42" s="39">
        <v>14</v>
      </c>
      <c r="K42" s="40">
        <f t="shared" si="3"/>
        <v>4250</v>
      </c>
      <c r="L42" s="42">
        <v>1100</v>
      </c>
      <c r="M42" s="37">
        <f t="shared" si="1"/>
        <v>9850</v>
      </c>
      <c r="N42" s="37">
        <f t="shared" si="4"/>
        <v>7875.5</v>
      </c>
    </row>
    <row r="43" spans="1:14" x14ac:dyDescent="0.2">
      <c r="A43" s="16">
        <v>41</v>
      </c>
      <c r="B43" s="10" t="s">
        <v>13</v>
      </c>
      <c r="C43" s="10" t="s">
        <v>13</v>
      </c>
      <c r="D43" s="22" t="s">
        <v>97</v>
      </c>
      <c r="E43" s="22" t="s">
        <v>98</v>
      </c>
      <c r="F43" s="23">
        <v>6096.36</v>
      </c>
      <c r="G43" s="13">
        <f t="shared" si="0"/>
        <v>64080.059232</v>
      </c>
      <c r="H43" s="24">
        <v>16</v>
      </c>
      <c r="I43" s="25">
        <v>120</v>
      </c>
      <c r="J43" s="26">
        <v>10</v>
      </c>
      <c r="K43" s="15">
        <f t="shared" si="3"/>
        <v>3250</v>
      </c>
      <c r="L43" s="41">
        <v>500</v>
      </c>
      <c r="M43" s="13">
        <f t="shared" si="1"/>
        <v>5970</v>
      </c>
      <c r="N43" s="13">
        <f t="shared" si="4"/>
        <v>4655.0999999999995</v>
      </c>
    </row>
    <row r="44" spans="1:14" x14ac:dyDescent="0.2">
      <c r="A44" s="33">
        <v>42</v>
      </c>
      <c r="B44" s="34" t="s">
        <v>13</v>
      </c>
      <c r="C44" s="34" t="s">
        <v>13</v>
      </c>
      <c r="D44" s="35" t="s">
        <v>99</v>
      </c>
      <c r="E44" s="35" t="s">
        <v>100</v>
      </c>
      <c r="F44" s="36">
        <v>5462.26</v>
      </c>
      <c r="G44" s="37">
        <f t="shared" si="0"/>
        <v>57414.907312000003</v>
      </c>
      <c r="H44" s="38">
        <v>18</v>
      </c>
      <c r="I44" s="37">
        <v>100</v>
      </c>
      <c r="J44" s="39">
        <v>14</v>
      </c>
      <c r="K44" s="40">
        <f t="shared" si="3"/>
        <v>4250</v>
      </c>
      <c r="L44" s="42">
        <v>500</v>
      </c>
      <c r="M44" s="37">
        <f t="shared" si="1"/>
        <v>6850</v>
      </c>
      <c r="N44" s="37">
        <f t="shared" si="4"/>
        <v>5385.5</v>
      </c>
    </row>
    <row r="45" spans="1:14" x14ac:dyDescent="0.2">
      <c r="A45" s="8">
        <v>43</v>
      </c>
      <c r="B45" s="10" t="s">
        <v>13</v>
      </c>
      <c r="C45" s="10" t="s">
        <v>13</v>
      </c>
      <c r="D45" s="22" t="s">
        <v>101</v>
      </c>
      <c r="E45" s="22" t="s">
        <v>102</v>
      </c>
      <c r="F45" s="23">
        <v>1181.1099999999999</v>
      </c>
      <c r="G45" s="13">
        <f t="shared" si="0"/>
        <v>12414.883431999999</v>
      </c>
      <c r="H45" s="24">
        <v>8</v>
      </c>
      <c r="I45" s="25">
        <v>100</v>
      </c>
      <c r="J45" s="26">
        <v>12</v>
      </c>
      <c r="K45" s="15">
        <f t="shared" si="3"/>
        <v>3750</v>
      </c>
      <c r="L45" s="41">
        <v>500</v>
      </c>
      <c r="M45" s="13">
        <f t="shared" si="1"/>
        <v>5350</v>
      </c>
      <c r="N45" s="13">
        <f t="shared" si="4"/>
        <v>4140.5</v>
      </c>
    </row>
    <row r="46" spans="1:14" x14ac:dyDescent="0.2">
      <c r="A46" s="33">
        <v>44</v>
      </c>
      <c r="B46" s="34" t="s">
        <v>13</v>
      </c>
      <c r="C46" s="34" t="s">
        <v>13</v>
      </c>
      <c r="D46" s="35" t="s">
        <v>104</v>
      </c>
      <c r="E46" s="35" t="s">
        <v>103</v>
      </c>
      <c r="F46" s="36">
        <v>6271.54</v>
      </c>
      <c r="G46" s="37">
        <f t="shared" si="0"/>
        <v>65921.411248000004</v>
      </c>
      <c r="H46" s="38">
        <v>13</v>
      </c>
      <c r="I46" s="37">
        <v>110</v>
      </c>
      <c r="J46" s="39">
        <v>14</v>
      </c>
      <c r="K46" s="40">
        <f t="shared" si="3"/>
        <v>4250</v>
      </c>
      <c r="L46" s="42">
        <v>800</v>
      </c>
      <c r="M46" s="37">
        <f t="shared" si="1"/>
        <v>6780</v>
      </c>
      <c r="N46" s="37">
        <f t="shared" si="4"/>
        <v>5327.4</v>
      </c>
    </row>
    <row r="47" spans="1:14" x14ac:dyDescent="0.2">
      <c r="A47" s="16">
        <v>45</v>
      </c>
      <c r="B47" s="10" t="s">
        <v>13</v>
      </c>
      <c r="C47" s="10" t="s">
        <v>13</v>
      </c>
      <c r="D47" s="22" t="s">
        <v>105</v>
      </c>
      <c r="E47" s="22" t="s">
        <v>106</v>
      </c>
      <c r="F47" s="23">
        <v>5464.58</v>
      </c>
      <c r="G47" s="13">
        <f t="shared" si="0"/>
        <v>57439.293296000003</v>
      </c>
      <c r="H47" s="24">
        <v>12</v>
      </c>
      <c r="I47" s="25">
        <v>120</v>
      </c>
      <c r="J47" s="26">
        <v>14</v>
      </c>
      <c r="K47" s="15">
        <f t="shared" si="3"/>
        <v>4250</v>
      </c>
      <c r="L47" s="41">
        <v>1000</v>
      </c>
      <c r="M47" s="13">
        <f t="shared" si="1"/>
        <v>6990</v>
      </c>
      <c r="N47" s="13">
        <f t="shared" si="4"/>
        <v>5501.7</v>
      </c>
    </row>
    <row r="48" spans="1:14" x14ac:dyDescent="0.2">
      <c r="A48" s="33">
        <v>46</v>
      </c>
      <c r="B48" s="34" t="s">
        <v>13</v>
      </c>
      <c r="C48" s="34" t="s">
        <v>13</v>
      </c>
      <c r="D48" s="35" t="s">
        <v>107</v>
      </c>
      <c r="E48" s="35" t="s">
        <v>108</v>
      </c>
      <c r="F48" s="36">
        <v>5848.93</v>
      </c>
      <c r="G48" s="37">
        <f t="shared" si="0"/>
        <v>61479.273016000006</v>
      </c>
      <c r="H48" s="38">
        <v>12</v>
      </c>
      <c r="I48" s="37">
        <v>200</v>
      </c>
      <c r="J48" s="39">
        <v>16</v>
      </c>
      <c r="K48" s="40">
        <f t="shared" si="3"/>
        <v>4750</v>
      </c>
      <c r="L48" s="42">
        <v>500</v>
      </c>
      <c r="M48" s="37">
        <f t="shared" si="1"/>
        <v>7950</v>
      </c>
      <c r="N48" s="37">
        <f t="shared" si="4"/>
        <v>6298.5</v>
      </c>
    </row>
    <row r="49" spans="1:14" x14ac:dyDescent="0.2">
      <c r="A49" s="16">
        <v>47</v>
      </c>
      <c r="B49" s="10" t="s">
        <v>13</v>
      </c>
      <c r="C49" s="10" t="s">
        <v>13</v>
      </c>
      <c r="D49" s="27" t="s">
        <v>109</v>
      </c>
      <c r="E49" s="27" t="s">
        <v>110</v>
      </c>
      <c r="F49" s="28">
        <v>7202.93</v>
      </c>
      <c r="G49" s="13">
        <f t="shared" si="0"/>
        <v>75711.437816000005</v>
      </c>
      <c r="H49" s="29">
        <v>30</v>
      </c>
      <c r="I49" s="30">
        <v>150</v>
      </c>
      <c r="J49" s="31">
        <v>16</v>
      </c>
      <c r="K49" s="15">
        <f t="shared" si="3"/>
        <v>4750</v>
      </c>
      <c r="L49" s="41"/>
      <c r="M49" s="13">
        <f t="shared" si="1"/>
        <v>9550</v>
      </c>
      <c r="N49" s="13">
        <f t="shared" si="4"/>
        <v>7626.5</v>
      </c>
    </row>
    <row r="50" spans="1:14" x14ac:dyDescent="0.2">
      <c r="A50" s="33">
        <v>48</v>
      </c>
      <c r="B50" s="34" t="s">
        <v>13</v>
      </c>
      <c r="C50" s="34" t="s">
        <v>13</v>
      </c>
      <c r="D50" s="35" t="s">
        <v>111</v>
      </c>
      <c r="E50" s="35" t="s">
        <v>112</v>
      </c>
      <c r="F50" s="36">
        <v>6297.35</v>
      </c>
      <c r="G50" s="37">
        <f t="shared" si="0"/>
        <v>66192.705320000008</v>
      </c>
      <c r="H50" s="38">
        <v>12</v>
      </c>
      <c r="I50" s="37">
        <v>200</v>
      </c>
      <c r="J50" s="39">
        <v>16</v>
      </c>
      <c r="K50" s="40">
        <f t="shared" si="3"/>
        <v>4750</v>
      </c>
      <c r="L50" s="42">
        <v>400</v>
      </c>
      <c r="M50" s="37">
        <f t="shared" si="1"/>
        <v>7850</v>
      </c>
      <c r="N50" s="37">
        <f t="shared" si="4"/>
        <v>6215.5</v>
      </c>
    </row>
    <row r="51" spans="1:14" x14ac:dyDescent="0.2">
      <c r="A51" s="16">
        <v>49</v>
      </c>
      <c r="B51" s="10" t="s">
        <v>13</v>
      </c>
      <c r="C51" s="10" t="s">
        <v>13</v>
      </c>
      <c r="D51" s="27" t="s">
        <v>113</v>
      </c>
      <c r="E51" s="27" t="s">
        <v>114</v>
      </c>
      <c r="F51" s="28">
        <v>3497.7</v>
      </c>
      <c r="G51" s="13">
        <f t="shared" si="0"/>
        <v>36765.024239999999</v>
      </c>
      <c r="H51" s="29">
        <v>6</v>
      </c>
      <c r="I51" s="30">
        <v>180</v>
      </c>
      <c r="J51" s="31">
        <v>16</v>
      </c>
      <c r="K51" s="15">
        <f t="shared" si="3"/>
        <v>4750</v>
      </c>
      <c r="L51" s="41">
        <v>600</v>
      </c>
      <c r="M51" s="13">
        <f t="shared" si="1"/>
        <v>6730</v>
      </c>
      <c r="N51" s="13">
        <f t="shared" si="4"/>
        <v>5285.9</v>
      </c>
    </row>
    <row r="52" spans="1:14" x14ac:dyDescent="0.2">
      <c r="A52" s="33">
        <v>50</v>
      </c>
      <c r="B52" s="34" t="s">
        <v>13</v>
      </c>
      <c r="C52" s="34" t="s">
        <v>13</v>
      </c>
      <c r="D52" s="35" t="s">
        <v>115</v>
      </c>
      <c r="E52" s="35" t="s">
        <v>116</v>
      </c>
      <c r="F52" s="36">
        <v>2867.26</v>
      </c>
      <c r="G52" s="37">
        <f t="shared" si="0"/>
        <v>30138.343312000005</v>
      </c>
      <c r="H52" s="38">
        <v>6</v>
      </c>
      <c r="I52" s="37">
        <v>180</v>
      </c>
      <c r="J52" s="39">
        <v>16</v>
      </c>
      <c r="K52" s="40">
        <f t="shared" si="3"/>
        <v>4750</v>
      </c>
      <c r="L52" s="42">
        <v>600</v>
      </c>
      <c r="M52" s="37">
        <f t="shared" si="1"/>
        <v>6730</v>
      </c>
      <c r="N52" s="37">
        <f t="shared" si="4"/>
        <v>5285.9</v>
      </c>
    </row>
    <row r="53" spans="1:14" x14ac:dyDescent="0.2">
      <c r="A53" s="16">
        <v>51</v>
      </c>
      <c r="B53" s="10" t="s">
        <v>13</v>
      </c>
      <c r="C53" s="10" t="s">
        <v>13</v>
      </c>
      <c r="D53" s="22" t="s">
        <v>117</v>
      </c>
      <c r="E53" s="32" t="s">
        <v>144</v>
      </c>
      <c r="F53" s="23">
        <v>5332.6</v>
      </c>
      <c r="G53" s="13">
        <f t="shared" ref="G53:G84" si="5">F53*(5.2556*2)</f>
        <v>56052.025120000006</v>
      </c>
      <c r="H53" s="24">
        <v>8</v>
      </c>
      <c r="I53" s="25">
        <v>120</v>
      </c>
      <c r="J53" s="26">
        <v>16</v>
      </c>
      <c r="K53" s="15">
        <f t="shared" ref="K53:K84" si="6">(J53+3)*$H$1</f>
        <v>4750</v>
      </c>
      <c r="L53" s="41">
        <v>300</v>
      </c>
      <c r="M53" s="13">
        <f t="shared" ref="M53:M84" si="7">(I53*H53)+K53+300+L53</f>
        <v>6310</v>
      </c>
      <c r="N53" s="13">
        <f t="shared" ref="N53:N84" si="8">(M53*0.83)-300</f>
        <v>4937.3</v>
      </c>
    </row>
    <row r="54" spans="1:14" x14ac:dyDescent="0.2">
      <c r="A54" s="33">
        <v>52</v>
      </c>
      <c r="B54" s="34" t="s">
        <v>13</v>
      </c>
      <c r="C54" s="34" t="s">
        <v>13</v>
      </c>
      <c r="D54" s="35" t="s">
        <v>118</v>
      </c>
      <c r="E54" s="35" t="s">
        <v>141</v>
      </c>
      <c r="F54" s="36">
        <v>4135.8900000000003</v>
      </c>
      <c r="G54" s="37">
        <f t="shared" si="5"/>
        <v>43473.166968000005</v>
      </c>
      <c r="H54" s="38">
        <v>9</v>
      </c>
      <c r="I54" s="37">
        <v>150</v>
      </c>
      <c r="J54" s="39">
        <v>16</v>
      </c>
      <c r="K54" s="40">
        <f t="shared" si="6"/>
        <v>4750</v>
      </c>
      <c r="L54" s="42">
        <v>400</v>
      </c>
      <c r="M54" s="37">
        <f t="shared" si="7"/>
        <v>6800</v>
      </c>
      <c r="N54" s="37">
        <f t="shared" si="8"/>
        <v>5344</v>
      </c>
    </row>
    <row r="55" spans="1:14" x14ac:dyDescent="0.2">
      <c r="A55" s="16">
        <v>53</v>
      </c>
      <c r="B55" s="10" t="s">
        <v>13</v>
      </c>
      <c r="C55" s="10" t="s">
        <v>13</v>
      </c>
      <c r="D55" s="27" t="s">
        <v>119</v>
      </c>
      <c r="E55" s="45" t="s">
        <v>145</v>
      </c>
      <c r="F55" s="28">
        <v>3426.25</v>
      </c>
      <c r="G55" s="13">
        <f t="shared" si="5"/>
        <v>36013.999000000003</v>
      </c>
      <c r="H55" s="29">
        <v>8</v>
      </c>
      <c r="I55" s="30">
        <v>160</v>
      </c>
      <c r="J55" s="31">
        <v>16</v>
      </c>
      <c r="K55" s="15">
        <f t="shared" si="6"/>
        <v>4750</v>
      </c>
      <c r="L55" s="41">
        <v>500</v>
      </c>
      <c r="M55" s="13">
        <f t="shared" si="7"/>
        <v>6830</v>
      </c>
      <c r="N55" s="13">
        <f t="shared" si="8"/>
        <v>5368.9</v>
      </c>
    </row>
    <row r="56" spans="1:14" x14ac:dyDescent="0.2">
      <c r="A56" s="33">
        <v>54</v>
      </c>
      <c r="B56" s="34" t="s">
        <v>13</v>
      </c>
      <c r="C56" s="34" t="s">
        <v>13</v>
      </c>
      <c r="D56" s="35" t="s">
        <v>120</v>
      </c>
      <c r="E56" s="46" t="s">
        <v>142</v>
      </c>
      <c r="F56" s="36">
        <v>4037.43</v>
      </c>
      <c r="G56" s="37">
        <f t="shared" si="5"/>
        <v>42438.234215999997</v>
      </c>
      <c r="H56" s="38">
        <v>41</v>
      </c>
      <c r="I56" s="37">
        <v>140</v>
      </c>
      <c r="J56" s="39">
        <v>16</v>
      </c>
      <c r="K56" s="40">
        <f t="shared" si="6"/>
        <v>4750</v>
      </c>
      <c r="L56" s="42">
        <v>2000</v>
      </c>
      <c r="M56" s="37">
        <f t="shared" si="7"/>
        <v>12790</v>
      </c>
      <c r="N56" s="37">
        <f t="shared" si="8"/>
        <v>10315.699999999999</v>
      </c>
    </row>
    <row r="57" spans="1:14" x14ac:dyDescent="0.2">
      <c r="A57" s="16">
        <v>55</v>
      </c>
      <c r="B57" s="10" t="s">
        <v>13</v>
      </c>
      <c r="C57" s="10" t="s">
        <v>13</v>
      </c>
      <c r="D57" s="22" t="s">
        <v>121</v>
      </c>
      <c r="E57" s="32" t="s">
        <v>143</v>
      </c>
      <c r="F57" s="23">
        <v>12801</v>
      </c>
      <c r="G57" s="13">
        <f t="shared" si="5"/>
        <v>134553.87119999999</v>
      </c>
      <c r="H57" s="24">
        <v>58</v>
      </c>
      <c r="I57" s="25">
        <v>120</v>
      </c>
      <c r="J57" s="26">
        <v>16</v>
      </c>
      <c r="K57" s="15">
        <f t="shared" si="6"/>
        <v>4750</v>
      </c>
      <c r="L57" s="41"/>
      <c r="M57" s="13">
        <f t="shared" si="7"/>
        <v>12010</v>
      </c>
      <c r="N57" s="13">
        <f t="shared" si="8"/>
        <v>9668.2999999999993</v>
      </c>
    </row>
    <row r="58" spans="1:14" x14ac:dyDescent="0.2">
      <c r="A58" s="33">
        <v>56</v>
      </c>
      <c r="B58" s="34" t="s">
        <v>13</v>
      </c>
      <c r="C58" s="34" t="s">
        <v>13</v>
      </c>
      <c r="D58" s="35" t="s">
        <v>122</v>
      </c>
      <c r="E58" s="35" t="s">
        <v>136</v>
      </c>
      <c r="F58" s="36">
        <v>8700.16</v>
      </c>
      <c r="G58" s="37">
        <f t="shared" si="5"/>
        <v>91449.121792000005</v>
      </c>
      <c r="H58" s="38">
        <v>56</v>
      </c>
      <c r="I58" s="37">
        <v>120</v>
      </c>
      <c r="J58" s="39">
        <v>16</v>
      </c>
      <c r="K58" s="40">
        <f t="shared" si="6"/>
        <v>4750</v>
      </c>
      <c r="L58" s="42"/>
      <c r="M58" s="37">
        <f t="shared" si="7"/>
        <v>11770</v>
      </c>
      <c r="N58" s="37">
        <f t="shared" si="8"/>
        <v>9469.1</v>
      </c>
    </row>
    <row r="59" spans="1:14" x14ac:dyDescent="0.2">
      <c r="A59" s="16">
        <v>57</v>
      </c>
      <c r="B59" s="10" t="s">
        <v>13</v>
      </c>
      <c r="C59" s="10" t="s">
        <v>13</v>
      </c>
      <c r="D59" s="27" t="s">
        <v>123</v>
      </c>
      <c r="E59" s="27" t="s">
        <v>137</v>
      </c>
      <c r="F59" s="28">
        <v>7620.64</v>
      </c>
      <c r="G59" s="13">
        <f t="shared" si="5"/>
        <v>80102.071168000009</v>
      </c>
      <c r="H59" s="29">
        <v>36</v>
      </c>
      <c r="I59" s="30">
        <v>140</v>
      </c>
      <c r="J59" s="31">
        <v>16</v>
      </c>
      <c r="K59" s="15">
        <f t="shared" si="6"/>
        <v>4750</v>
      </c>
      <c r="L59" s="41">
        <v>800</v>
      </c>
      <c r="M59" s="13">
        <f t="shared" si="7"/>
        <v>10890</v>
      </c>
      <c r="N59" s="13">
        <f t="shared" si="8"/>
        <v>8738.6999999999989</v>
      </c>
    </row>
    <row r="60" spans="1:14" x14ac:dyDescent="0.2">
      <c r="A60" s="33">
        <v>58</v>
      </c>
      <c r="B60" s="34" t="s">
        <v>13</v>
      </c>
      <c r="C60" s="34" t="s">
        <v>13</v>
      </c>
      <c r="D60" s="35" t="s">
        <v>124</v>
      </c>
      <c r="E60" s="35" t="s">
        <v>138</v>
      </c>
      <c r="F60" s="36">
        <v>8466.2199999999993</v>
      </c>
      <c r="G60" s="37">
        <f t="shared" si="5"/>
        <v>88990.131664</v>
      </c>
      <c r="H60" s="38">
        <v>48</v>
      </c>
      <c r="I60" s="37">
        <v>130</v>
      </c>
      <c r="J60" s="39">
        <v>16</v>
      </c>
      <c r="K60" s="40">
        <f t="shared" si="6"/>
        <v>4750</v>
      </c>
      <c r="L60" s="42">
        <v>500</v>
      </c>
      <c r="M60" s="37">
        <f t="shared" si="7"/>
        <v>11790</v>
      </c>
      <c r="N60" s="37">
        <f t="shared" si="8"/>
        <v>9485.6999999999989</v>
      </c>
    </row>
    <row r="61" spans="1:14" x14ac:dyDescent="0.2">
      <c r="A61" s="16">
        <v>59</v>
      </c>
      <c r="B61" s="10" t="s">
        <v>13</v>
      </c>
      <c r="C61" s="10" t="s">
        <v>13</v>
      </c>
      <c r="D61" s="22" t="s">
        <v>125</v>
      </c>
      <c r="E61" s="22" t="s">
        <v>139</v>
      </c>
      <c r="F61" s="23">
        <v>12819.8</v>
      </c>
      <c r="G61" s="13">
        <f t="shared" si="5"/>
        <v>134751.48176</v>
      </c>
      <c r="H61" s="24">
        <v>87</v>
      </c>
      <c r="I61" s="25">
        <v>120</v>
      </c>
      <c r="J61" s="26">
        <v>16</v>
      </c>
      <c r="K61" s="15">
        <f t="shared" si="6"/>
        <v>4750</v>
      </c>
      <c r="L61" s="41">
        <v>300</v>
      </c>
      <c r="M61" s="13">
        <f t="shared" si="7"/>
        <v>15790</v>
      </c>
      <c r="N61" s="13">
        <f t="shared" si="8"/>
        <v>12805.699999999999</v>
      </c>
    </row>
    <row r="62" spans="1:14" x14ac:dyDescent="0.2">
      <c r="A62" s="33">
        <v>60</v>
      </c>
      <c r="B62" s="34" t="s">
        <v>13</v>
      </c>
      <c r="C62" s="34" t="s">
        <v>13</v>
      </c>
      <c r="D62" s="35" t="s">
        <v>126</v>
      </c>
      <c r="E62" s="46" t="s">
        <v>146</v>
      </c>
      <c r="F62" s="36">
        <v>11860.54</v>
      </c>
      <c r="G62" s="37">
        <f t="shared" si="5"/>
        <v>124668.50804800002</v>
      </c>
      <c r="H62" s="38">
        <v>104</v>
      </c>
      <c r="I62" s="37">
        <v>140</v>
      </c>
      <c r="J62" s="39">
        <v>16</v>
      </c>
      <c r="K62" s="40">
        <f t="shared" si="6"/>
        <v>4750</v>
      </c>
      <c r="L62" s="42">
        <v>200</v>
      </c>
      <c r="M62" s="37">
        <f t="shared" si="7"/>
        <v>19810</v>
      </c>
      <c r="N62" s="37">
        <f t="shared" si="8"/>
        <v>16142.3</v>
      </c>
    </row>
    <row r="63" spans="1:14" x14ac:dyDescent="0.2">
      <c r="A63" s="16">
        <v>61</v>
      </c>
      <c r="B63" s="10" t="s">
        <v>13</v>
      </c>
      <c r="C63" s="10" t="s">
        <v>13</v>
      </c>
      <c r="D63" s="27" t="s">
        <v>127</v>
      </c>
      <c r="E63" s="45" t="s">
        <v>147</v>
      </c>
      <c r="F63" s="28">
        <v>24560.2</v>
      </c>
      <c r="G63" s="13">
        <f t="shared" si="5"/>
        <v>258157.17424000002</v>
      </c>
      <c r="H63" s="29">
        <v>247</v>
      </c>
      <c r="I63" s="30">
        <v>80</v>
      </c>
      <c r="J63" s="31">
        <v>20</v>
      </c>
      <c r="K63" s="15">
        <f t="shared" si="6"/>
        <v>5750</v>
      </c>
      <c r="L63" s="41"/>
      <c r="M63" s="13">
        <f t="shared" si="7"/>
        <v>25810</v>
      </c>
      <c r="N63" s="13">
        <f t="shared" si="8"/>
        <v>21122.3</v>
      </c>
    </row>
    <row r="64" spans="1:14" x14ac:dyDescent="0.2">
      <c r="A64" s="33">
        <v>62</v>
      </c>
      <c r="B64" s="34" t="s">
        <v>13</v>
      </c>
      <c r="C64" s="34" t="s">
        <v>13</v>
      </c>
      <c r="D64" s="35" t="s">
        <v>128</v>
      </c>
      <c r="E64" s="46" t="s">
        <v>148</v>
      </c>
      <c r="F64" s="36">
        <v>2926.98</v>
      </c>
      <c r="G64" s="37">
        <f t="shared" si="5"/>
        <v>30766.072176000001</v>
      </c>
      <c r="H64" s="38">
        <v>10</v>
      </c>
      <c r="I64" s="37">
        <v>110</v>
      </c>
      <c r="J64" s="39">
        <v>14</v>
      </c>
      <c r="K64" s="40">
        <f t="shared" si="6"/>
        <v>4250</v>
      </c>
      <c r="L64" s="42">
        <v>200</v>
      </c>
      <c r="M64" s="37">
        <f t="shared" si="7"/>
        <v>5850</v>
      </c>
      <c r="N64" s="37">
        <f t="shared" si="8"/>
        <v>4555.5</v>
      </c>
    </row>
    <row r="65" spans="1:14" x14ac:dyDescent="0.2">
      <c r="A65" s="16">
        <v>63</v>
      </c>
      <c r="B65" s="10" t="s">
        <v>13</v>
      </c>
      <c r="C65" s="10" t="s">
        <v>13</v>
      </c>
      <c r="D65" s="22" t="s">
        <v>129</v>
      </c>
      <c r="E65" s="32" t="s">
        <v>149</v>
      </c>
      <c r="F65" s="23">
        <v>1359.96</v>
      </c>
      <c r="G65" s="13">
        <f t="shared" si="5"/>
        <v>14294.811552000001</v>
      </c>
      <c r="H65" s="24">
        <v>5</v>
      </c>
      <c r="I65" s="25">
        <v>150</v>
      </c>
      <c r="J65" s="26">
        <v>12</v>
      </c>
      <c r="K65" s="15">
        <f t="shared" si="6"/>
        <v>3750</v>
      </c>
      <c r="L65" s="41"/>
      <c r="M65" s="13">
        <f t="shared" si="7"/>
        <v>4800</v>
      </c>
      <c r="N65" s="13">
        <f t="shared" si="8"/>
        <v>3684</v>
      </c>
    </row>
    <row r="66" spans="1:14" x14ac:dyDescent="0.2">
      <c r="A66" s="33">
        <v>64</v>
      </c>
      <c r="B66" s="34" t="s">
        <v>13</v>
      </c>
      <c r="C66" s="34" t="s">
        <v>13</v>
      </c>
      <c r="D66" s="35" t="s">
        <v>130</v>
      </c>
      <c r="E66" s="46" t="s">
        <v>150</v>
      </c>
      <c r="F66" s="36">
        <v>2462.1999999999998</v>
      </c>
      <c r="G66" s="37">
        <f t="shared" si="5"/>
        <v>25880.676639999998</v>
      </c>
      <c r="H66" s="38">
        <v>8</v>
      </c>
      <c r="I66" s="37">
        <v>130</v>
      </c>
      <c r="J66" s="39">
        <v>14</v>
      </c>
      <c r="K66" s="40">
        <f t="shared" si="6"/>
        <v>4250</v>
      </c>
      <c r="L66" s="42">
        <v>200</v>
      </c>
      <c r="M66" s="37">
        <f t="shared" si="7"/>
        <v>5790</v>
      </c>
      <c r="N66" s="37">
        <f t="shared" si="8"/>
        <v>4505.7</v>
      </c>
    </row>
    <row r="67" spans="1:14" x14ac:dyDescent="0.2">
      <c r="A67" s="16">
        <v>65</v>
      </c>
      <c r="B67" s="10" t="s">
        <v>13</v>
      </c>
      <c r="C67" s="10" t="s">
        <v>13</v>
      </c>
      <c r="D67" s="27" t="s">
        <v>131</v>
      </c>
      <c r="E67" s="45" t="s">
        <v>140</v>
      </c>
      <c r="F67" s="28">
        <v>1388.04</v>
      </c>
      <c r="G67" s="13">
        <f t="shared" si="5"/>
        <v>14589.966048</v>
      </c>
      <c r="H67" s="29">
        <v>14</v>
      </c>
      <c r="I67" s="30">
        <v>90</v>
      </c>
      <c r="J67" s="31">
        <v>16</v>
      </c>
      <c r="K67" s="15">
        <f t="shared" si="6"/>
        <v>4750</v>
      </c>
      <c r="L67" s="41"/>
      <c r="M67" s="13">
        <f t="shared" si="7"/>
        <v>6310</v>
      </c>
      <c r="N67" s="13">
        <f t="shared" si="8"/>
        <v>4937.3</v>
      </c>
    </row>
    <row r="68" spans="1:14" x14ac:dyDescent="0.2">
      <c r="A68" s="33">
        <v>66</v>
      </c>
      <c r="B68" s="34" t="s">
        <v>13</v>
      </c>
      <c r="C68" s="34" t="s">
        <v>13</v>
      </c>
      <c r="D68" s="35" t="s">
        <v>132</v>
      </c>
      <c r="E68" s="46" t="s">
        <v>154</v>
      </c>
      <c r="F68" s="36">
        <v>1557.27</v>
      </c>
      <c r="G68" s="37">
        <f t="shared" si="5"/>
        <v>16368.776424000001</v>
      </c>
      <c r="H68" s="38">
        <v>9</v>
      </c>
      <c r="I68" s="37">
        <v>100</v>
      </c>
      <c r="J68" s="39">
        <v>16</v>
      </c>
      <c r="K68" s="40">
        <f t="shared" si="6"/>
        <v>4750</v>
      </c>
      <c r="L68" s="42"/>
      <c r="M68" s="37">
        <f t="shared" si="7"/>
        <v>5950</v>
      </c>
      <c r="N68" s="37">
        <f t="shared" si="8"/>
        <v>4638.5</v>
      </c>
    </row>
    <row r="69" spans="1:14" x14ac:dyDescent="0.2">
      <c r="A69" s="16">
        <v>67</v>
      </c>
      <c r="B69" s="10" t="s">
        <v>13</v>
      </c>
      <c r="C69" s="10" t="s">
        <v>13</v>
      </c>
      <c r="D69" s="22" t="s">
        <v>133</v>
      </c>
      <c r="E69" s="32" t="s">
        <v>151</v>
      </c>
      <c r="F69" s="23">
        <v>3573.07</v>
      </c>
      <c r="G69" s="13">
        <f t="shared" si="5"/>
        <v>37557.253384000003</v>
      </c>
      <c r="H69" s="24">
        <v>21</v>
      </c>
      <c r="I69" s="25">
        <v>110</v>
      </c>
      <c r="J69" s="26">
        <v>18</v>
      </c>
      <c r="K69" s="15">
        <f t="shared" si="6"/>
        <v>5250</v>
      </c>
      <c r="L69" s="41">
        <v>100</v>
      </c>
      <c r="M69" s="13">
        <f t="shared" si="7"/>
        <v>7960</v>
      </c>
      <c r="N69" s="13">
        <f t="shared" si="8"/>
        <v>6306.7999999999993</v>
      </c>
    </row>
    <row r="70" spans="1:14" x14ac:dyDescent="0.2">
      <c r="A70" s="33">
        <v>68</v>
      </c>
      <c r="B70" s="34" t="s">
        <v>13</v>
      </c>
      <c r="C70" s="34" t="s">
        <v>13</v>
      </c>
      <c r="D70" s="35" t="s">
        <v>134</v>
      </c>
      <c r="E70" s="46" t="s">
        <v>152</v>
      </c>
      <c r="F70" s="36">
        <v>5401.5</v>
      </c>
      <c r="G70" s="37">
        <f t="shared" si="5"/>
        <v>56776.246800000001</v>
      </c>
      <c r="H70" s="38">
        <v>29</v>
      </c>
      <c r="I70" s="37">
        <v>120</v>
      </c>
      <c r="J70" s="39">
        <v>18</v>
      </c>
      <c r="K70" s="40">
        <f t="shared" si="6"/>
        <v>5250</v>
      </c>
      <c r="L70" s="42"/>
      <c r="M70" s="37">
        <f t="shared" si="7"/>
        <v>9030</v>
      </c>
      <c r="N70" s="37">
        <f t="shared" si="8"/>
        <v>7194.9</v>
      </c>
    </row>
    <row r="71" spans="1:14" x14ac:dyDescent="0.2">
      <c r="A71" s="16">
        <v>69</v>
      </c>
      <c r="B71" s="10" t="s">
        <v>13</v>
      </c>
      <c r="C71" s="10" t="s">
        <v>13</v>
      </c>
      <c r="D71" s="27" t="s">
        <v>135</v>
      </c>
      <c r="E71" s="45" t="s">
        <v>153</v>
      </c>
      <c r="F71" s="28">
        <v>2581.48</v>
      </c>
      <c r="G71" s="13">
        <f t="shared" si="5"/>
        <v>27134.452576000003</v>
      </c>
      <c r="H71" s="29">
        <v>12</v>
      </c>
      <c r="I71" s="30">
        <v>130</v>
      </c>
      <c r="J71" s="31">
        <v>16</v>
      </c>
      <c r="K71" s="15">
        <f t="shared" si="6"/>
        <v>4750</v>
      </c>
      <c r="L71" s="41">
        <v>200</v>
      </c>
      <c r="M71" s="13">
        <f t="shared" si="7"/>
        <v>6810</v>
      </c>
      <c r="N71" s="13">
        <f t="shared" si="8"/>
        <v>5352.3</v>
      </c>
    </row>
    <row r="72" spans="1:14" x14ac:dyDescent="0.2">
      <c r="A72" s="33">
        <v>70</v>
      </c>
      <c r="B72" s="34" t="s">
        <v>13</v>
      </c>
      <c r="C72" s="34" t="s">
        <v>13</v>
      </c>
      <c r="D72" s="46" t="s">
        <v>155</v>
      </c>
      <c r="E72" s="46" t="s">
        <v>156</v>
      </c>
      <c r="F72" s="36">
        <v>19985.240000000002</v>
      </c>
      <c r="G72" s="37">
        <f t="shared" si="5"/>
        <v>210068.85468800002</v>
      </c>
      <c r="H72" s="38">
        <v>144</v>
      </c>
      <c r="I72" s="37">
        <v>90</v>
      </c>
      <c r="J72" s="39">
        <v>18</v>
      </c>
      <c r="K72" s="40">
        <f t="shared" si="6"/>
        <v>5250</v>
      </c>
      <c r="L72" s="42">
        <v>300</v>
      </c>
      <c r="M72" s="37">
        <f t="shared" si="7"/>
        <v>18810</v>
      </c>
      <c r="N72" s="37">
        <f t="shared" si="8"/>
        <v>15312.3</v>
      </c>
    </row>
    <row r="73" spans="1:14" x14ac:dyDescent="0.2">
      <c r="A73" s="16">
        <v>71</v>
      </c>
      <c r="B73" s="10" t="s">
        <v>13</v>
      </c>
      <c r="C73" s="10" t="s">
        <v>13</v>
      </c>
      <c r="D73" s="32" t="s">
        <v>157</v>
      </c>
      <c r="E73" s="32" t="s">
        <v>158</v>
      </c>
      <c r="F73" s="23">
        <v>23920.33</v>
      </c>
      <c r="G73" s="13">
        <f t="shared" si="5"/>
        <v>251431.37269600003</v>
      </c>
      <c r="H73" s="24">
        <v>224</v>
      </c>
      <c r="I73" s="25">
        <v>80</v>
      </c>
      <c r="J73" s="26">
        <v>18</v>
      </c>
      <c r="K73" s="15">
        <f t="shared" si="6"/>
        <v>5250</v>
      </c>
      <c r="L73" s="41"/>
      <c r="M73" s="13">
        <f t="shared" si="7"/>
        <v>23470</v>
      </c>
      <c r="N73" s="13">
        <f t="shared" si="8"/>
        <v>19180.099999999999</v>
      </c>
    </row>
    <row r="74" spans="1:14" x14ac:dyDescent="0.2">
      <c r="A74" s="33">
        <v>72</v>
      </c>
      <c r="B74" s="34" t="s">
        <v>13</v>
      </c>
      <c r="C74" s="34" t="s">
        <v>13</v>
      </c>
      <c r="D74" s="46" t="s">
        <v>159</v>
      </c>
      <c r="E74" s="46" t="s">
        <v>160</v>
      </c>
      <c r="F74" s="36">
        <v>19239.330000000002</v>
      </c>
      <c r="G74" s="37">
        <f t="shared" si="5"/>
        <v>202228.44549600003</v>
      </c>
      <c r="H74" s="38">
        <v>193</v>
      </c>
      <c r="I74" s="37">
        <v>90</v>
      </c>
      <c r="J74" s="39">
        <v>18</v>
      </c>
      <c r="K74" s="40">
        <f t="shared" si="6"/>
        <v>5250</v>
      </c>
      <c r="L74" s="42"/>
      <c r="M74" s="37">
        <f t="shared" si="7"/>
        <v>22920</v>
      </c>
      <c r="N74" s="37">
        <f t="shared" si="8"/>
        <v>18723.599999999999</v>
      </c>
    </row>
    <row r="75" spans="1:14" x14ac:dyDescent="0.2">
      <c r="A75" s="16">
        <v>73</v>
      </c>
      <c r="B75" s="34" t="s">
        <v>13</v>
      </c>
      <c r="C75" s="34" t="s">
        <v>13</v>
      </c>
      <c r="D75" s="45" t="s">
        <v>161</v>
      </c>
      <c r="E75" s="45" t="s">
        <v>162</v>
      </c>
      <c r="F75" s="28">
        <v>25494.11</v>
      </c>
      <c r="G75" s="13">
        <f t="shared" si="5"/>
        <v>267973.68903200002</v>
      </c>
      <c r="H75" s="29">
        <v>210</v>
      </c>
      <c r="I75" s="30">
        <v>90</v>
      </c>
      <c r="J75" s="31">
        <v>18</v>
      </c>
      <c r="K75" s="15">
        <f t="shared" si="6"/>
        <v>5250</v>
      </c>
      <c r="L75" s="41"/>
      <c r="M75" s="13">
        <f t="shared" si="7"/>
        <v>24450</v>
      </c>
      <c r="N75" s="13">
        <f t="shared" si="8"/>
        <v>19993.5</v>
      </c>
    </row>
    <row r="76" spans="1:14" x14ac:dyDescent="0.2">
      <c r="A76" s="33">
        <v>74</v>
      </c>
      <c r="B76" s="34" t="s">
        <v>13</v>
      </c>
      <c r="C76" s="34" t="s">
        <v>13</v>
      </c>
      <c r="D76" s="46" t="s">
        <v>48</v>
      </c>
      <c r="E76" s="46" t="s">
        <v>163</v>
      </c>
      <c r="F76" s="36">
        <v>4762.7</v>
      </c>
      <c r="G76" s="37">
        <f t="shared" si="5"/>
        <v>50061.692240000004</v>
      </c>
      <c r="H76" s="38">
        <v>36</v>
      </c>
      <c r="I76" s="37">
        <v>90</v>
      </c>
      <c r="J76" s="39">
        <v>18</v>
      </c>
      <c r="K76" s="40">
        <f t="shared" si="6"/>
        <v>5250</v>
      </c>
      <c r="L76" s="42">
        <v>100</v>
      </c>
      <c r="M76" s="37">
        <f t="shared" si="7"/>
        <v>8890</v>
      </c>
      <c r="N76" s="37">
        <f t="shared" si="8"/>
        <v>7078.7</v>
      </c>
    </row>
    <row r="77" spans="1:14" x14ac:dyDescent="0.2">
      <c r="A77" s="16">
        <v>75</v>
      </c>
      <c r="B77" s="34" t="s">
        <v>13</v>
      </c>
      <c r="C77" s="34" t="s">
        <v>13</v>
      </c>
      <c r="D77" s="32" t="s">
        <v>164</v>
      </c>
      <c r="E77" s="32" t="s">
        <v>165</v>
      </c>
      <c r="F77" s="23">
        <v>23006.45</v>
      </c>
      <c r="G77" s="13">
        <f t="shared" si="5"/>
        <v>241825.39724000002</v>
      </c>
      <c r="H77" s="24">
        <v>120</v>
      </c>
      <c r="I77" s="25">
        <v>80</v>
      </c>
      <c r="J77" s="26">
        <v>20</v>
      </c>
      <c r="K77" s="15">
        <f t="shared" si="6"/>
        <v>5750</v>
      </c>
      <c r="L77" s="41"/>
      <c r="M77" s="13">
        <f t="shared" si="7"/>
        <v>15650</v>
      </c>
      <c r="N77" s="13">
        <f t="shared" si="8"/>
        <v>12689.5</v>
      </c>
    </row>
    <row r="78" spans="1:14" x14ac:dyDescent="0.2">
      <c r="A78" s="33">
        <v>76</v>
      </c>
      <c r="B78" s="34" t="s">
        <v>13</v>
      </c>
      <c r="C78" s="34" t="s">
        <v>13</v>
      </c>
      <c r="D78" s="46" t="s">
        <v>166</v>
      </c>
      <c r="E78" s="46" t="s">
        <v>167</v>
      </c>
      <c r="F78" s="36">
        <v>15230.89</v>
      </c>
      <c r="G78" s="37">
        <f t="shared" si="5"/>
        <v>160094.930968</v>
      </c>
      <c r="H78" s="38">
        <v>136</v>
      </c>
      <c r="I78" s="37">
        <v>90</v>
      </c>
      <c r="J78" s="39">
        <v>18</v>
      </c>
      <c r="K78" s="40">
        <f t="shared" si="6"/>
        <v>5250</v>
      </c>
      <c r="L78" s="42">
        <v>100</v>
      </c>
      <c r="M78" s="37">
        <f t="shared" si="7"/>
        <v>17890</v>
      </c>
      <c r="N78" s="37">
        <f t="shared" si="8"/>
        <v>14548.699999999999</v>
      </c>
    </row>
    <row r="79" spans="1:14" x14ac:dyDescent="0.2">
      <c r="A79" s="16">
        <v>77</v>
      </c>
      <c r="B79" s="34" t="s">
        <v>13</v>
      </c>
      <c r="C79" s="34" t="s">
        <v>13</v>
      </c>
      <c r="D79" s="27"/>
      <c r="E79" s="27"/>
      <c r="F79" s="28"/>
      <c r="G79" s="13">
        <f t="shared" si="5"/>
        <v>0</v>
      </c>
      <c r="H79" s="29"/>
      <c r="I79" s="30"/>
      <c r="J79" s="31"/>
      <c r="K79" s="15">
        <f t="shared" si="6"/>
        <v>750</v>
      </c>
      <c r="L79" s="41"/>
      <c r="M79" s="13">
        <f t="shared" si="7"/>
        <v>1050</v>
      </c>
      <c r="N79" s="13">
        <f t="shared" si="8"/>
        <v>571.5</v>
      </c>
    </row>
    <row r="80" spans="1:14" x14ac:dyDescent="0.2">
      <c r="A80" s="33">
        <v>78</v>
      </c>
      <c r="B80" s="34" t="s">
        <v>13</v>
      </c>
      <c r="C80" s="34" t="s">
        <v>13</v>
      </c>
      <c r="D80" s="35"/>
      <c r="E80" s="35"/>
      <c r="F80" s="36"/>
      <c r="G80" s="37">
        <f t="shared" si="5"/>
        <v>0</v>
      </c>
      <c r="H80" s="38"/>
      <c r="I80" s="37"/>
      <c r="J80" s="39"/>
      <c r="K80" s="40">
        <f t="shared" si="6"/>
        <v>750</v>
      </c>
      <c r="L80" s="42"/>
      <c r="M80" s="37">
        <f t="shared" si="7"/>
        <v>1050</v>
      </c>
      <c r="N80" s="37">
        <f t="shared" si="8"/>
        <v>571.5</v>
      </c>
    </row>
    <row r="81" spans="1:14" x14ac:dyDescent="0.2">
      <c r="A81" s="16">
        <v>79</v>
      </c>
      <c r="B81" s="34" t="s">
        <v>13</v>
      </c>
      <c r="C81" s="34" t="s">
        <v>13</v>
      </c>
      <c r="D81" s="27"/>
      <c r="E81" s="27"/>
      <c r="F81" s="28"/>
      <c r="G81" s="13">
        <f t="shared" si="5"/>
        <v>0</v>
      </c>
      <c r="H81" s="29"/>
      <c r="I81" s="30"/>
      <c r="J81" s="31"/>
      <c r="K81" s="15">
        <f t="shared" si="6"/>
        <v>750</v>
      </c>
      <c r="L81" s="41"/>
      <c r="M81" s="13">
        <f t="shared" si="7"/>
        <v>1050</v>
      </c>
      <c r="N81" s="13">
        <f t="shared" si="8"/>
        <v>571.5</v>
      </c>
    </row>
    <row r="82" spans="1:14" x14ac:dyDescent="0.2">
      <c r="A82" s="33">
        <v>80</v>
      </c>
      <c r="B82" s="34" t="s">
        <v>13</v>
      </c>
      <c r="C82" s="34" t="s">
        <v>13</v>
      </c>
      <c r="D82" s="35"/>
      <c r="E82" s="35"/>
      <c r="F82" s="36"/>
      <c r="G82" s="37">
        <f t="shared" si="5"/>
        <v>0</v>
      </c>
      <c r="H82" s="38"/>
      <c r="I82" s="37"/>
      <c r="J82" s="39"/>
      <c r="K82" s="40">
        <f t="shared" si="6"/>
        <v>750</v>
      </c>
      <c r="L82" s="42"/>
      <c r="M82" s="37">
        <f t="shared" si="7"/>
        <v>1050</v>
      </c>
      <c r="N82" s="37">
        <f t="shared" si="8"/>
        <v>571.5</v>
      </c>
    </row>
    <row r="83" spans="1:14" x14ac:dyDescent="0.2">
      <c r="A83" s="16">
        <v>81</v>
      </c>
      <c r="B83" s="34" t="s">
        <v>13</v>
      </c>
      <c r="C83" s="34" t="s">
        <v>13</v>
      </c>
      <c r="D83" s="22"/>
      <c r="E83" s="22"/>
      <c r="F83" s="23"/>
      <c r="G83" s="13">
        <f t="shared" si="5"/>
        <v>0</v>
      </c>
      <c r="H83" s="24"/>
      <c r="I83" s="25"/>
      <c r="J83" s="26"/>
      <c r="K83" s="15">
        <f t="shared" si="6"/>
        <v>750</v>
      </c>
      <c r="L83" s="41"/>
      <c r="M83" s="13">
        <f t="shared" si="7"/>
        <v>1050</v>
      </c>
      <c r="N83" s="13">
        <f t="shared" si="8"/>
        <v>571.5</v>
      </c>
    </row>
    <row r="84" spans="1:14" x14ac:dyDescent="0.2">
      <c r="A84" s="33">
        <v>82</v>
      </c>
      <c r="B84" s="34" t="s">
        <v>13</v>
      </c>
      <c r="C84" s="34" t="s">
        <v>13</v>
      </c>
      <c r="D84" s="35"/>
      <c r="E84" s="35"/>
      <c r="F84" s="36"/>
      <c r="G84" s="37">
        <f t="shared" si="5"/>
        <v>0</v>
      </c>
      <c r="H84" s="38"/>
      <c r="I84" s="37"/>
      <c r="J84" s="39"/>
      <c r="K84" s="40">
        <f t="shared" si="6"/>
        <v>750</v>
      </c>
      <c r="L84" s="42"/>
      <c r="M84" s="37">
        <f t="shared" si="7"/>
        <v>1050</v>
      </c>
      <c r="N84" s="37">
        <f t="shared" si="8"/>
        <v>571.5</v>
      </c>
    </row>
    <row r="85" spans="1:14" x14ac:dyDescent="0.2">
      <c r="A85" s="16">
        <v>83</v>
      </c>
      <c r="B85" s="34" t="s">
        <v>13</v>
      </c>
      <c r="C85" s="34" t="s">
        <v>13</v>
      </c>
      <c r="D85" s="27"/>
      <c r="E85" s="27"/>
      <c r="F85" s="28"/>
      <c r="G85" s="13">
        <f t="shared" ref="G85:G102" si="9">F85*(5.2556*2)</f>
        <v>0</v>
      </c>
      <c r="H85" s="29"/>
      <c r="I85" s="30"/>
      <c r="J85" s="31"/>
      <c r="K85" s="15">
        <f t="shared" ref="K85:K102" si="10">(J85+3)*$H$1</f>
        <v>750</v>
      </c>
      <c r="L85" s="41"/>
      <c r="M85" s="13">
        <f t="shared" ref="M85:M102" si="11">(I85*H85)+K85+300+L85</f>
        <v>1050</v>
      </c>
      <c r="N85" s="13">
        <f t="shared" ref="N85:N102" si="12">(M85*0.83)-300</f>
        <v>571.5</v>
      </c>
    </row>
    <row r="86" spans="1:14" x14ac:dyDescent="0.2">
      <c r="A86" s="33">
        <v>84</v>
      </c>
      <c r="B86" s="34" t="s">
        <v>13</v>
      </c>
      <c r="C86" s="34" t="s">
        <v>13</v>
      </c>
      <c r="D86" s="35"/>
      <c r="E86" s="35"/>
      <c r="F86" s="36"/>
      <c r="G86" s="37">
        <f t="shared" si="9"/>
        <v>0</v>
      </c>
      <c r="H86" s="38"/>
      <c r="I86" s="37"/>
      <c r="J86" s="39"/>
      <c r="K86" s="40">
        <f t="shared" si="10"/>
        <v>750</v>
      </c>
      <c r="L86" s="42"/>
      <c r="M86" s="37">
        <f t="shared" si="11"/>
        <v>1050</v>
      </c>
      <c r="N86" s="37">
        <f t="shared" si="12"/>
        <v>571.5</v>
      </c>
    </row>
    <row r="87" spans="1:14" x14ac:dyDescent="0.2">
      <c r="A87" s="16">
        <v>85</v>
      </c>
      <c r="B87" s="34" t="s">
        <v>13</v>
      </c>
      <c r="C87" s="34" t="s">
        <v>13</v>
      </c>
      <c r="D87" s="27"/>
      <c r="E87" s="27"/>
      <c r="F87" s="28"/>
      <c r="G87" s="13">
        <f t="shared" si="9"/>
        <v>0</v>
      </c>
      <c r="H87" s="29"/>
      <c r="I87" s="30"/>
      <c r="J87" s="31"/>
      <c r="K87" s="15">
        <f t="shared" si="10"/>
        <v>750</v>
      </c>
      <c r="L87" s="41"/>
      <c r="M87" s="13">
        <f t="shared" si="11"/>
        <v>1050</v>
      </c>
      <c r="N87" s="13">
        <f t="shared" si="12"/>
        <v>571.5</v>
      </c>
    </row>
    <row r="88" spans="1:14" x14ac:dyDescent="0.2">
      <c r="A88" s="33">
        <v>86</v>
      </c>
      <c r="B88" s="34" t="s">
        <v>13</v>
      </c>
      <c r="C88" s="34" t="s">
        <v>13</v>
      </c>
      <c r="D88" s="35"/>
      <c r="E88" s="35"/>
      <c r="F88" s="36"/>
      <c r="G88" s="37">
        <f t="shared" si="9"/>
        <v>0</v>
      </c>
      <c r="H88" s="38"/>
      <c r="I88" s="37"/>
      <c r="J88" s="39"/>
      <c r="K88" s="40">
        <f t="shared" si="10"/>
        <v>750</v>
      </c>
      <c r="L88" s="42"/>
      <c r="M88" s="37">
        <f t="shared" si="11"/>
        <v>1050</v>
      </c>
      <c r="N88" s="37">
        <f t="shared" si="12"/>
        <v>571.5</v>
      </c>
    </row>
    <row r="89" spans="1:14" x14ac:dyDescent="0.2">
      <c r="A89" s="16">
        <v>87</v>
      </c>
      <c r="B89" s="34" t="s">
        <v>13</v>
      </c>
      <c r="C89" s="34" t="s">
        <v>13</v>
      </c>
      <c r="D89" s="22"/>
      <c r="E89" s="22"/>
      <c r="F89" s="23"/>
      <c r="G89" s="13">
        <f t="shared" si="9"/>
        <v>0</v>
      </c>
      <c r="H89" s="24"/>
      <c r="I89" s="25"/>
      <c r="J89" s="26"/>
      <c r="K89" s="15">
        <f t="shared" si="10"/>
        <v>750</v>
      </c>
      <c r="L89" s="41"/>
      <c r="M89" s="13">
        <f t="shared" si="11"/>
        <v>1050</v>
      </c>
      <c r="N89" s="13">
        <f t="shared" si="12"/>
        <v>571.5</v>
      </c>
    </row>
    <row r="90" spans="1:14" x14ac:dyDescent="0.2">
      <c r="A90" s="33">
        <v>88</v>
      </c>
      <c r="B90" s="34" t="s">
        <v>13</v>
      </c>
      <c r="C90" s="34" t="s">
        <v>13</v>
      </c>
      <c r="D90" s="35"/>
      <c r="E90" s="35"/>
      <c r="F90" s="36"/>
      <c r="G90" s="37">
        <f t="shared" si="9"/>
        <v>0</v>
      </c>
      <c r="H90" s="38"/>
      <c r="I90" s="37"/>
      <c r="J90" s="39"/>
      <c r="K90" s="40">
        <f t="shared" si="10"/>
        <v>750</v>
      </c>
      <c r="L90" s="42"/>
      <c r="M90" s="37">
        <f t="shared" si="11"/>
        <v>1050</v>
      </c>
      <c r="N90" s="37">
        <f t="shared" si="12"/>
        <v>571.5</v>
      </c>
    </row>
    <row r="91" spans="1:14" x14ac:dyDescent="0.2">
      <c r="A91" s="16">
        <v>89</v>
      </c>
      <c r="B91" s="34" t="s">
        <v>13</v>
      </c>
      <c r="C91" s="34" t="s">
        <v>13</v>
      </c>
      <c r="D91" s="27"/>
      <c r="E91" s="27"/>
      <c r="F91" s="28"/>
      <c r="G91" s="13">
        <f t="shared" si="9"/>
        <v>0</v>
      </c>
      <c r="H91" s="29"/>
      <c r="I91" s="30"/>
      <c r="J91" s="31"/>
      <c r="K91" s="15">
        <f t="shared" si="10"/>
        <v>750</v>
      </c>
      <c r="L91" s="41"/>
      <c r="M91" s="13">
        <f t="shared" si="11"/>
        <v>1050</v>
      </c>
      <c r="N91" s="13">
        <f t="shared" si="12"/>
        <v>571.5</v>
      </c>
    </row>
    <row r="92" spans="1:14" x14ac:dyDescent="0.2">
      <c r="A92" s="33">
        <v>90</v>
      </c>
      <c r="B92" s="34" t="s">
        <v>13</v>
      </c>
      <c r="C92" s="34" t="s">
        <v>13</v>
      </c>
      <c r="D92" s="35"/>
      <c r="E92" s="35"/>
      <c r="F92" s="36"/>
      <c r="G92" s="37">
        <f t="shared" si="9"/>
        <v>0</v>
      </c>
      <c r="H92" s="38"/>
      <c r="I92" s="37"/>
      <c r="J92" s="39"/>
      <c r="K92" s="40">
        <f t="shared" si="10"/>
        <v>750</v>
      </c>
      <c r="L92" s="42"/>
      <c r="M92" s="37">
        <f t="shared" si="11"/>
        <v>1050</v>
      </c>
      <c r="N92" s="37">
        <f t="shared" si="12"/>
        <v>571.5</v>
      </c>
    </row>
    <row r="93" spans="1:14" x14ac:dyDescent="0.2">
      <c r="A93" s="16">
        <v>91</v>
      </c>
      <c r="B93" s="34" t="s">
        <v>13</v>
      </c>
      <c r="C93" s="34" t="s">
        <v>13</v>
      </c>
      <c r="D93" s="27"/>
      <c r="E93" s="27"/>
      <c r="F93" s="28"/>
      <c r="G93" s="13">
        <f t="shared" si="9"/>
        <v>0</v>
      </c>
      <c r="H93" s="29"/>
      <c r="I93" s="30"/>
      <c r="J93" s="31"/>
      <c r="K93" s="15">
        <f t="shared" si="10"/>
        <v>750</v>
      </c>
      <c r="L93" s="41"/>
      <c r="M93" s="13">
        <f t="shared" si="11"/>
        <v>1050</v>
      </c>
      <c r="N93" s="13">
        <f t="shared" si="12"/>
        <v>571.5</v>
      </c>
    </row>
    <row r="94" spans="1:14" x14ac:dyDescent="0.2">
      <c r="A94" s="33">
        <v>92</v>
      </c>
      <c r="B94" s="34" t="s">
        <v>13</v>
      </c>
      <c r="C94" s="34" t="s">
        <v>13</v>
      </c>
      <c r="D94" s="35"/>
      <c r="E94" s="35"/>
      <c r="F94" s="36"/>
      <c r="G94" s="37">
        <f t="shared" si="9"/>
        <v>0</v>
      </c>
      <c r="H94" s="38"/>
      <c r="I94" s="37"/>
      <c r="J94" s="39"/>
      <c r="K94" s="40">
        <f t="shared" si="10"/>
        <v>750</v>
      </c>
      <c r="L94" s="42"/>
      <c r="M94" s="37">
        <f t="shared" si="11"/>
        <v>1050</v>
      </c>
      <c r="N94" s="37">
        <f t="shared" si="12"/>
        <v>571.5</v>
      </c>
    </row>
    <row r="95" spans="1:14" x14ac:dyDescent="0.2">
      <c r="A95" s="16">
        <v>93</v>
      </c>
      <c r="B95" s="34" t="s">
        <v>13</v>
      </c>
      <c r="C95" s="34" t="s">
        <v>13</v>
      </c>
      <c r="D95" s="22"/>
      <c r="E95" s="22"/>
      <c r="F95" s="23"/>
      <c r="G95" s="13">
        <f t="shared" si="9"/>
        <v>0</v>
      </c>
      <c r="H95" s="24"/>
      <c r="I95" s="25"/>
      <c r="J95" s="26"/>
      <c r="K95" s="15">
        <f t="shared" si="10"/>
        <v>750</v>
      </c>
      <c r="L95" s="41"/>
      <c r="M95" s="13">
        <f t="shared" si="11"/>
        <v>1050</v>
      </c>
      <c r="N95" s="13">
        <f t="shared" si="12"/>
        <v>571.5</v>
      </c>
    </row>
    <row r="96" spans="1:14" x14ac:dyDescent="0.2">
      <c r="A96" s="33">
        <v>94</v>
      </c>
      <c r="B96" s="34" t="s">
        <v>13</v>
      </c>
      <c r="C96" s="34" t="s">
        <v>13</v>
      </c>
      <c r="D96" s="35"/>
      <c r="E96" s="35"/>
      <c r="F96" s="36"/>
      <c r="G96" s="37">
        <f t="shared" si="9"/>
        <v>0</v>
      </c>
      <c r="H96" s="38"/>
      <c r="I96" s="37"/>
      <c r="J96" s="39"/>
      <c r="K96" s="40">
        <f t="shared" si="10"/>
        <v>750</v>
      </c>
      <c r="L96" s="42"/>
      <c r="M96" s="37">
        <f t="shared" si="11"/>
        <v>1050</v>
      </c>
      <c r="N96" s="37">
        <f t="shared" si="12"/>
        <v>571.5</v>
      </c>
    </row>
    <row r="97" spans="1:14" x14ac:dyDescent="0.2">
      <c r="A97" s="16">
        <v>95</v>
      </c>
      <c r="B97" s="34" t="s">
        <v>13</v>
      </c>
      <c r="C97" s="34" t="s">
        <v>13</v>
      </c>
      <c r="D97" s="27"/>
      <c r="E97" s="27"/>
      <c r="F97" s="28"/>
      <c r="G97" s="13">
        <f t="shared" si="9"/>
        <v>0</v>
      </c>
      <c r="H97" s="29"/>
      <c r="I97" s="30"/>
      <c r="J97" s="31"/>
      <c r="K97" s="15">
        <f t="shared" si="10"/>
        <v>750</v>
      </c>
      <c r="L97" s="41"/>
      <c r="M97" s="13">
        <f t="shared" si="11"/>
        <v>1050</v>
      </c>
      <c r="N97" s="13">
        <f t="shared" si="12"/>
        <v>571.5</v>
      </c>
    </row>
    <row r="98" spans="1:14" x14ac:dyDescent="0.2">
      <c r="A98" s="33">
        <v>96</v>
      </c>
      <c r="B98" s="34" t="s">
        <v>13</v>
      </c>
      <c r="C98" s="34" t="s">
        <v>13</v>
      </c>
      <c r="D98" s="35"/>
      <c r="E98" s="35"/>
      <c r="F98" s="36"/>
      <c r="G98" s="37">
        <f t="shared" si="9"/>
        <v>0</v>
      </c>
      <c r="H98" s="38"/>
      <c r="I98" s="37"/>
      <c r="J98" s="39"/>
      <c r="K98" s="40">
        <f t="shared" si="10"/>
        <v>750</v>
      </c>
      <c r="L98" s="42"/>
      <c r="M98" s="37">
        <f t="shared" si="11"/>
        <v>1050</v>
      </c>
      <c r="N98" s="37">
        <f t="shared" si="12"/>
        <v>571.5</v>
      </c>
    </row>
    <row r="99" spans="1:14" x14ac:dyDescent="0.2">
      <c r="A99" s="16">
        <v>97</v>
      </c>
      <c r="B99" s="34" t="s">
        <v>13</v>
      </c>
      <c r="C99" s="34" t="s">
        <v>13</v>
      </c>
      <c r="D99" s="27"/>
      <c r="E99" s="27"/>
      <c r="F99" s="28"/>
      <c r="G99" s="13">
        <f t="shared" si="9"/>
        <v>0</v>
      </c>
      <c r="H99" s="29"/>
      <c r="I99" s="30"/>
      <c r="J99" s="31"/>
      <c r="K99" s="15">
        <f t="shared" si="10"/>
        <v>750</v>
      </c>
      <c r="L99" s="41"/>
      <c r="M99" s="13">
        <f t="shared" si="11"/>
        <v>1050</v>
      </c>
      <c r="N99" s="13">
        <f t="shared" si="12"/>
        <v>571.5</v>
      </c>
    </row>
    <row r="100" spans="1:14" x14ac:dyDescent="0.2">
      <c r="A100" s="33">
        <v>98</v>
      </c>
      <c r="B100" s="34" t="s">
        <v>13</v>
      </c>
      <c r="C100" s="34" t="s">
        <v>13</v>
      </c>
      <c r="D100" s="35"/>
      <c r="E100" s="35"/>
      <c r="F100" s="36"/>
      <c r="G100" s="37">
        <f t="shared" si="9"/>
        <v>0</v>
      </c>
      <c r="H100" s="38"/>
      <c r="I100" s="37"/>
      <c r="J100" s="39"/>
      <c r="K100" s="40">
        <f t="shared" si="10"/>
        <v>750</v>
      </c>
      <c r="L100" s="42"/>
      <c r="M100" s="37">
        <f t="shared" si="11"/>
        <v>1050</v>
      </c>
      <c r="N100" s="37">
        <f t="shared" si="12"/>
        <v>571.5</v>
      </c>
    </row>
    <row r="101" spans="1:14" x14ac:dyDescent="0.2">
      <c r="A101" s="16">
        <v>99</v>
      </c>
      <c r="B101" s="34" t="s">
        <v>13</v>
      </c>
      <c r="C101" s="34" t="s">
        <v>13</v>
      </c>
      <c r="D101" s="22"/>
      <c r="E101" s="22"/>
      <c r="F101" s="23"/>
      <c r="G101" s="13">
        <f t="shared" si="9"/>
        <v>0</v>
      </c>
      <c r="H101" s="24"/>
      <c r="I101" s="25"/>
      <c r="J101" s="26"/>
      <c r="K101" s="15">
        <f t="shared" si="10"/>
        <v>750</v>
      </c>
      <c r="L101" s="41"/>
      <c r="M101" s="13">
        <f t="shared" si="11"/>
        <v>1050</v>
      </c>
      <c r="N101" s="13">
        <f t="shared" si="12"/>
        <v>571.5</v>
      </c>
    </row>
    <row r="102" spans="1:14" x14ac:dyDescent="0.2">
      <c r="A102" s="33">
        <v>100</v>
      </c>
      <c r="B102" s="34" t="s">
        <v>13</v>
      </c>
      <c r="C102" s="34" t="s">
        <v>13</v>
      </c>
      <c r="D102" s="35"/>
      <c r="E102" s="35"/>
      <c r="F102" s="36"/>
      <c r="G102" s="37">
        <f t="shared" si="9"/>
        <v>0</v>
      </c>
      <c r="H102" s="38"/>
      <c r="I102" s="37"/>
      <c r="J102" s="39"/>
      <c r="K102" s="40">
        <f t="shared" si="10"/>
        <v>750</v>
      </c>
      <c r="L102" s="42"/>
      <c r="M102" s="37">
        <f t="shared" si="11"/>
        <v>1050</v>
      </c>
      <c r="N102" s="37">
        <f t="shared" si="12"/>
        <v>571.5</v>
      </c>
    </row>
  </sheetData>
  <conditionalFormatting sqref="B3:C102">
    <cfRule type="containsText" dxfId="14" priority="7" operator="containsText" text="NÃO">
      <formula>NOT(ISERROR(SEARCH(("NÃO"),(B3))))</formula>
    </cfRule>
  </conditionalFormatting>
  <conditionalFormatting sqref="B3:C102">
    <cfRule type="containsText" dxfId="13" priority="8" operator="containsText" text="SIM">
      <formula>NOT(ISERROR(SEARCH(("SIM"),(B3))))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ignoredErrors>
    <ignoredError sqref="K3 G3" calculatedColumn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23236-48EC-4263-9C9E-42A6C2628A54}">
  <dimension ref="A5:J6"/>
  <sheetViews>
    <sheetView view="pageBreakPreview" zoomScale="130" zoomScaleNormal="100" zoomScaleSheetLayoutView="130" workbookViewId="0">
      <selection activeCell="I24" sqref="I24"/>
    </sheetView>
  </sheetViews>
  <sheetFormatPr defaultRowHeight="12.75" x14ac:dyDescent="0.2"/>
  <sheetData>
    <row r="5" spans="1:10" x14ac:dyDescent="0.2">
      <c r="G5" s="47">
        <f ca="1">TODAY()</f>
        <v>45095</v>
      </c>
      <c r="H5" s="47"/>
      <c r="I5" s="47"/>
      <c r="J5" s="47"/>
    </row>
    <row r="6" spans="1:10" x14ac:dyDescent="0.2">
      <c r="A6" s="48" t="s">
        <v>168</v>
      </c>
      <c r="B6" s="49"/>
      <c r="C6" s="49"/>
    </row>
  </sheetData>
  <mergeCells count="2">
    <mergeCell ref="G5:J5"/>
    <mergeCell ref="A6:C6"/>
  </mergeCells>
  <pageMargins left="0.51181102362204722" right="0.51181102362204722" top="0.78740157480314965" bottom="0.78740157480314965" header="0.31496062992125984" footer="0.31496062992125984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Página1</vt:lpstr>
      <vt:lpstr>Planilha1</vt:lpstr>
      <vt:lpstr>Planilha2</vt:lpstr>
      <vt:lpstr>Planilha2!Area_de_impressao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Melo</dc:creator>
  <cp:lastModifiedBy>Eduardo Melo</cp:lastModifiedBy>
  <cp:lastPrinted>2023-06-18T15:43:13Z</cp:lastPrinted>
  <dcterms:created xsi:type="dcterms:W3CDTF">2023-06-18T16:36:24Z</dcterms:created>
  <dcterms:modified xsi:type="dcterms:W3CDTF">2023-06-18T17:53:58Z</dcterms:modified>
</cp:coreProperties>
</file>