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Baza" sheetId="1" state="visible" r:id="rId2"/>
    <sheet name="Maxima_-_Version_5" sheetId="2" state="visible" r:id="rId3"/>
    <sheet name="Fragmentacja_-_Version_6" sheetId="3" state="visible" r:id="rId4"/>
    <sheet name="Resize_-_Version_7_LIN" sheetId="4" state="visible" r:id="rId5"/>
    <sheet name="Resize_-_Version_7_LANCZOS" sheetId="5" state="visible" r:id="rId6"/>
    <sheet name="Resize_-_Version_7_CUBIC" sheetId="6" state="visible" r:id="rId7"/>
    <sheet name="MaxRadius_G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<sst xmlns="http://schemas.openxmlformats.org/spreadsheetml/2006/main" count="862" uniqueCount="43">
  <si>
    <t xml:space="preserve">Brak obrotu i skali</t>
  </si>
  <si>
    <t xml:space="preserve">+-90 stopni</t>
  </si>
  <si>
    <t xml:space="preserve">+-30 stopni</t>
  </si>
  <si>
    <t xml:space="preserve">+-135 stopni</t>
  </si>
  <si>
    <t xml:space="preserve">skala (mapa-3000,WZORCE_4000)</t>
  </si>
  <si>
    <t xml:space="preserve">skala (mapa-5000,WZORCE_4000)</t>
  </si>
  <si>
    <t xml:space="preserve">SKALA 0,9</t>
  </si>
  <si>
    <t xml:space="preserve">SKALA 1,1</t>
  </si>
  <si>
    <t xml:space="preserve">SKALA 0,8</t>
  </si>
  <si>
    <t xml:space="preserve">Skala</t>
  </si>
  <si>
    <t xml:space="preserve">Kat</t>
  </si>
  <si>
    <t xml:space="preserve">OK</t>
  </si>
  <si>
    <t xml:space="preserve">Bład</t>
  </si>
  <si>
    <t xml:space="preserve">-90/90</t>
  </si>
  <si>
    <t xml:space="preserve">-30/30</t>
  </si>
  <si>
    <t xml:space="preserve">-135/135</t>
  </si>
  <si>
    <t xml:space="preserve">Suma 
błędów</t>
  </si>
  <si>
    <t xml:space="preserve">Błąd 
Średni</t>
  </si>
  <si>
    <t xml:space="preserve">%</t>
  </si>
  <si>
    <t xml:space="preserve">Bledne
Kąty</t>
  </si>
  <si>
    <t xml:space="preserve">Obrot +-90</t>
  </si>
  <si>
    <t xml:space="preserve">Obrot +-135</t>
  </si>
  <si>
    <t xml:space="preserve">Obrot +-30</t>
  </si>
  <si>
    <t xml:space="preserve">Skala 3/4</t>
  </si>
  <si>
    <t xml:space="preserve">Skala 5/4</t>
  </si>
  <si>
    <t xml:space="preserve">Skala 0,8</t>
  </si>
  <si>
    <t xml:space="preserve">Skala 0,9</t>
  </si>
  <si>
    <t xml:space="preserve">Skala 1,1</t>
  </si>
  <si>
    <t xml:space="preserve">5 max</t>
  </si>
  <si>
    <t xml:space="preserve">Lepszy 2 kat</t>
  </si>
  <si>
    <t xml:space="preserve">Suma bledu</t>
  </si>
  <si>
    <t xml:space="preserve">średnia błedu</t>
  </si>
  <si>
    <t xml:space="preserve"> </t>
  </si>
  <si>
    <t xml:space="preserve">10 max</t>
  </si>
  <si>
    <t xml:space="preserve">15 max</t>
  </si>
  <si>
    <t xml:space="preserve">10max</t>
  </si>
  <si>
    <t xml:space="preserve">Skala 0.8</t>
  </si>
  <si>
    <t xml:space="preserve">R</t>
  </si>
  <si>
    <t xml:space="preserve">Skala 0.9</t>
  </si>
  <si>
    <t xml:space="preserve">Skala 1.1</t>
  </si>
  <si>
    <t xml:space="preserve">FF========'file:///E:/Praca inz/Fourier Melin/Testy/Dane tabelaryczne do pracy.xlsx'#$'Resize '.F17S'file:///E:/Praca inz/Fourier Melin/Testy/Dane tabelaryczne do pracy.xlsx'#$'Resize '.E20D'file:///E:/Praca inz/Fourier Melin/Testy/Dane tabelaryczne do pracy.xlsx'#$'Resize '.E22D'file:///E:/Praca inz/Fourier Melin/Testy/Dane tabelaryczne do pracy.xlsx'#$'Resize '.F17</t>
  </si>
  <si>
    <t xml:space="preserve">G</t>
  </si>
  <si>
    <t xml:space="preserve">LINEAR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</si>
</sst>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"/>
    <numFmt numFmtId="167" formatCode="0.000"/>
    <numFmt numFmtId="168" formatCode="#,##0.00"/>
    <numFmt numFmtId="169" formatCode="#,##0.000"/>
    <numFmt numFmtId="170" formatCode="0.00%"/>
    <numFmt numFmtId="171" formatCode="#,##0"/>
    <numFmt numFmtId="172" formatCode="0.0%"/>
    <numFmt numFmtId="173" formatCode="0.0"/>
  </numFmts>
  <fonts count="35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0"/>
      <charset val="238"/>
    </font>
    <font>
      <sz val="11"/>
      <color rgb="FFFFFFFF"/>
      <name val="Calibri"/>
      <family val="0"/>
      <charset val="238"/>
    </font>
    <font>
      <b val="true"/>
      <sz val="10"/>
      <color rgb="FF000000"/>
      <name val="Calibri"/>
      <family val="2"/>
      <charset val="238"/>
    </font>
    <font>
      <sz val="10"/>
      <color rgb="FFFFFFFF"/>
      <name val="Calibri"/>
      <family val="2"/>
      <charset val="238"/>
    </font>
    <font>
      <sz val="10"/>
      <color rgb="FFCC0000"/>
      <name val="Calibri"/>
      <family val="2"/>
      <charset val="238"/>
    </font>
    <font>
      <sz val="11"/>
      <color rgb="FF9C0006"/>
      <name val="Calibri"/>
      <family val="0"/>
      <charset val="238"/>
    </font>
    <font>
      <b val="true"/>
      <sz val="11"/>
      <color rgb="FFFA7D00"/>
      <name val="Calibri"/>
      <family val="0"/>
      <charset val="238"/>
    </font>
    <font>
      <b val="true"/>
      <sz val="11"/>
      <color rgb="FFFFFFFF"/>
      <name val="Calibri"/>
      <family val="0"/>
      <charset val="238"/>
    </font>
    <font>
      <b val="true"/>
      <sz val="10"/>
      <color rgb="FFFFFFFF"/>
      <name val="Calibri"/>
      <family val="2"/>
      <charset val="238"/>
    </font>
    <font>
      <i val="true"/>
      <sz val="11"/>
      <color rgb="FF7F7F7F"/>
      <name val="Calibri"/>
      <family val="0"/>
      <charset val="238"/>
    </font>
    <font>
      <i val="true"/>
      <sz val="10"/>
      <color rgb="FF808080"/>
      <name val="Calibri"/>
      <family val="2"/>
      <charset val="238"/>
    </font>
    <font>
      <sz val="10"/>
      <color rgb="FF006600"/>
      <name val="Calibri"/>
      <family val="2"/>
      <charset val="238"/>
    </font>
    <font>
      <sz val="11"/>
      <color rgb="FF006100"/>
      <name val="Calibri"/>
      <family val="0"/>
      <charset val="238"/>
    </font>
    <font>
      <b val="true"/>
      <sz val="24"/>
      <color rgb="FF000000"/>
      <name val="Calibri"/>
      <family val="2"/>
      <charset val="238"/>
    </font>
    <font>
      <sz val="18"/>
      <color rgb="FF000000"/>
      <name val="Calibri"/>
      <family val="2"/>
      <charset val="238"/>
    </font>
    <font>
      <b val="true"/>
      <sz val="15"/>
      <color rgb="FF44546A"/>
      <name val="Calibri"/>
      <family val="0"/>
      <charset val="238"/>
    </font>
    <font>
      <sz val="12"/>
      <color rgb="FF000000"/>
      <name val="Calibri"/>
      <family val="2"/>
      <charset val="238"/>
    </font>
    <font>
      <b val="true"/>
      <sz val="13"/>
      <color rgb="FF44546A"/>
      <name val="Calibri"/>
      <family val="0"/>
      <charset val="238"/>
    </font>
    <font>
      <b val="true"/>
      <sz val="11"/>
      <color rgb="FF44546A"/>
      <name val="Calibri"/>
      <family val="0"/>
      <charset val="238"/>
    </font>
    <font>
      <u val="single"/>
      <sz val="10"/>
      <color rgb="FF0000EE"/>
      <name val="Calibri"/>
      <family val="2"/>
      <charset val="238"/>
    </font>
    <font>
      <sz val="11"/>
      <color rgb="FF3F3F76"/>
      <name val="Calibri"/>
      <family val="0"/>
      <charset val="238"/>
    </font>
    <font>
      <sz val="11"/>
      <color rgb="FFFA7D00"/>
      <name val="Calibri"/>
      <family val="0"/>
      <charset val="238"/>
    </font>
    <font>
      <sz val="10"/>
      <color rgb="FF996600"/>
      <name val="Calibri"/>
      <family val="2"/>
      <charset val="238"/>
    </font>
    <font>
      <sz val="11"/>
      <color rgb="FF9C6500"/>
      <name val="Calibri"/>
      <family val="0"/>
      <charset val="238"/>
    </font>
    <font>
      <sz val="10"/>
      <color rgb="FF333333"/>
      <name val="Calibri"/>
      <family val="2"/>
      <charset val="238"/>
    </font>
    <font>
      <b val="true"/>
      <sz val="11"/>
      <color rgb="FF3F3F3F"/>
      <name val="Calibri"/>
      <family val="0"/>
      <charset val="238"/>
    </font>
    <font>
      <sz val="18"/>
      <color rgb="FF44546A"/>
      <name val="Calibri Light"/>
      <family val="0"/>
      <charset val="238"/>
    </font>
    <font>
      <b val="true"/>
      <sz val="11"/>
      <color rgb="FF000000"/>
      <name val="Calibri"/>
      <family val="0"/>
      <charset val="238"/>
    </font>
    <font>
      <sz val="11"/>
      <color rgb="FFFF0000"/>
      <name val="Calibri"/>
      <family val="0"/>
      <charset val="238"/>
    </font>
    <font>
      <sz val="11"/>
      <color rgb="FFFFFFFF"/>
      <name val="Calibri"/>
      <family val="2"/>
      <charset val="238"/>
    </font>
    <font>
      <b val="true"/>
      <sz val="11"/>
      <color rgb="FF000000"/>
      <name val="Calibri"/>
      <family val="2"/>
      <charset val="238"/>
    </font>
  </fonts>
  <fills count="41">
    <fill>
      <patternFill patternType="none"/>
    </fill>
    <fill>
      <patternFill patternType="gray125"/>
    </fill>
    <fill>
      <patternFill patternType="solid">
        <fgColor rgb="FFDDEBF7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DDDDDD"/>
      </patternFill>
    </fill>
    <fill>
      <patternFill patternType="solid">
        <fgColor rgb="FFE2EFDA"/>
        <bgColor rgb="FFEDEDED"/>
      </patternFill>
    </fill>
    <fill>
      <patternFill patternType="solid">
        <fgColor rgb="FFBDD7EE"/>
        <bgColor rgb="FFACCC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DDDDD"/>
      </patternFill>
    </fill>
    <fill>
      <patternFill patternType="solid">
        <fgColor rgb="FFFFE699"/>
        <bgColor rgb="FFFFEB9C"/>
      </patternFill>
    </fill>
    <fill>
      <patternFill patternType="solid">
        <fgColor rgb="FFB4C6E7"/>
        <bgColor rgb="FFACCCEA"/>
      </patternFill>
    </fill>
    <fill>
      <patternFill patternType="solid">
        <fgColor rgb="FFC6E0B4"/>
        <bgColor rgb="FFC6EFCE"/>
      </patternFill>
    </fill>
    <fill>
      <patternFill patternType="solid">
        <fgColor rgb="FF9BC2E6"/>
        <bgColor rgb="FFACCCEA"/>
      </patternFill>
    </fill>
    <fill>
      <patternFill patternType="solid">
        <fgColor rgb="FFF4B084"/>
        <bgColor rgb="FFFFCC99"/>
      </patternFill>
    </fill>
    <fill>
      <patternFill patternType="solid">
        <fgColor rgb="FFC9C9C9"/>
        <bgColor rgb="FFB4C6E7"/>
      </patternFill>
    </fill>
    <fill>
      <patternFill patternType="solid">
        <fgColor rgb="FFFFD966"/>
        <bgColor rgb="FFFFE699"/>
      </patternFill>
    </fill>
    <fill>
      <patternFill patternType="solid">
        <fgColor rgb="FF8EA9DB"/>
        <bgColor rgb="FF9BC2E6"/>
      </patternFill>
    </fill>
    <fill>
      <patternFill patternType="solid">
        <fgColor rgb="FFA9D08E"/>
        <bgColor rgb="FFC6E0B4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DBDBDB"/>
      </patternFill>
    </fill>
    <fill>
      <patternFill patternType="solid">
        <fgColor rgb="FF5B9BD5"/>
        <bgColor rgb="FF8EA9DB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548235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F2F2F2"/>
        <bgColor rgb="FFEDEDED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6EFCE"/>
      </patternFill>
    </fill>
    <fill>
      <patternFill patternType="solid">
        <fgColor rgb="FFC6EFCE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FFEB9C"/>
        <bgColor rgb="FFFFE699"/>
      </patternFill>
    </fill>
    <fill>
      <patternFill patternType="solid">
        <fgColor rgb="FF548235"/>
        <bgColor rgb="FF7F7F7F"/>
      </patternFill>
    </fill>
    <fill>
      <patternFill patternType="solid">
        <fgColor rgb="FF375623"/>
        <bgColor rgb="FF3F3F3F"/>
      </patternFill>
    </fill>
    <fill>
      <patternFill patternType="solid">
        <fgColor rgb="FFFFFFFF"/>
        <bgColor rgb="FFF2F2F2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 diagonalUp="false" diagonalDown="false"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CCCEA"/>
      </bottom>
      <diagonal/>
    </border>
    <border diagonalUp="false" diagonalDown="false">
      <left/>
      <right/>
      <top/>
      <bottom style="medium">
        <color rgb="FF9BC2E6"/>
      </bottom>
      <diagonal/>
    </border>
    <border diagonalUp="false" diagonalDown="false">
      <left/>
      <right/>
      <top/>
      <bottom style="hair">
        <color rgb="FFFF8001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5B9BD5"/>
      </top>
      <bottom style="hair">
        <color rgb="FF5B9BD5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8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8" fillId="29" borderId="0" applyFont="true" applyBorder="false" applyAlignment="true" applyProtection="false">
      <alignment horizontal="general" vertical="bottom" textRotation="0" wrapText="false" indent="0" shrinkToFit="false"/>
    </xf>
    <xf numFmtId="164" fontId="9" fillId="30" borderId="0" applyFont="true" applyBorder="false" applyAlignment="true" applyProtection="false">
      <alignment horizontal="general" vertical="bottom" textRotation="0" wrapText="false" indent="0" shrinkToFit="false"/>
    </xf>
    <xf numFmtId="164" fontId="10" fillId="31" borderId="1" applyFont="true" applyBorder="true" applyAlignment="true" applyProtection="false">
      <alignment horizontal="general" vertical="bottom" textRotation="0" wrapText="false" indent="0" shrinkToFit="false"/>
    </xf>
    <xf numFmtId="164" fontId="11" fillId="25" borderId="2" applyFont="true" applyBorder="true" applyAlignment="true" applyProtection="false">
      <alignment horizontal="general" vertical="bottom" textRotation="0" wrapText="false" indent="0" shrinkToFit="false"/>
    </xf>
    <xf numFmtId="164" fontId="12" fillId="32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33" borderId="0" applyFont="true" applyBorder="false" applyAlignment="true" applyProtection="false">
      <alignment horizontal="general" vertical="bottom" textRotation="0" wrapText="false" indent="0" shrinkToFit="false"/>
    </xf>
    <xf numFmtId="164" fontId="16" fillId="34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3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4" applyFont="true" applyBorder="true" applyAlignment="true" applyProtection="false">
      <alignment horizontal="general" vertical="bottom" textRotation="0" wrapText="false" indent="0" shrinkToFit="false"/>
    </xf>
    <xf numFmtId="164" fontId="22" fillId="0" borderId="5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35" borderId="1" applyFont="true" applyBorder="true" applyAlignment="true" applyProtection="false">
      <alignment horizontal="general" vertical="bottom" textRotation="0" wrapText="false" indent="0" shrinkToFit="false"/>
    </xf>
    <xf numFmtId="164" fontId="25" fillId="0" borderId="6" applyFont="true" applyBorder="true" applyAlignment="true" applyProtection="false">
      <alignment horizontal="general" vertical="bottom" textRotation="0" wrapText="false" indent="0" shrinkToFit="false"/>
    </xf>
    <xf numFmtId="164" fontId="26" fillId="36" borderId="0" applyFont="true" applyBorder="false" applyAlignment="true" applyProtection="false">
      <alignment horizontal="general" vertical="bottom" textRotation="0" wrapText="false" indent="0" shrinkToFit="false"/>
    </xf>
    <xf numFmtId="164" fontId="27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36" borderId="7" applyFont="true" applyBorder="true" applyAlignment="true" applyProtection="false">
      <alignment horizontal="general" vertical="bottom" textRotation="0" wrapText="false" indent="0" shrinkToFit="false"/>
    </xf>
    <xf numFmtId="164" fontId="0" fillId="36" borderId="8" applyFont="true" applyBorder="true" applyAlignment="true" applyProtection="false">
      <alignment horizontal="general" vertical="bottom" textRotation="0" wrapText="false" indent="0" shrinkToFit="false"/>
    </xf>
    <xf numFmtId="164" fontId="29" fillId="3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9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3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9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33" fillId="3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9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33" fillId="3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3" fillId="38" borderId="11" xfId="7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3" fillId="3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3" fillId="3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39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3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39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33" fillId="3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3" fillId="4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33" fillId="3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38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3" fillId="39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3" fillId="38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3" fillId="38" borderId="11" xfId="7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4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3" fillId="38" borderId="11" xfId="7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3" fillId="3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3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3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3" fillId="3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3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3" fillId="3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33" fillId="38" borderId="11" xfId="7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3" fillId="3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3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3" fillId="38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3" fillId="3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3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1" xfId="6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39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1" xfId="6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6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11" xfId="6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39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2 2" xfId="21"/>
    <cellStyle name="20% - Accent3 2" xfId="22"/>
    <cellStyle name="20% - Accent4 2" xfId="23"/>
    <cellStyle name="20% - Accent5 2" xfId="24"/>
    <cellStyle name="20% - Accent6 2" xfId="25"/>
    <cellStyle name="40% - Accent1 2" xfId="26"/>
    <cellStyle name="40% - Accent2 2" xfId="27"/>
    <cellStyle name="40% - Accent3 2" xfId="28"/>
    <cellStyle name="40% - Accent4 2" xfId="29"/>
    <cellStyle name="40% - Accent5 2" xfId="30"/>
    <cellStyle name="40% - Accent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" xfId="38"/>
    <cellStyle name="Accent 1" xfId="39"/>
    <cellStyle name="Accent 2" xfId="40"/>
    <cellStyle name="Accent 3" xfId="41"/>
    <cellStyle name="Accent1" xfId="42"/>
    <cellStyle name="Accent2" xfId="43"/>
    <cellStyle name="Accent3" xfId="44"/>
    <cellStyle name="Accent4" xfId="45"/>
    <cellStyle name="Accent5" xfId="46"/>
    <cellStyle name="Accent6" xfId="47"/>
    <cellStyle name="Bad" xfId="48"/>
    <cellStyle name="Bad 2" xfId="49"/>
    <cellStyle name="Calculation" xfId="50"/>
    <cellStyle name="Check Cell" xfId="51"/>
    <cellStyle name="Error" xfId="52"/>
    <cellStyle name="Explanatory Text" xfId="53"/>
    <cellStyle name="Footnote" xfId="54"/>
    <cellStyle name="Good" xfId="55"/>
    <cellStyle name="Good 2" xfId="56"/>
    <cellStyle name="Heading" xfId="57"/>
    <cellStyle name="Heading 1" xfId="58"/>
    <cellStyle name="Heading 1 2" xfId="59"/>
    <cellStyle name="Heading 2" xfId="60"/>
    <cellStyle name="Heading 2 2" xfId="61"/>
    <cellStyle name="Heading 3" xfId="62"/>
    <cellStyle name="Heading 4" xfId="63"/>
    <cellStyle name="Hyperlink" xfId="64"/>
    <cellStyle name="Input" xfId="65"/>
    <cellStyle name="Linked Cell" xfId="66"/>
    <cellStyle name="Neutral" xfId="67"/>
    <cellStyle name="Neutral 2" xfId="68"/>
    <cellStyle name="Normal 2" xfId="69"/>
    <cellStyle name="Note" xfId="70"/>
    <cellStyle name="Note 2" xfId="71"/>
    <cellStyle name="Output" xfId="72"/>
    <cellStyle name="Percent" xfId="73"/>
    <cellStyle name="Status" xfId="74"/>
    <cellStyle name="Text" xfId="75"/>
    <cellStyle name="Title" xfId="76"/>
    <cellStyle name="Total" xfId="77"/>
    <cellStyle name="Warning" xfId="78"/>
    <cellStyle name="Warning Text" xfId="79"/>
  </cellStyles>
  <colors>
    <indexedColors>
      <rgbColor rgb="FF000000"/>
      <rgbColor rgb="FFFFFFFF"/>
      <rgbColor rgb="FFFF0000"/>
      <rgbColor rgb="FFC6E0B4"/>
      <rgbColor rgb="FF0000EE"/>
      <rgbColor rgb="FFFFD966"/>
      <rgbColor rgb="FFFFCCCC"/>
      <rgbColor rgb="FFA9D08E"/>
      <rgbColor rgb="FF9C0006"/>
      <rgbColor rgb="FF006600"/>
      <rgbColor rgb="FFFFF2CC"/>
      <rgbColor rgb="FF996600"/>
      <rgbColor rgb="FFFCE4D6"/>
      <rgbColor rgb="FF375623"/>
      <rgbColor rgb="FFC9C9C9"/>
      <rgbColor rgb="FF808080"/>
      <rgbColor rgb="FF8EA9DB"/>
      <rgbColor rgb="FFF8CBAD"/>
      <rgbColor rgb="FFFFFFCC"/>
      <rgbColor rgb="FFDDEBF7"/>
      <rgbColor rgb="FFEDEDED"/>
      <rgbColor rgb="FFED7D31"/>
      <rgbColor rgb="FFDDDDDD"/>
      <rgbColor rgb="FFBDD7EE"/>
      <rgbColor rgb="FF000080"/>
      <rgbColor rgb="FFD9E1F2"/>
      <rgbColor rgb="FFFFE699"/>
      <rgbColor rgb="FFB4C6E7"/>
      <rgbColor rgb="FFE2EFDA"/>
      <rgbColor rgb="FFCC0000"/>
      <rgbColor rgb="FFDBDBDB"/>
      <rgbColor rgb="FFF2F2F2"/>
      <rgbColor rgb="FFACCCEA"/>
      <rgbColor rgb="FFC6EFCE"/>
      <rgbColor rgb="FFCCFFCC"/>
      <rgbColor rgb="FFFFEB9C"/>
      <rgbColor rgb="FF9BC2E6"/>
      <rgbColor rgb="FFF4B084"/>
      <rgbColor rgb="FFB2B2B2"/>
      <rgbColor rgb="FFFFCC99"/>
      <rgbColor rgb="FF4472C4"/>
      <rgbColor rgb="FF5B9BD5"/>
      <rgbColor rgb="FF70AD47"/>
      <rgbColor rgb="FFFFC000"/>
      <rgbColor rgb="FFFF8001"/>
      <rgbColor rgb="FFFA7D00"/>
      <rgbColor rgb="FF7F7F7F"/>
      <rgbColor rgb="FFA5A5A5"/>
      <rgbColor rgb="FF44546A"/>
      <rgbColor rgb="FF548235"/>
      <rgbColor rgb="FF006100"/>
      <rgbColor rgb="FF3F3F3F"/>
      <rgbColor rgb="FF9C6500"/>
      <rgbColor rgb="FFFFC7CE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Z46" activeCellId="0" sqref="Z46"/>
    </sheetView>
  </sheetViews>
  <sheetFormatPr defaultRowHeight="13.8" zeroHeight="false" outlineLevelRow="0" outlineLevelCol="0"/>
  <cols>
    <col collapsed="false" customWidth="true" hidden="false" outlineLevel="0" max="1" min="1" style="1" width="8.33"/>
    <col collapsed="false" customWidth="true" hidden="false" outlineLevel="0" max="2" min="2" style="1" width="5.83"/>
    <col collapsed="false" customWidth="true" hidden="false" outlineLevel="0" max="3" min="3" style="1" width="8.1"/>
    <col collapsed="false" customWidth="true" hidden="false" outlineLevel="0" max="4" min="4" style="1" width="6.38"/>
    <col collapsed="false" customWidth="true" hidden="false" outlineLevel="0" max="5" min="5" style="1" width="8.24"/>
    <col collapsed="false" customWidth="true" hidden="false" outlineLevel="0" max="6" min="6" style="1" width="4.95"/>
    <col collapsed="false" customWidth="true" hidden="false" outlineLevel="0" max="7" min="7" style="1" width="7.35"/>
    <col collapsed="false" customWidth="true" hidden="false" outlineLevel="0" max="8" min="8" style="1" width="7.37"/>
    <col collapsed="false" customWidth="true" hidden="false" outlineLevel="0" max="9" min="9" style="1" width="9.24"/>
    <col collapsed="false" customWidth="true" hidden="false" outlineLevel="0" max="10" min="10" style="1" width="7.37"/>
    <col collapsed="false" customWidth="true" hidden="false" outlineLevel="0" max="11" min="11" style="1" width="9.51"/>
    <col collapsed="false" customWidth="true" hidden="false" outlineLevel="0" max="12" min="12" style="1" width="5.71"/>
    <col collapsed="false" customWidth="true" hidden="false" outlineLevel="0" max="13" min="13" style="1" width="8.46"/>
    <col collapsed="false" customWidth="true" hidden="false" outlineLevel="0" max="15" min="14" style="1" width="9.51"/>
    <col collapsed="false" customWidth="true" hidden="false" outlineLevel="0" max="16" min="16" style="1" width="6.16"/>
    <col collapsed="false" customWidth="true" hidden="false" outlineLevel="0" max="17" min="17" style="1" width="9.51"/>
    <col collapsed="false" customWidth="true" hidden="false" outlineLevel="0" max="18" min="18" style="1" width="4.4"/>
    <col collapsed="false" customWidth="true" hidden="false" outlineLevel="0" max="19" min="19" style="1" width="6.52"/>
    <col collapsed="false" customWidth="true" hidden="false" outlineLevel="0" max="20" min="20" style="1" width="7.23"/>
    <col collapsed="false" customWidth="true" hidden="false" outlineLevel="0" max="21" min="21" style="1" width="8.86"/>
    <col collapsed="false" customWidth="true" hidden="false" outlineLevel="0" max="22" min="22" style="1" width="7.04"/>
    <col collapsed="false" customWidth="true" hidden="false" outlineLevel="0" max="23" min="23" style="1" width="9.51"/>
    <col collapsed="false" customWidth="true" hidden="false" outlineLevel="0" max="24" min="24" style="1" width="4.72"/>
    <col collapsed="false" customWidth="true" hidden="false" outlineLevel="0" max="25" min="25" style="1" width="7.21"/>
    <col collapsed="false" customWidth="true" hidden="false" outlineLevel="0" max="27" min="26" style="1" width="9.51"/>
    <col collapsed="false" customWidth="true" hidden="false" outlineLevel="0" max="28" min="28" style="1" width="5.83"/>
    <col collapsed="false" customWidth="true" hidden="false" outlineLevel="0" max="29" min="29" style="1" width="9.51"/>
    <col collapsed="false" customWidth="true" hidden="false" outlineLevel="0" max="30" min="30" style="1" width="4.62"/>
    <col collapsed="false" customWidth="true" hidden="false" outlineLevel="0" max="31" min="31" style="1" width="7.63"/>
    <col collapsed="false" customWidth="true" hidden="false" outlineLevel="0" max="33" min="32" style="1" width="9.51"/>
    <col collapsed="false" customWidth="true" hidden="false" outlineLevel="0" max="34" min="34" style="1" width="6.7"/>
    <col collapsed="false" customWidth="true" hidden="false" outlineLevel="0" max="35" min="35" style="1" width="9.51"/>
    <col collapsed="false" customWidth="true" hidden="false" outlineLevel="0" max="36" min="36" style="1" width="6.16"/>
    <col collapsed="false" customWidth="true" hidden="false" outlineLevel="0" max="37" min="37" style="1" width="7.07"/>
    <col collapsed="false" customWidth="true" hidden="false" outlineLevel="0" max="41" min="38" style="1" width="9.51"/>
    <col collapsed="false" customWidth="true" hidden="false" outlineLevel="0" max="42" min="42" style="1" width="5.94"/>
    <col collapsed="false" customWidth="true" hidden="false" outlineLevel="0" max="43" min="43" style="1" width="7.63"/>
    <col collapsed="false" customWidth="true" hidden="false" outlineLevel="0" max="47" min="44" style="1" width="9.51"/>
    <col collapsed="false" customWidth="true" hidden="false" outlineLevel="0" max="48" min="48" style="1" width="5.61"/>
    <col collapsed="false" customWidth="true" hidden="false" outlineLevel="0" max="49" min="49" style="1" width="7.07"/>
    <col collapsed="false" customWidth="true" hidden="false" outlineLevel="0" max="51" min="50" style="1" width="9.51"/>
    <col collapsed="false" customWidth="true" hidden="false" outlineLevel="0" max="52" min="52" style="1" width="8.14"/>
    <col collapsed="false" customWidth="true" hidden="false" outlineLevel="0" max="1025" min="53" style="1" width="9.51"/>
  </cols>
  <sheetData>
    <row r="1" s="3" customFormat="true" ht="15.8" hidden="false" customHeight="fals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M1" s="2" t="s">
        <v>2</v>
      </c>
      <c r="N1" s="2"/>
      <c r="O1" s="2"/>
      <c r="P1" s="2"/>
      <c r="Q1" s="2"/>
      <c r="S1" s="2" t="s">
        <v>3</v>
      </c>
      <c r="T1" s="2"/>
      <c r="U1" s="2"/>
      <c r="V1" s="2"/>
      <c r="W1" s="2"/>
      <c r="Y1" s="2" t="s">
        <v>4</v>
      </c>
      <c r="Z1" s="2"/>
      <c r="AA1" s="2"/>
      <c r="AB1" s="2"/>
      <c r="AC1" s="2"/>
      <c r="AE1" s="2" t="s">
        <v>5</v>
      </c>
      <c r="AF1" s="2"/>
      <c r="AG1" s="2"/>
      <c r="AH1" s="2"/>
      <c r="AI1" s="2"/>
      <c r="AK1" s="4" t="s">
        <v>6</v>
      </c>
      <c r="AL1" s="4"/>
      <c r="AM1" s="4"/>
      <c r="AN1" s="4"/>
      <c r="AO1" s="4"/>
      <c r="AP1" s="5"/>
      <c r="AQ1" s="4" t="s">
        <v>7</v>
      </c>
      <c r="AR1" s="4"/>
      <c r="AS1" s="4"/>
      <c r="AT1" s="4"/>
      <c r="AU1" s="4"/>
      <c r="AW1" s="4" t="s">
        <v>8</v>
      </c>
      <c r="AX1" s="4"/>
      <c r="AY1" s="4"/>
      <c r="AZ1" s="4"/>
      <c r="BA1" s="4"/>
    </row>
    <row r="2" customFormat="false" ht="13.8" hidden="false" customHeight="false" outlineLevel="0" collapsed="false">
      <c r="A2" s="6"/>
      <c r="B2" s="6" t="s">
        <v>9</v>
      </c>
      <c r="C2" s="7" t="s">
        <v>10</v>
      </c>
      <c r="D2" s="8" t="s">
        <v>11</v>
      </c>
      <c r="E2" s="8" t="s">
        <v>12</v>
      </c>
      <c r="G2" s="6"/>
      <c r="H2" s="6" t="s">
        <v>9</v>
      </c>
      <c r="I2" s="6" t="s">
        <v>10</v>
      </c>
      <c r="J2" s="8" t="s">
        <v>11</v>
      </c>
      <c r="K2" s="8" t="s">
        <v>12</v>
      </c>
      <c r="M2" s="6"/>
      <c r="N2" s="7" t="s">
        <v>9</v>
      </c>
      <c r="O2" s="7" t="s">
        <v>10</v>
      </c>
      <c r="P2" s="8" t="s">
        <v>11</v>
      </c>
      <c r="Q2" s="8" t="s">
        <v>12</v>
      </c>
      <c r="S2" s="6"/>
      <c r="T2" s="7" t="s">
        <v>9</v>
      </c>
      <c r="U2" s="7" t="s">
        <v>10</v>
      </c>
      <c r="V2" s="8" t="s">
        <v>11</v>
      </c>
      <c r="W2" s="8" t="s">
        <v>12</v>
      </c>
      <c r="Y2" s="6"/>
      <c r="Z2" s="7" t="s">
        <v>9</v>
      </c>
      <c r="AA2" s="7" t="s">
        <v>10</v>
      </c>
      <c r="AB2" s="8" t="s">
        <v>11</v>
      </c>
      <c r="AC2" s="8" t="s">
        <v>12</v>
      </c>
      <c r="AE2" s="6"/>
      <c r="AF2" s="7" t="s">
        <v>9</v>
      </c>
      <c r="AG2" s="7" t="s">
        <v>10</v>
      </c>
      <c r="AH2" s="8" t="s">
        <v>11</v>
      </c>
      <c r="AI2" s="8" t="s">
        <v>12</v>
      </c>
      <c r="AK2" s="6"/>
      <c r="AL2" s="7" t="s">
        <v>9</v>
      </c>
      <c r="AM2" s="7" t="s">
        <v>10</v>
      </c>
      <c r="AN2" s="8" t="s">
        <v>11</v>
      </c>
      <c r="AO2" s="8" t="s">
        <v>12</v>
      </c>
      <c r="AQ2" s="6"/>
      <c r="AR2" s="7" t="s">
        <v>9</v>
      </c>
      <c r="AS2" s="7" t="s">
        <v>10</v>
      </c>
      <c r="AT2" s="8" t="s">
        <v>11</v>
      </c>
      <c r="AU2" s="8" t="s">
        <v>12</v>
      </c>
      <c r="AW2" s="6"/>
      <c r="AX2" s="7" t="s">
        <v>9</v>
      </c>
      <c r="AY2" s="7" t="s">
        <v>10</v>
      </c>
      <c r="AZ2" s="8" t="s">
        <v>11</v>
      </c>
      <c r="BA2" s="8" t="s">
        <v>12</v>
      </c>
    </row>
    <row r="3" customFormat="false" ht="13.8" hidden="false" customHeight="false" outlineLevel="0" collapsed="false">
      <c r="A3" s="6"/>
      <c r="B3" s="9" t="n">
        <v>1</v>
      </c>
      <c r="C3" s="6" t="n">
        <v>0</v>
      </c>
      <c r="D3" s="8"/>
      <c r="E3" s="8"/>
      <c r="G3" s="6"/>
      <c r="H3" s="7" t="n">
        <v>1</v>
      </c>
      <c r="I3" s="7" t="s">
        <v>13</v>
      </c>
      <c r="J3" s="8"/>
      <c r="K3" s="8"/>
      <c r="M3" s="6"/>
      <c r="N3" s="6" t="n">
        <v>1</v>
      </c>
      <c r="O3" s="6" t="s">
        <v>14</v>
      </c>
      <c r="P3" s="8"/>
      <c r="Q3" s="8"/>
      <c r="S3" s="6"/>
      <c r="T3" s="7" t="n">
        <v>1</v>
      </c>
      <c r="U3" s="7" t="s">
        <v>15</v>
      </c>
      <c r="V3" s="8"/>
      <c r="W3" s="8"/>
      <c r="Y3" s="6"/>
      <c r="Z3" s="6" t="n">
        <v>0.75</v>
      </c>
      <c r="AA3" s="6" t="n">
        <v>0</v>
      </c>
      <c r="AB3" s="8"/>
      <c r="AC3" s="8"/>
      <c r="AE3" s="6"/>
      <c r="AF3" s="7" t="n">
        <v>1.25</v>
      </c>
      <c r="AG3" s="7" t="n">
        <v>0</v>
      </c>
      <c r="AH3" s="8"/>
      <c r="AI3" s="8"/>
      <c r="AK3" s="6"/>
      <c r="AL3" s="7" t="n">
        <v>0.9</v>
      </c>
      <c r="AM3" s="7" t="n">
        <v>0</v>
      </c>
      <c r="AN3" s="8"/>
      <c r="AO3" s="8"/>
      <c r="AQ3" s="6"/>
      <c r="AR3" s="6" t="n">
        <v>1.1</v>
      </c>
      <c r="AS3" s="6" t="n">
        <v>0</v>
      </c>
      <c r="AT3" s="8"/>
      <c r="AU3" s="8"/>
      <c r="AW3" s="6"/>
      <c r="AX3" s="6" t="n">
        <v>1.1</v>
      </c>
      <c r="AY3" s="6" t="n">
        <v>0</v>
      </c>
      <c r="AZ3" s="8"/>
      <c r="BA3" s="8"/>
    </row>
    <row r="4" customFormat="false" ht="15.8" hidden="false" customHeight="false" outlineLevel="0" collapsed="false">
      <c r="A4" s="10" t="n">
        <v>1</v>
      </c>
      <c r="B4" s="11" t="n">
        <v>1</v>
      </c>
      <c r="C4" s="12" t="n">
        <v>0</v>
      </c>
      <c r="D4" s="13" t="n">
        <v>0</v>
      </c>
      <c r="E4" s="14" t="n">
        <f aca="false">ABS(B4-$B$3)</f>
        <v>0</v>
      </c>
      <c r="G4" s="15" t="n">
        <v>1</v>
      </c>
      <c r="H4" s="16" t="n">
        <v>1</v>
      </c>
      <c r="I4" s="16" t="n">
        <v>0</v>
      </c>
      <c r="J4" s="17" t="n">
        <v>0</v>
      </c>
      <c r="K4" s="14" t="n">
        <f aca="false">ABS(H4-$B$3)</f>
        <v>0</v>
      </c>
      <c r="M4" s="15" t="n">
        <v>1</v>
      </c>
      <c r="N4" s="16" t="n">
        <v>1</v>
      </c>
      <c r="O4" s="16" t="n">
        <v>-180</v>
      </c>
      <c r="P4" s="17" t="n">
        <v>0</v>
      </c>
      <c r="Q4" s="14" t="n">
        <f aca="false">ABS(N4-$B$3)</f>
        <v>0</v>
      </c>
      <c r="S4" s="15" t="n">
        <v>1</v>
      </c>
      <c r="T4" s="16" t="n">
        <v>1.65146245589713</v>
      </c>
      <c r="U4" s="16" t="n">
        <v>-28.7798036465638</v>
      </c>
      <c r="V4" s="17" t="n">
        <v>0</v>
      </c>
      <c r="W4" s="14" t="n">
        <f aca="false">ABS(T4-$B$3)</f>
        <v>0.65146245589713</v>
      </c>
      <c r="Y4" s="15" t="n">
        <v>1</v>
      </c>
      <c r="Z4" s="16" t="n">
        <v>1</v>
      </c>
      <c r="AA4" s="16" t="n">
        <v>-90</v>
      </c>
      <c r="AB4" s="17" t="n">
        <v>0</v>
      </c>
      <c r="AC4" s="14" t="n">
        <f aca="false">ABS(Z4-$Z$3)</f>
        <v>0.25</v>
      </c>
      <c r="AE4" s="15" t="n">
        <v>1</v>
      </c>
      <c r="AF4" s="16" t="n">
        <v>1</v>
      </c>
      <c r="AG4" s="16" t="n">
        <v>90</v>
      </c>
      <c r="AH4" s="17" t="n">
        <v>0</v>
      </c>
      <c r="AI4" s="14" t="n">
        <f aca="false">ABS(AF4-$AF$3)</f>
        <v>0.25</v>
      </c>
      <c r="AK4" s="15" t="n">
        <v>1</v>
      </c>
      <c r="AL4" s="16" t="n">
        <v>0.967235264688092</v>
      </c>
      <c r="AM4" s="16" t="n">
        <v>-0.900000000000005</v>
      </c>
      <c r="AN4" s="17" t="n">
        <v>0</v>
      </c>
      <c r="AO4" s="14" t="n">
        <f aca="false">ABS(AL4-AL$3)</f>
        <v>0.067235264688092</v>
      </c>
      <c r="AQ4" s="15" t="n">
        <v>1</v>
      </c>
      <c r="AR4" s="16" t="n">
        <v>1</v>
      </c>
      <c r="AS4" s="16" t="n">
        <v>-270</v>
      </c>
      <c r="AT4" s="17" t="n">
        <v>0</v>
      </c>
      <c r="AU4" s="14" t="n">
        <f aca="false">ABS(AR4-AR$3)</f>
        <v>0.1</v>
      </c>
      <c r="AW4" s="15" t="n">
        <v>1</v>
      </c>
      <c r="AX4" s="16" t="n">
        <v>1</v>
      </c>
      <c r="AY4" s="16" t="n">
        <v>-90</v>
      </c>
      <c r="AZ4" s="17" t="n">
        <v>0</v>
      </c>
      <c r="BA4" s="14" t="n">
        <f aca="false">ABS(AX4-AX$3)</f>
        <v>0.1</v>
      </c>
    </row>
    <row r="5" customFormat="false" ht="15.8" hidden="false" customHeight="false" outlineLevel="0" collapsed="false">
      <c r="A5" s="10" t="n">
        <v>2</v>
      </c>
      <c r="B5" s="11" t="n">
        <v>1</v>
      </c>
      <c r="C5" s="12" t="n">
        <v>0</v>
      </c>
      <c r="D5" s="18" t="n">
        <v>1</v>
      </c>
      <c r="E5" s="14" t="n">
        <f aca="false">ABS(B5-$B$3)</f>
        <v>0</v>
      </c>
      <c r="G5" s="15" t="n">
        <v>2</v>
      </c>
      <c r="H5" s="16" t="n">
        <v>1</v>
      </c>
      <c r="I5" s="16" t="n">
        <v>-90</v>
      </c>
      <c r="J5" s="17" t="n">
        <v>0</v>
      </c>
      <c r="K5" s="14" t="n">
        <f aca="false">ABS(H5-$B$3)</f>
        <v>0</v>
      </c>
      <c r="M5" s="15" t="n">
        <v>2</v>
      </c>
      <c r="N5" s="16" t="n">
        <v>1</v>
      </c>
      <c r="O5" s="16" t="n">
        <v>0</v>
      </c>
      <c r="P5" s="17" t="n">
        <v>0</v>
      </c>
      <c r="Q5" s="14" t="n">
        <f aca="false">ABS(N5-$B$3)</f>
        <v>0</v>
      </c>
      <c r="S5" s="15" t="n">
        <v>2</v>
      </c>
      <c r="T5" s="16" t="n">
        <v>1.99900390907699</v>
      </c>
      <c r="U5" s="16" t="n">
        <v>-133.043478260869</v>
      </c>
      <c r="V5" s="17" t="n">
        <v>0</v>
      </c>
      <c r="W5" s="14" t="n">
        <f aca="false">ABS(T5-$B$3)</f>
        <v>0.99900390907699</v>
      </c>
      <c r="Y5" s="15" t="n">
        <v>2</v>
      </c>
      <c r="Z5" s="16" t="n">
        <v>1</v>
      </c>
      <c r="AA5" s="16" t="n">
        <v>0</v>
      </c>
      <c r="AB5" s="17" t="n">
        <v>0</v>
      </c>
      <c r="AC5" s="14" t="n">
        <f aca="false">ABS(Z5-$Z$3)</f>
        <v>0.25</v>
      </c>
      <c r="AE5" s="15" t="n">
        <v>2</v>
      </c>
      <c r="AF5" s="16" t="n">
        <v>1</v>
      </c>
      <c r="AG5" s="16" t="n">
        <v>-90</v>
      </c>
      <c r="AH5" s="17" t="n">
        <v>0</v>
      </c>
      <c r="AI5" s="14" t="n">
        <f aca="false">ABS(AF5-$AF$3)</f>
        <v>0.25</v>
      </c>
      <c r="AK5" s="15" t="n">
        <v>2</v>
      </c>
      <c r="AL5" s="16" t="n">
        <v>0.931656374220828</v>
      </c>
      <c r="AM5" s="16" t="n">
        <v>-88.9</v>
      </c>
      <c r="AN5" s="17" t="n">
        <v>0</v>
      </c>
      <c r="AO5" s="14" t="n">
        <f aca="false">ABS(AL5-AL$3)</f>
        <v>0.031656374220828</v>
      </c>
      <c r="AQ5" s="15" t="n">
        <v>2</v>
      </c>
      <c r="AR5" s="16" t="n">
        <v>1</v>
      </c>
      <c r="AS5" s="16" t="n">
        <v>-89.1</v>
      </c>
      <c r="AT5" s="17" t="n">
        <v>0</v>
      </c>
      <c r="AU5" s="14" t="n">
        <f aca="false">ABS(AR5-AR$3)</f>
        <v>0.1</v>
      </c>
      <c r="AW5" s="15" t="n">
        <v>2</v>
      </c>
      <c r="AX5" s="16" t="n">
        <v>1</v>
      </c>
      <c r="AY5" s="16" t="n">
        <v>-90</v>
      </c>
      <c r="AZ5" s="17" t="n">
        <v>0</v>
      </c>
      <c r="BA5" s="14" t="n">
        <f aca="false">ABS(AX5-AX$3)</f>
        <v>0.1</v>
      </c>
    </row>
    <row r="6" customFormat="false" ht="15.8" hidden="false" customHeight="false" outlineLevel="0" collapsed="false">
      <c r="A6" s="10" t="n">
        <v>3</v>
      </c>
      <c r="B6" s="19" t="n">
        <v>1.08720472193747</v>
      </c>
      <c r="C6" s="20" t="n">
        <v>-106.199999999999</v>
      </c>
      <c r="D6" s="13" t="n">
        <v>0</v>
      </c>
      <c r="E6" s="14" t="n">
        <f aca="false">ABS(B6-$B$3)</f>
        <v>0.0872047219374701</v>
      </c>
      <c r="G6" s="15" t="n">
        <v>3</v>
      </c>
      <c r="H6" s="16" t="n">
        <v>1</v>
      </c>
      <c r="I6" s="16" t="n">
        <v>-90</v>
      </c>
      <c r="J6" s="17" t="n">
        <v>1</v>
      </c>
      <c r="K6" s="14" t="n">
        <f aca="false">ABS(H6-$B$3)</f>
        <v>0</v>
      </c>
      <c r="M6" s="15" t="n">
        <v>3</v>
      </c>
      <c r="N6" s="16" t="n">
        <v>1.03977447852307</v>
      </c>
      <c r="O6" s="16" t="n">
        <v>47.16</v>
      </c>
      <c r="P6" s="17" t="n">
        <v>0</v>
      </c>
      <c r="Q6" s="14" t="n">
        <f aca="false">ABS(N6-$B$3)</f>
        <v>0.03977447852307</v>
      </c>
      <c r="S6" s="15" t="n">
        <v>3</v>
      </c>
      <c r="T6" s="16" t="n">
        <v>1</v>
      </c>
      <c r="U6" s="16" t="n">
        <v>90</v>
      </c>
      <c r="V6" s="17" t="n">
        <v>0</v>
      </c>
      <c r="W6" s="14" t="n">
        <f aca="false">ABS(T6-$B$3)</f>
        <v>0</v>
      </c>
      <c r="Y6" s="15" t="n">
        <v>3</v>
      </c>
      <c r="Z6" s="16" t="n">
        <v>1.1575022001359</v>
      </c>
      <c r="AA6" s="16" t="n">
        <v>-285.72</v>
      </c>
      <c r="AB6" s="17" t="n">
        <v>0</v>
      </c>
      <c r="AC6" s="14" t="n">
        <f aca="false">ABS(Z6-$Z$3)</f>
        <v>0.4075022001359</v>
      </c>
      <c r="AE6" s="15" t="n">
        <v>3</v>
      </c>
      <c r="AF6" s="16" t="n">
        <v>0.957131338</v>
      </c>
      <c r="AG6" s="16" t="n">
        <v>-284.688</v>
      </c>
      <c r="AH6" s="17" t="n">
        <v>0</v>
      </c>
      <c r="AI6" s="14" t="n">
        <f aca="false">ABS(AF6-$AF$3)</f>
        <v>0.292868662</v>
      </c>
      <c r="AK6" s="15" t="n">
        <v>3</v>
      </c>
      <c r="AL6" s="16" t="n">
        <v>0.858994350492216</v>
      </c>
      <c r="AM6" s="16" t="n">
        <v>-193.2</v>
      </c>
      <c r="AN6" s="17" t="n">
        <v>0</v>
      </c>
      <c r="AO6" s="14" t="n">
        <f aca="false">ABS(AL6-AL$3)</f>
        <v>0.041005649507784</v>
      </c>
      <c r="AQ6" s="15" t="n">
        <v>3</v>
      </c>
      <c r="AR6" s="16" t="n">
        <v>1</v>
      </c>
      <c r="AS6" s="16" t="n">
        <v>90</v>
      </c>
      <c r="AT6" s="17" t="n">
        <v>0</v>
      </c>
      <c r="AU6" s="14" t="n">
        <f aca="false">ABS(AR6-AR$3)</f>
        <v>0.1</v>
      </c>
      <c r="AW6" s="15" t="n">
        <v>3</v>
      </c>
      <c r="AX6" s="16" t="n">
        <v>1.4361577185222</v>
      </c>
      <c r="AY6" s="16" t="n">
        <v>-103.275</v>
      </c>
      <c r="AZ6" s="17" t="n">
        <v>0</v>
      </c>
      <c r="BA6" s="14" t="n">
        <f aca="false">ABS(AX6-AX$3)</f>
        <v>0.3361577185222</v>
      </c>
    </row>
    <row r="7" customFormat="false" ht="15.8" hidden="false" customHeight="false" outlineLevel="0" collapsed="false">
      <c r="A7" s="10" t="n">
        <v>4</v>
      </c>
      <c r="B7" s="19" t="n">
        <v>0.899053591056425</v>
      </c>
      <c r="C7" s="20" t="n">
        <v>-189.27</v>
      </c>
      <c r="D7" s="13" t="n">
        <v>0</v>
      </c>
      <c r="E7" s="14" t="n">
        <f aca="false">ABS(B7-$B$3)</f>
        <v>0.100946408943575</v>
      </c>
      <c r="G7" s="15" t="n">
        <v>4</v>
      </c>
      <c r="H7" s="16" t="n">
        <v>0.899053591056425</v>
      </c>
      <c r="I7" s="16" t="n">
        <v>-279.27</v>
      </c>
      <c r="J7" s="17" t="n">
        <v>0</v>
      </c>
      <c r="K7" s="14" t="n">
        <f aca="false">ABS(H7-$B$3)</f>
        <v>0.100946408943575</v>
      </c>
      <c r="M7" s="15" t="n">
        <v>4</v>
      </c>
      <c r="N7" s="16" t="n">
        <v>1.46627504269668</v>
      </c>
      <c r="O7" s="16" t="n">
        <v>158.4</v>
      </c>
      <c r="P7" s="17" t="n">
        <v>0</v>
      </c>
      <c r="Q7" s="14" t="n">
        <f aca="false">ABS(N7-$B$3)</f>
        <v>0.46627504269668</v>
      </c>
      <c r="S7" s="15" t="n">
        <v>5</v>
      </c>
      <c r="T7" s="16" t="n">
        <v>2.04014532031771</v>
      </c>
      <c r="U7" s="16" t="n">
        <v>-60.2103786816269</v>
      </c>
      <c r="V7" s="17" t="n">
        <v>0</v>
      </c>
      <c r="W7" s="14" t="n">
        <f aca="false">ABS(T7-$B$3)</f>
        <v>1.04014532031771</v>
      </c>
      <c r="Y7" s="15" t="n">
        <v>4</v>
      </c>
      <c r="Z7" s="16" t="n">
        <v>1</v>
      </c>
      <c r="AA7" s="16" t="n">
        <v>-270</v>
      </c>
      <c r="AB7" s="17" t="n">
        <v>0</v>
      </c>
      <c r="AC7" s="14" t="n">
        <f aca="false">ABS(Z7-$Z$3)</f>
        <v>0.25</v>
      </c>
      <c r="AE7" s="15" t="n">
        <v>4</v>
      </c>
      <c r="AF7" s="16" t="n">
        <v>1</v>
      </c>
      <c r="AG7" s="16" t="n">
        <v>0</v>
      </c>
      <c r="AH7" s="17" t="n">
        <v>0</v>
      </c>
      <c r="AI7" s="14" t="n">
        <f aca="false">ABS(AF7-$AF$3)</f>
        <v>0.25</v>
      </c>
      <c r="AK7" s="15" t="n">
        <v>4</v>
      </c>
      <c r="AL7" s="16" t="n">
        <v>1</v>
      </c>
      <c r="AM7" s="16" t="n">
        <v>-90</v>
      </c>
      <c r="AN7" s="17" t="n">
        <v>0</v>
      </c>
      <c r="AO7" s="14" t="n">
        <f aca="false">ABS(AL7-AL$3)</f>
        <v>0.1</v>
      </c>
      <c r="AQ7" s="15" t="n">
        <v>4</v>
      </c>
      <c r="AR7" s="16" t="n">
        <v>1.53501340342299</v>
      </c>
      <c r="AS7" s="16" t="n">
        <v>-172.8</v>
      </c>
      <c r="AT7" s="17" t="n">
        <v>0</v>
      </c>
      <c r="AU7" s="14" t="n">
        <f aca="false">ABS(AR7-AR$3)</f>
        <v>0.43501340342299</v>
      </c>
      <c r="AW7" s="15" t="n">
        <v>4</v>
      </c>
      <c r="AX7" s="16" t="n">
        <v>1</v>
      </c>
      <c r="AY7" s="16" t="n">
        <v>-90</v>
      </c>
      <c r="AZ7" s="17" t="n">
        <v>0</v>
      </c>
      <c r="BA7" s="14" t="n">
        <f aca="false">ABS(AX7-AX$3)</f>
        <v>0.1</v>
      </c>
    </row>
    <row r="8" customFormat="false" ht="15.8" hidden="false" customHeight="false" outlineLevel="0" collapsed="false">
      <c r="A8" s="10" t="n">
        <v>5</v>
      </c>
      <c r="B8" s="21" t="n">
        <v>1</v>
      </c>
      <c r="C8" s="20" t="n">
        <v>-359.82</v>
      </c>
      <c r="D8" s="13" t="n">
        <v>0</v>
      </c>
      <c r="E8" s="14" t="n">
        <f aca="false">ABS(B8-$B$3)</f>
        <v>0</v>
      </c>
      <c r="G8" s="15" t="n">
        <v>5</v>
      </c>
      <c r="H8" s="16" t="n">
        <v>1</v>
      </c>
      <c r="I8" s="16" t="n">
        <v>-90</v>
      </c>
      <c r="J8" s="17" t="n">
        <v>0</v>
      </c>
      <c r="K8" s="14" t="n">
        <f aca="false">ABS(H8-$B$3)</f>
        <v>0</v>
      </c>
      <c r="M8" s="15" t="n">
        <v>5</v>
      </c>
      <c r="N8" s="16" t="n">
        <v>1.26984968175814</v>
      </c>
      <c r="O8" s="16" t="n">
        <v>80.04</v>
      </c>
      <c r="P8" s="17" t="n">
        <v>0</v>
      </c>
      <c r="Q8" s="14" t="n">
        <f aca="false">ABS(N8-$B$3)</f>
        <v>0.26984968175814</v>
      </c>
      <c r="S8" s="15" t="n">
        <v>7</v>
      </c>
      <c r="T8" s="16" t="n">
        <v>1</v>
      </c>
      <c r="U8" s="16" t="n">
        <v>-270</v>
      </c>
      <c r="V8" s="17" t="n">
        <v>0</v>
      </c>
      <c r="W8" s="14" t="n">
        <f aca="false">ABS(T8-$B$3)</f>
        <v>0</v>
      </c>
      <c r="Y8" s="15" t="n">
        <v>5</v>
      </c>
      <c r="Z8" s="16" t="n">
        <v>1</v>
      </c>
      <c r="AA8" s="16" t="n">
        <v>90</v>
      </c>
      <c r="AB8" s="17" t="n">
        <v>0</v>
      </c>
      <c r="AC8" s="14" t="n">
        <f aca="false">ABS(Z8-$Z$3)</f>
        <v>0.25</v>
      </c>
      <c r="AE8" s="15" t="n">
        <v>5</v>
      </c>
      <c r="AF8" s="16" t="n">
        <v>1</v>
      </c>
      <c r="AG8" s="16" t="n">
        <v>90</v>
      </c>
      <c r="AH8" s="17" t="n">
        <v>0</v>
      </c>
      <c r="AI8" s="14" t="n">
        <f aca="false">ABS(AF8-$AF$3)</f>
        <v>0.25</v>
      </c>
      <c r="AK8" s="15" t="n">
        <v>5</v>
      </c>
      <c r="AL8" s="16" t="n">
        <v>1</v>
      </c>
      <c r="AM8" s="16" t="n">
        <v>0</v>
      </c>
      <c r="AN8" s="17" t="n">
        <v>0</v>
      </c>
      <c r="AO8" s="14" t="n">
        <f aca="false">ABS(AL8-AL$3)</f>
        <v>0.1</v>
      </c>
      <c r="AQ8" s="15" t="n">
        <v>5</v>
      </c>
      <c r="AR8" s="16" t="n">
        <v>1</v>
      </c>
      <c r="AS8" s="16" t="n">
        <v>90</v>
      </c>
      <c r="AT8" s="17" t="n">
        <v>0</v>
      </c>
      <c r="AU8" s="14" t="n">
        <f aca="false">ABS(AR8-AR$3)</f>
        <v>0.1</v>
      </c>
      <c r="AW8" s="15" t="n">
        <v>5</v>
      </c>
      <c r="AX8" s="16" t="n">
        <v>1</v>
      </c>
      <c r="AY8" s="16" t="n">
        <v>0</v>
      </c>
      <c r="AZ8" s="17" t="n">
        <v>0</v>
      </c>
      <c r="BA8" s="14" t="n">
        <f aca="false">ABS(AX8-AX$3)</f>
        <v>0.1</v>
      </c>
    </row>
    <row r="9" customFormat="false" ht="15.8" hidden="false" customHeight="false" outlineLevel="0" collapsed="false">
      <c r="A9" s="10" t="n">
        <v>6</v>
      </c>
      <c r="B9" s="21" t="n">
        <v>1</v>
      </c>
      <c r="C9" s="12" t="n">
        <v>-359.91</v>
      </c>
      <c r="D9" s="18" t="n">
        <v>1</v>
      </c>
      <c r="E9" s="14" t="n">
        <f aca="false">ABS(B9-$B$3)</f>
        <v>0</v>
      </c>
      <c r="G9" s="15" t="n">
        <v>6</v>
      </c>
      <c r="H9" s="16" t="n">
        <v>1</v>
      </c>
      <c r="I9" s="16" t="n">
        <v>180</v>
      </c>
      <c r="J9" s="17" t="n">
        <v>0</v>
      </c>
      <c r="K9" s="14" t="n">
        <f aca="false">ABS(H9-$B$3)</f>
        <v>0</v>
      </c>
      <c r="M9" s="15" t="n">
        <v>7</v>
      </c>
      <c r="N9" s="16" t="n">
        <v>1</v>
      </c>
      <c r="O9" s="16" t="n">
        <v>-90</v>
      </c>
      <c r="P9" s="17" t="n">
        <v>0</v>
      </c>
      <c r="Q9" s="14" t="n">
        <f aca="false">ABS(N9-$B$3)</f>
        <v>0</v>
      </c>
      <c r="S9" s="15" t="n">
        <v>9</v>
      </c>
      <c r="T9" s="16" t="n">
        <v>1</v>
      </c>
      <c r="U9" s="16" t="n">
        <v>0</v>
      </c>
      <c r="V9" s="17" t="n">
        <v>0</v>
      </c>
      <c r="W9" s="14" t="n">
        <f aca="false">ABS(T9-$B$3)</f>
        <v>0</v>
      </c>
      <c r="Y9" s="15" t="n">
        <v>6</v>
      </c>
      <c r="Z9" s="16" t="n">
        <v>1</v>
      </c>
      <c r="AA9" s="16" t="n">
        <v>-91.44</v>
      </c>
      <c r="AB9" s="17" t="n">
        <v>0</v>
      </c>
      <c r="AC9" s="14" t="n">
        <f aca="false">ABS(Z9-$Z$3)</f>
        <v>0.25</v>
      </c>
      <c r="AE9" s="15" t="n">
        <v>6</v>
      </c>
      <c r="AF9" s="16" t="n">
        <v>1</v>
      </c>
      <c r="AG9" s="16" t="n">
        <v>0</v>
      </c>
      <c r="AH9" s="17" t="n">
        <v>0</v>
      </c>
      <c r="AI9" s="14" t="n">
        <f aca="false">ABS(AF9-$AF$3)</f>
        <v>0.25</v>
      </c>
      <c r="AK9" s="15" t="n">
        <v>6</v>
      </c>
      <c r="AL9" s="16" t="n">
        <v>1.03818885530302</v>
      </c>
      <c r="AM9" s="16" t="n">
        <v>-179.5</v>
      </c>
      <c r="AN9" s="17" t="n">
        <v>0</v>
      </c>
      <c r="AO9" s="14" t="n">
        <f aca="false">ABS(AL9-AL$3)</f>
        <v>0.13818885530302</v>
      </c>
      <c r="AQ9" s="15" t="n">
        <v>6</v>
      </c>
      <c r="AR9" s="16" t="n">
        <v>1</v>
      </c>
      <c r="AS9" s="16" t="n">
        <v>-90</v>
      </c>
      <c r="AT9" s="17" t="n">
        <v>0</v>
      </c>
      <c r="AU9" s="14" t="n">
        <f aca="false">ABS(AR9-AR$3)</f>
        <v>0.1</v>
      </c>
      <c r="AW9" s="15" t="n">
        <v>6</v>
      </c>
      <c r="AX9" s="16" t="n">
        <v>1</v>
      </c>
      <c r="AY9" s="16" t="n">
        <v>180</v>
      </c>
      <c r="AZ9" s="17" t="n">
        <v>0</v>
      </c>
      <c r="BA9" s="14" t="n">
        <f aca="false">ABS(AX9-AX$3)</f>
        <v>0.1</v>
      </c>
    </row>
    <row r="10" customFormat="false" ht="15.8" hidden="false" customHeight="false" outlineLevel="0" collapsed="false">
      <c r="A10" s="10" t="n">
        <v>7</v>
      </c>
      <c r="B10" s="21" t="n">
        <v>1</v>
      </c>
      <c r="C10" s="12" t="n">
        <v>0</v>
      </c>
      <c r="D10" s="18" t="n">
        <v>1</v>
      </c>
      <c r="E10" s="14" t="n">
        <f aca="false">ABS(B10-$B$3)</f>
        <v>0</v>
      </c>
      <c r="G10" s="15" t="n">
        <v>7</v>
      </c>
      <c r="H10" s="16" t="n">
        <v>1</v>
      </c>
      <c r="I10" s="16" t="n">
        <v>-90</v>
      </c>
      <c r="J10" s="17" t="n">
        <v>0</v>
      </c>
      <c r="K10" s="14" t="n">
        <f aca="false">ABS(H10-$B$3)</f>
        <v>0</v>
      </c>
      <c r="M10" s="15" t="n">
        <v>8</v>
      </c>
      <c r="N10" s="16" t="n">
        <v>1</v>
      </c>
      <c r="O10" s="16" t="n">
        <v>180</v>
      </c>
      <c r="P10" s="17" t="n">
        <v>0</v>
      </c>
      <c r="Q10" s="14" t="n">
        <f aca="false">ABS(N10-$B$3)</f>
        <v>0</v>
      </c>
      <c r="S10" s="15" t="n">
        <v>12</v>
      </c>
      <c r="T10" s="16" t="n">
        <v>1</v>
      </c>
      <c r="U10" s="16" t="n">
        <v>-90</v>
      </c>
      <c r="V10" s="17" t="n">
        <v>0</v>
      </c>
      <c r="W10" s="14" t="n">
        <f aca="false">ABS(T10-$B$3)</f>
        <v>0</v>
      </c>
      <c r="Y10" s="15" t="n">
        <v>7</v>
      </c>
      <c r="Z10" s="16" t="n">
        <v>1</v>
      </c>
      <c r="AA10" s="16" t="n">
        <v>0</v>
      </c>
      <c r="AB10" s="17" t="n">
        <v>0</v>
      </c>
      <c r="AC10" s="14" t="n">
        <f aca="false">ABS(Z10-$Z$3)</f>
        <v>0.25</v>
      </c>
      <c r="AE10" s="15" t="n">
        <v>7</v>
      </c>
      <c r="AF10" s="16" t="n">
        <v>1</v>
      </c>
      <c r="AG10" s="16" t="n">
        <v>-180</v>
      </c>
      <c r="AH10" s="17" t="n">
        <v>0</v>
      </c>
      <c r="AI10" s="14" t="n">
        <f aca="false">ABS(AF10-$AF$3)</f>
        <v>0.25</v>
      </c>
      <c r="AK10" s="15" t="n">
        <v>7</v>
      </c>
      <c r="AL10" s="16" t="n">
        <v>1</v>
      </c>
      <c r="AM10" s="16" t="n">
        <v>-90</v>
      </c>
      <c r="AN10" s="17" t="n">
        <v>0</v>
      </c>
      <c r="AO10" s="14" t="n">
        <f aca="false">ABS(AL10-AL$3)</f>
        <v>0.1</v>
      </c>
      <c r="AQ10" s="15" t="n">
        <v>7</v>
      </c>
      <c r="AR10" s="16" t="n">
        <v>1.52697964358806</v>
      </c>
      <c r="AS10" s="16" t="n">
        <v>176.727272727272</v>
      </c>
      <c r="AT10" s="17" t="n">
        <v>0</v>
      </c>
      <c r="AU10" s="14" t="n">
        <f aca="false">ABS(AR10-AR$3)</f>
        <v>0.42697964358806</v>
      </c>
      <c r="AW10" s="15" t="n">
        <v>7</v>
      </c>
      <c r="AX10" s="16" t="n">
        <v>1.03042583162409</v>
      </c>
      <c r="AY10" s="16" t="n">
        <v>131.4</v>
      </c>
      <c r="AZ10" s="17" t="n">
        <v>0</v>
      </c>
      <c r="BA10" s="14" t="n">
        <f aca="false">ABS(AX10-AX$3)</f>
        <v>0.0695741683759101</v>
      </c>
    </row>
    <row r="11" customFormat="false" ht="15.8" hidden="false" customHeight="false" outlineLevel="0" collapsed="false">
      <c r="A11" s="10" t="n">
        <v>8</v>
      </c>
      <c r="B11" s="21" t="n">
        <v>1</v>
      </c>
      <c r="C11" s="12" t="n">
        <v>0</v>
      </c>
      <c r="D11" s="13" t="n">
        <v>0</v>
      </c>
      <c r="E11" s="14" t="n">
        <f aca="false">ABS(B11-$B$3)</f>
        <v>0</v>
      </c>
      <c r="G11" s="15" t="n">
        <v>8</v>
      </c>
      <c r="H11" s="16" t="n">
        <v>1</v>
      </c>
      <c r="I11" s="16" t="n">
        <v>-90</v>
      </c>
      <c r="J11" s="17" t="n">
        <v>1</v>
      </c>
      <c r="K11" s="14" t="n">
        <f aca="false">ABS(H11-$B$3)</f>
        <v>0</v>
      </c>
      <c r="M11" s="15" t="n">
        <v>9</v>
      </c>
      <c r="N11" s="16" t="n">
        <v>1</v>
      </c>
      <c r="O11" s="16" t="n">
        <v>-270</v>
      </c>
      <c r="P11" s="17" t="n">
        <v>0</v>
      </c>
      <c r="Q11" s="14" t="n">
        <f aca="false">ABS(N11-$B$3)</f>
        <v>0</v>
      </c>
      <c r="S11" s="15" t="n">
        <v>14</v>
      </c>
      <c r="T11" s="16" t="n">
        <v>1.32665656010844</v>
      </c>
      <c r="U11" s="16" t="n">
        <v>75.1051893408134</v>
      </c>
      <c r="V11" s="17" t="n">
        <v>0</v>
      </c>
      <c r="W11" s="14" t="n">
        <f aca="false">ABS(T11-$B$3)</f>
        <v>0.32665656010844</v>
      </c>
      <c r="Y11" s="15" t="n">
        <v>8</v>
      </c>
      <c r="Z11" s="16" t="n">
        <v>1</v>
      </c>
      <c r="AA11" s="16" t="n">
        <v>90</v>
      </c>
      <c r="AB11" s="17" t="n">
        <v>0</v>
      </c>
      <c r="AC11" s="14" t="n">
        <f aca="false">ABS(Z11-$Z$3)</f>
        <v>0.25</v>
      </c>
      <c r="AE11" s="15" t="n">
        <v>8</v>
      </c>
      <c r="AF11" s="16" t="n">
        <v>1</v>
      </c>
      <c r="AG11" s="16" t="n">
        <v>-90</v>
      </c>
      <c r="AH11" s="17" t="n">
        <v>0</v>
      </c>
      <c r="AI11" s="14" t="n">
        <f aca="false">ABS(AF11-$AF$3)</f>
        <v>0.25</v>
      </c>
      <c r="AK11" s="15" t="n">
        <v>8</v>
      </c>
      <c r="AL11" s="16" t="n">
        <v>1</v>
      </c>
      <c r="AM11" s="16" t="n">
        <v>-270</v>
      </c>
      <c r="AN11" s="17" t="n">
        <v>0</v>
      </c>
      <c r="AO11" s="14" t="n">
        <f aca="false">ABS(AL11-AL$3)</f>
        <v>0.1</v>
      </c>
      <c r="AQ11" s="15" t="n">
        <v>8</v>
      </c>
      <c r="AR11" s="16" t="n">
        <v>1</v>
      </c>
      <c r="AS11" s="16" t="n">
        <v>-180</v>
      </c>
      <c r="AT11" s="17" t="n">
        <v>0</v>
      </c>
      <c r="AU11" s="14" t="n">
        <f aca="false">ABS(AR11-AR$3)</f>
        <v>0.1</v>
      </c>
      <c r="AW11" s="15" t="n">
        <v>8</v>
      </c>
      <c r="AX11" s="16" t="n">
        <v>1</v>
      </c>
      <c r="AY11" s="16" t="n">
        <v>180</v>
      </c>
      <c r="AZ11" s="17" t="n">
        <v>0</v>
      </c>
      <c r="BA11" s="14" t="n">
        <f aca="false">ABS(AX11-AX$3)</f>
        <v>0.1</v>
      </c>
    </row>
    <row r="12" customFormat="false" ht="15.8" hidden="false" customHeight="false" outlineLevel="0" collapsed="false">
      <c r="A12" s="10" t="n">
        <v>9</v>
      </c>
      <c r="B12" s="21" t="n">
        <v>1</v>
      </c>
      <c r="C12" s="20" t="n">
        <v>-90</v>
      </c>
      <c r="D12" s="13" t="n">
        <v>0</v>
      </c>
      <c r="E12" s="14" t="n">
        <f aca="false">ABS(B12-$B$3)</f>
        <v>0</v>
      </c>
      <c r="G12" s="15" t="n">
        <v>9</v>
      </c>
      <c r="H12" s="16" t="n">
        <v>1</v>
      </c>
      <c r="I12" s="16" t="n">
        <v>180</v>
      </c>
      <c r="J12" s="17" t="n">
        <v>0</v>
      </c>
      <c r="K12" s="14" t="n">
        <f aca="false">ABS(H12-$B$3)</f>
        <v>0</v>
      </c>
      <c r="L12" s="22"/>
      <c r="M12" s="15" t="n">
        <v>12</v>
      </c>
      <c r="N12" s="16" t="n">
        <v>1</v>
      </c>
      <c r="O12" s="16" t="n">
        <v>0</v>
      </c>
      <c r="P12" s="17" t="n">
        <v>0</v>
      </c>
      <c r="Q12" s="14" t="n">
        <f aca="false">ABS(N12-$B$3)</f>
        <v>0</v>
      </c>
      <c r="S12" s="15" t="n">
        <v>16</v>
      </c>
      <c r="T12" s="16" t="n">
        <v>1</v>
      </c>
      <c r="U12" s="16" t="n">
        <v>0</v>
      </c>
      <c r="V12" s="17" t="n">
        <v>0</v>
      </c>
      <c r="W12" s="14" t="n">
        <f aca="false">ABS(T12-$B$3)</f>
        <v>0</v>
      </c>
      <c r="Y12" s="15" t="n">
        <v>9</v>
      </c>
      <c r="Z12" s="16" t="n">
        <v>1</v>
      </c>
      <c r="AA12" s="16" t="n">
        <v>-90</v>
      </c>
      <c r="AB12" s="17" t="n">
        <v>0</v>
      </c>
      <c r="AC12" s="14" t="n">
        <f aca="false">ABS(Z12-$Z$3)</f>
        <v>0.25</v>
      </c>
      <c r="AE12" s="15" t="n">
        <v>9</v>
      </c>
      <c r="AF12" s="16" t="n">
        <v>1</v>
      </c>
      <c r="AG12" s="16" t="n">
        <v>0</v>
      </c>
      <c r="AH12" s="17" t="n">
        <v>0</v>
      </c>
      <c r="AI12" s="14" t="n">
        <f aca="false">ABS(AF12-$AF$3)</f>
        <v>0.25</v>
      </c>
      <c r="AK12" s="15" t="n">
        <v>9</v>
      </c>
      <c r="AL12" s="16" t="n">
        <v>1</v>
      </c>
      <c r="AM12" s="16" t="n">
        <v>0</v>
      </c>
      <c r="AN12" s="17" t="n">
        <v>0</v>
      </c>
      <c r="AO12" s="14" t="n">
        <f aca="false">ABS(AL12-AL$3)</f>
        <v>0.1</v>
      </c>
      <c r="AQ12" s="15" t="n">
        <v>9</v>
      </c>
      <c r="AR12" s="16" t="n">
        <v>1</v>
      </c>
      <c r="AS12" s="16" t="n">
        <v>180</v>
      </c>
      <c r="AT12" s="17" t="n">
        <v>0</v>
      </c>
      <c r="AU12" s="14" t="n">
        <f aca="false">ABS(AR12-AR$3)</f>
        <v>0.1</v>
      </c>
      <c r="AW12" s="15" t="n">
        <v>9</v>
      </c>
      <c r="AX12" s="16" t="n">
        <v>1</v>
      </c>
      <c r="AY12" s="16" t="n">
        <v>-3.375</v>
      </c>
      <c r="AZ12" s="17" t="n">
        <v>0</v>
      </c>
      <c r="BA12" s="14" t="n">
        <f aca="false">ABS(AX12-AX$3)</f>
        <v>0.1</v>
      </c>
    </row>
    <row r="13" customFormat="false" ht="15.8" hidden="false" customHeight="false" outlineLevel="0" collapsed="false">
      <c r="A13" s="10" t="n">
        <v>10</v>
      </c>
      <c r="B13" s="21" t="n">
        <v>1</v>
      </c>
      <c r="C13" s="12" t="n">
        <v>0</v>
      </c>
      <c r="D13" s="18" t="n">
        <v>1</v>
      </c>
      <c r="E13" s="14" t="n">
        <f aca="false">ABS(B13-$B$3)</f>
        <v>0</v>
      </c>
      <c r="G13" s="15" t="n">
        <v>10</v>
      </c>
      <c r="H13" s="16" t="n">
        <v>1</v>
      </c>
      <c r="I13" s="16" t="n">
        <v>0</v>
      </c>
      <c r="J13" s="17" t="n">
        <v>0</v>
      </c>
      <c r="K13" s="14" t="n">
        <f aca="false">ABS(H13-$B$3)</f>
        <v>0</v>
      </c>
      <c r="M13" s="15" t="n">
        <v>14</v>
      </c>
      <c r="N13" s="16" t="n">
        <v>1</v>
      </c>
      <c r="O13" s="16" t="n">
        <v>0</v>
      </c>
      <c r="P13" s="17" t="n">
        <v>0</v>
      </c>
      <c r="Q13" s="14" t="n">
        <f aca="false">ABS(N13-$B$3)</f>
        <v>0</v>
      </c>
      <c r="S13" s="15" t="n">
        <v>17</v>
      </c>
      <c r="T13" s="16" t="n">
        <v>1.04690382178179</v>
      </c>
      <c r="U13" s="16" t="n">
        <v>-136.577840112201</v>
      </c>
      <c r="V13" s="17" t="n">
        <v>0</v>
      </c>
      <c r="W13" s="14" t="n">
        <f aca="false">ABS(T13-$B$3)</f>
        <v>0.0469038217817901</v>
      </c>
      <c r="Y13" s="15" t="n">
        <v>10</v>
      </c>
      <c r="Z13" s="16" t="n">
        <v>1</v>
      </c>
      <c r="AA13" s="16" t="n">
        <v>-93.8399999999999</v>
      </c>
      <c r="AB13" s="17" t="n">
        <v>0</v>
      </c>
      <c r="AC13" s="14" t="n">
        <f aca="false">ABS(Z13-$Z$3)</f>
        <v>0.25</v>
      </c>
      <c r="AE13" s="15" t="n">
        <v>10</v>
      </c>
      <c r="AF13" s="16" t="n">
        <v>1</v>
      </c>
      <c r="AG13" s="16" t="n">
        <v>180</v>
      </c>
      <c r="AH13" s="17" t="n">
        <v>0</v>
      </c>
      <c r="AI13" s="14" t="n">
        <f aca="false">ABS(AF13-$AF$3)</f>
        <v>0.25</v>
      </c>
      <c r="AK13" s="15" t="n">
        <v>10</v>
      </c>
      <c r="AL13" s="16" t="n">
        <v>1</v>
      </c>
      <c r="AM13" s="16" t="n">
        <v>180</v>
      </c>
      <c r="AN13" s="17" t="n">
        <v>0</v>
      </c>
      <c r="AO13" s="14" t="n">
        <f aca="false">ABS(AL13-AL$3)</f>
        <v>0.1</v>
      </c>
      <c r="AQ13" s="15" t="n">
        <v>10</v>
      </c>
      <c r="AR13" s="16" t="n">
        <v>1</v>
      </c>
      <c r="AS13" s="16" t="n">
        <v>-179.754545454545</v>
      </c>
      <c r="AT13" s="17" t="n">
        <v>0</v>
      </c>
      <c r="AU13" s="14" t="n">
        <f aca="false">ABS(AR13-AR$3)</f>
        <v>0.1</v>
      </c>
      <c r="AW13" s="15" t="n">
        <v>10</v>
      </c>
      <c r="AX13" s="16" t="n">
        <v>1</v>
      </c>
      <c r="AY13" s="16" t="n">
        <v>0</v>
      </c>
      <c r="AZ13" s="17" t="n">
        <v>0</v>
      </c>
      <c r="BA13" s="14" t="n">
        <f aca="false">ABS(AX13-AX$3)</f>
        <v>0.1</v>
      </c>
    </row>
    <row r="14" customFormat="false" ht="15.8" hidden="false" customHeight="false" outlineLevel="0" collapsed="false">
      <c r="A14" s="10" t="n">
        <v>11</v>
      </c>
      <c r="B14" s="21" t="n">
        <v>1</v>
      </c>
      <c r="C14" s="20" t="n">
        <v>90</v>
      </c>
      <c r="D14" s="13" t="n">
        <v>0</v>
      </c>
      <c r="E14" s="14" t="n">
        <f aca="false">ABS(B14-$B$3)</f>
        <v>0</v>
      </c>
      <c r="G14" s="15" t="n">
        <v>11</v>
      </c>
      <c r="H14" s="16" t="n">
        <v>1</v>
      </c>
      <c r="I14" s="16" t="n">
        <v>0</v>
      </c>
      <c r="J14" s="17" t="n">
        <v>0</v>
      </c>
      <c r="K14" s="14" t="n">
        <f aca="false">ABS(H14-$B$3)</f>
        <v>0</v>
      </c>
      <c r="M14" s="15" t="n">
        <v>15</v>
      </c>
      <c r="N14" s="16" t="n">
        <v>1</v>
      </c>
      <c r="O14" s="16" t="n">
        <v>-270</v>
      </c>
      <c r="P14" s="17" t="n">
        <v>0</v>
      </c>
      <c r="Q14" s="14" t="n">
        <f aca="false">ABS(N14-$B$3)</f>
        <v>0</v>
      </c>
      <c r="S14" s="15" t="n">
        <v>19</v>
      </c>
      <c r="T14" s="16" t="n">
        <v>1</v>
      </c>
      <c r="U14" s="16" t="n">
        <v>0</v>
      </c>
      <c r="V14" s="17" t="n">
        <v>0</v>
      </c>
      <c r="W14" s="14" t="n">
        <f aca="false">ABS(T14-$B$3)</f>
        <v>0</v>
      </c>
      <c r="Y14" s="15" t="n">
        <v>11</v>
      </c>
      <c r="Z14" s="16" t="n">
        <v>1</v>
      </c>
      <c r="AA14" s="16" t="n">
        <v>0</v>
      </c>
      <c r="AB14" s="17" t="n">
        <v>0</v>
      </c>
      <c r="AC14" s="14" t="n">
        <f aca="false">ABS(Z14-$Z$3)</f>
        <v>0.25</v>
      </c>
      <c r="AE14" s="15" t="n">
        <v>11</v>
      </c>
      <c r="AF14" s="16" t="n">
        <v>1</v>
      </c>
      <c r="AG14" s="16" t="n">
        <v>-270</v>
      </c>
      <c r="AH14" s="17" t="n">
        <v>0</v>
      </c>
      <c r="AI14" s="14" t="n">
        <f aca="false">ABS(AF14-$AF$3)</f>
        <v>0.25</v>
      </c>
      <c r="AK14" s="15" t="n">
        <v>11</v>
      </c>
      <c r="AL14" s="16" t="n">
        <v>1</v>
      </c>
      <c r="AM14" s="16" t="n">
        <v>0</v>
      </c>
      <c r="AN14" s="17" t="n">
        <v>0</v>
      </c>
      <c r="AO14" s="14" t="n">
        <f aca="false">ABS(AL14-AL$3)</f>
        <v>0.1</v>
      </c>
      <c r="AQ14" s="15" t="n">
        <v>11</v>
      </c>
      <c r="AR14" s="16" t="n">
        <v>1</v>
      </c>
      <c r="AS14" s="16" t="n">
        <v>0</v>
      </c>
      <c r="AT14" s="17" t="n">
        <v>0</v>
      </c>
      <c r="AU14" s="14" t="n">
        <f aca="false">ABS(AR14-AR$3)</f>
        <v>0.1</v>
      </c>
      <c r="AW14" s="15" t="n">
        <v>11</v>
      </c>
      <c r="AX14" s="16" t="n">
        <v>1</v>
      </c>
      <c r="AY14" s="16" t="n">
        <v>0</v>
      </c>
      <c r="AZ14" s="17" t="n">
        <v>0</v>
      </c>
      <c r="BA14" s="14" t="n">
        <f aca="false">ABS(AX14-AX$3)</f>
        <v>0.1</v>
      </c>
    </row>
    <row r="15" customFormat="false" ht="15.8" hidden="false" customHeight="false" outlineLevel="0" collapsed="false">
      <c r="A15" s="10" t="n">
        <v>12</v>
      </c>
      <c r="B15" s="21" t="n">
        <v>1</v>
      </c>
      <c r="C15" s="12" t="n">
        <v>0</v>
      </c>
      <c r="D15" s="13" t="n">
        <v>0</v>
      </c>
      <c r="E15" s="14" t="n">
        <f aca="false">ABS(B15-$B$3)</f>
        <v>0</v>
      </c>
      <c r="G15" s="15" t="n">
        <v>12</v>
      </c>
      <c r="H15" s="16" t="n">
        <v>1</v>
      </c>
      <c r="I15" s="16" t="n">
        <v>180</v>
      </c>
      <c r="J15" s="17" t="n">
        <v>0</v>
      </c>
      <c r="K15" s="14" t="n">
        <f aca="false">ABS(H15-$B$3)</f>
        <v>0</v>
      </c>
      <c r="M15" s="15" t="n">
        <v>16</v>
      </c>
      <c r="N15" s="16" t="n">
        <v>1.34308143939921</v>
      </c>
      <c r="O15" s="16" t="n">
        <v>72.12</v>
      </c>
      <c r="P15" s="17" t="n">
        <v>0</v>
      </c>
      <c r="Q15" s="14" t="n">
        <f aca="false">ABS(N15-$B$3)</f>
        <v>0.34308143939921</v>
      </c>
      <c r="S15" s="15" t="n">
        <v>20</v>
      </c>
      <c r="T15" s="16" t="n">
        <v>1</v>
      </c>
      <c r="U15" s="16" t="n">
        <v>0</v>
      </c>
      <c r="V15" s="17" t="n">
        <v>0</v>
      </c>
      <c r="W15" s="14" t="n">
        <f aca="false">ABS(T15-$B$3)</f>
        <v>0</v>
      </c>
      <c r="Y15" s="15" t="n">
        <v>12</v>
      </c>
      <c r="Z15" s="16" t="n">
        <v>1</v>
      </c>
      <c r="AA15" s="16" t="n">
        <v>178.56</v>
      </c>
      <c r="AB15" s="17" t="n">
        <v>0</v>
      </c>
      <c r="AC15" s="14" t="n">
        <f aca="false">ABS(Z15-$Z$3)</f>
        <v>0.25</v>
      </c>
      <c r="AE15" s="15" t="n">
        <v>12</v>
      </c>
      <c r="AF15" s="16" t="n">
        <v>1.041524015</v>
      </c>
      <c r="AG15" s="16" t="n">
        <v>178.272</v>
      </c>
      <c r="AH15" s="17" t="n">
        <v>0</v>
      </c>
      <c r="AI15" s="14" t="n">
        <f aca="false">ABS(AF15-$AF$3)</f>
        <v>0.208475985</v>
      </c>
      <c r="AK15" s="15" t="n">
        <v>12</v>
      </c>
      <c r="AL15" s="16" t="n">
        <v>1</v>
      </c>
      <c r="AM15" s="16" t="n">
        <v>0</v>
      </c>
      <c r="AN15" s="17" t="n">
        <v>0</v>
      </c>
      <c r="AO15" s="14" t="n">
        <f aca="false">ABS(AL15-AL$3)</f>
        <v>0.1</v>
      </c>
      <c r="AQ15" s="15" t="n">
        <v>12</v>
      </c>
      <c r="AR15" s="16" t="n">
        <v>1.00702109003173</v>
      </c>
      <c r="AS15" s="16" t="n">
        <v>-262.8</v>
      </c>
      <c r="AT15" s="17" t="n">
        <v>0</v>
      </c>
      <c r="AU15" s="14" t="n">
        <f aca="false">ABS(AR15-AR$3)</f>
        <v>0.0929789099682701</v>
      </c>
      <c r="AW15" s="15" t="n">
        <v>12</v>
      </c>
      <c r="AX15" s="16" t="n">
        <v>1</v>
      </c>
      <c r="AY15" s="16" t="n">
        <v>0</v>
      </c>
      <c r="AZ15" s="17" t="n">
        <v>0</v>
      </c>
      <c r="BA15" s="14" t="n">
        <f aca="false">ABS(AX15-AX$3)</f>
        <v>0.1</v>
      </c>
    </row>
    <row r="16" customFormat="false" ht="15.8" hidden="false" customHeight="false" outlineLevel="0" collapsed="false">
      <c r="A16" s="10" t="n">
        <v>13</v>
      </c>
      <c r="B16" s="21" t="n">
        <v>1</v>
      </c>
      <c r="C16" s="12" t="n">
        <v>0</v>
      </c>
      <c r="D16" s="13" t="n">
        <v>0</v>
      </c>
      <c r="E16" s="14" t="n">
        <f aca="false">ABS(B16-$B$3)</f>
        <v>0</v>
      </c>
      <c r="G16" s="15" t="n">
        <v>13</v>
      </c>
      <c r="H16" s="16" t="n">
        <v>1</v>
      </c>
      <c r="I16" s="16" t="n">
        <v>-180</v>
      </c>
      <c r="J16" s="17" t="n">
        <v>0</v>
      </c>
      <c r="K16" s="14" t="n">
        <f aca="false">ABS(H16-$B$3)</f>
        <v>0</v>
      </c>
      <c r="M16" s="15" t="n">
        <v>17</v>
      </c>
      <c r="N16" s="16" t="n">
        <v>1</v>
      </c>
      <c r="O16" s="16" t="n">
        <v>-90</v>
      </c>
      <c r="P16" s="17" t="n">
        <v>0</v>
      </c>
      <c r="Q16" s="14" t="n">
        <f aca="false">ABS(N16-$B$3)</f>
        <v>0</v>
      </c>
      <c r="S16" s="15" t="n">
        <v>21</v>
      </c>
      <c r="T16" s="16" t="n">
        <v>1.33343046696832</v>
      </c>
      <c r="U16" s="16" t="n">
        <v>138.849929873772</v>
      </c>
      <c r="V16" s="17" t="n">
        <v>0</v>
      </c>
      <c r="W16" s="14" t="n">
        <f aca="false">ABS(T16-$B$3)</f>
        <v>0.33343046696832</v>
      </c>
      <c r="Y16" s="15" t="n">
        <v>13</v>
      </c>
      <c r="Z16" s="16" t="n">
        <v>1</v>
      </c>
      <c r="AA16" s="16" t="n">
        <v>-271.44</v>
      </c>
      <c r="AB16" s="17" t="n">
        <v>0</v>
      </c>
      <c r="AC16" s="14" t="n">
        <f aca="false">ABS(Z16-$Z$3)</f>
        <v>0.25</v>
      </c>
      <c r="AE16" s="15" t="n">
        <v>13</v>
      </c>
      <c r="AF16" s="16" t="n">
        <v>1.038269537</v>
      </c>
      <c r="AG16" s="16" t="n">
        <v>-90.864</v>
      </c>
      <c r="AH16" s="17" t="n">
        <v>0</v>
      </c>
      <c r="AI16" s="14" t="n">
        <f aca="false">ABS(AF16-$AF$3)</f>
        <v>0.211730463</v>
      </c>
      <c r="AK16" s="15" t="n">
        <v>13</v>
      </c>
      <c r="AL16" s="16" t="n">
        <v>1</v>
      </c>
      <c r="AM16" s="16" t="n">
        <v>-90</v>
      </c>
      <c r="AN16" s="17" t="n">
        <v>0</v>
      </c>
      <c r="AO16" s="14" t="n">
        <f aca="false">ABS(AL16-AL$3)</f>
        <v>0.1</v>
      </c>
      <c r="AQ16" s="15" t="n">
        <v>13</v>
      </c>
      <c r="AR16" s="16" t="n">
        <v>1</v>
      </c>
      <c r="AS16" s="16" t="n">
        <v>0</v>
      </c>
      <c r="AT16" s="17" t="n">
        <v>0</v>
      </c>
      <c r="AU16" s="14" t="n">
        <f aca="false">ABS(AR16-AR$3)</f>
        <v>0.1</v>
      </c>
      <c r="AW16" s="15" t="n">
        <v>13</v>
      </c>
      <c r="AX16" s="16" t="n">
        <v>1</v>
      </c>
      <c r="AY16" s="16" t="n">
        <v>0</v>
      </c>
      <c r="AZ16" s="17" t="n">
        <v>0</v>
      </c>
      <c r="BA16" s="14" t="n">
        <f aca="false">ABS(AX16-AX$3)</f>
        <v>0.1</v>
      </c>
    </row>
    <row r="17" customFormat="false" ht="15.8" hidden="false" customHeight="false" outlineLevel="0" collapsed="false">
      <c r="A17" s="10" t="n">
        <v>14</v>
      </c>
      <c r="B17" s="21" t="n">
        <v>1</v>
      </c>
      <c r="C17" s="20" t="n">
        <v>-90</v>
      </c>
      <c r="D17" s="13" t="n">
        <v>0</v>
      </c>
      <c r="E17" s="14" t="n">
        <f aca="false">ABS(B17-$B$3)</f>
        <v>0</v>
      </c>
      <c r="G17" s="15" t="n">
        <v>14</v>
      </c>
      <c r="H17" s="16" t="n">
        <v>1</v>
      </c>
      <c r="I17" s="16" t="n">
        <v>-180</v>
      </c>
      <c r="J17" s="17" t="n">
        <v>0</v>
      </c>
      <c r="K17" s="14" t="n">
        <f aca="false">ABS(H17-$B$3)</f>
        <v>0</v>
      </c>
      <c r="M17" s="15" t="n">
        <v>19</v>
      </c>
      <c r="N17" s="16" t="n">
        <v>1</v>
      </c>
      <c r="O17" s="16" t="n">
        <v>0</v>
      </c>
      <c r="P17" s="17" t="n">
        <v>0</v>
      </c>
      <c r="Q17" s="14" t="n">
        <f aca="false">ABS(N17-$B$3)</f>
        <v>0</v>
      </c>
      <c r="S17" s="23" t="n">
        <v>25</v>
      </c>
      <c r="T17" s="16" t="n">
        <v>1.68545113182625</v>
      </c>
      <c r="U17" s="16" t="n">
        <v>141.122019635343</v>
      </c>
      <c r="V17" s="17" t="n">
        <v>0</v>
      </c>
      <c r="W17" s="24" t="n">
        <f aca="false">ABS(T17-$B$3)</f>
        <v>0.68545113182625</v>
      </c>
      <c r="Y17" s="15" t="n">
        <v>14</v>
      </c>
      <c r="Z17" s="16" t="n">
        <v>1.09706027479606</v>
      </c>
      <c r="AA17" s="16" t="n">
        <v>-38.04</v>
      </c>
      <c r="AB17" s="17" t="n">
        <v>0</v>
      </c>
      <c r="AC17" s="14" t="n">
        <f aca="false">ABS(Z17-$Z$3)</f>
        <v>0.34706027479606</v>
      </c>
      <c r="AE17" s="15" t="n">
        <v>14</v>
      </c>
      <c r="AF17" s="16" t="n">
        <v>1.13869078</v>
      </c>
      <c r="AG17" s="16" t="n">
        <v>64.368</v>
      </c>
      <c r="AH17" s="17" t="n">
        <v>0</v>
      </c>
      <c r="AI17" s="14" t="n">
        <f aca="false">ABS(AF17-$AF$3)</f>
        <v>0.11130922</v>
      </c>
      <c r="AK17" s="15" t="n">
        <v>14</v>
      </c>
      <c r="AL17" s="16" t="n">
        <v>1</v>
      </c>
      <c r="AM17" s="16" t="n">
        <v>0</v>
      </c>
      <c r="AN17" s="17" t="n">
        <v>0</v>
      </c>
      <c r="AO17" s="14" t="n">
        <f aca="false">ABS(AL17-AL$3)</f>
        <v>0.1</v>
      </c>
      <c r="AQ17" s="15" t="n">
        <v>14</v>
      </c>
      <c r="AR17" s="16" t="n">
        <v>1</v>
      </c>
      <c r="AS17" s="16" t="n">
        <v>0</v>
      </c>
      <c r="AT17" s="17" t="n">
        <v>0</v>
      </c>
      <c r="AU17" s="14" t="n">
        <f aca="false">ABS(AR17-AR$3)</f>
        <v>0.1</v>
      </c>
      <c r="AW17" s="15" t="n">
        <v>14</v>
      </c>
      <c r="AX17" s="16" t="n">
        <v>1.07408811815841</v>
      </c>
      <c r="AY17" s="16" t="n">
        <v>-156.0375</v>
      </c>
      <c r="AZ17" s="17" t="n">
        <v>0</v>
      </c>
      <c r="BA17" s="14" t="n">
        <f aca="false">ABS(AX17-AX$3)</f>
        <v>0.02591188184159</v>
      </c>
    </row>
    <row r="18" customFormat="false" ht="15.8" hidden="false" customHeight="false" outlineLevel="0" collapsed="false">
      <c r="A18" s="10" t="n">
        <v>15</v>
      </c>
      <c r="B18" s="21" t="n">
        <v>1</v>
      </c>
      <c r="C18" s="12" t="n">
        <v>0</v>
      </c>
      <c r="D18" s="13" t="n">
        <v>0</v>
      </c>
      <c r="E18" s="14" t="n">
        <f aca="false">ABS(B18-$B$3)</f>
        <v>0</v>
      </c>
      <c r="G18" s="15" t="n">
        <v>15</v>
      </c>
      <c r="H18" s="16" t="n">
        <v>1</v>
      </c>
      <c r="I18" s="16" t="n">
        <v>-90</v>
      </c>
      <c r="J18" s="17" t="n">
        <v>1</v>
      </c>
      <c r="K18" s="14" t="n">
        <f aca="false">ABS(H18-$B$3)</f>
        <v>0</v>
      </c>
      <c r="M18" s="15" t="n">
        <v>20</v>
      </c>
      <c r="N18" s="16" t="n">
        <v>1</v>
      </c>
      <c r="O18" s="16" t="n">
        <v>-90</v>
      </c>
      <c r="P18" s="17" t="n">
        <v>0</v>
      </c>
      <c r="Q18" s="14" t="n">
        <f aca="false">ABS(N18-$B$3)</f>
        <v>0</v>
      </c>
      <c r="S18" s="25" t="n">
        <v>1</v>
      </c>
      <c r="T18" s="16" t="n">
        <v>1</v>
      </c>
      <c r="U18" s="16" t="n">
        <v>-180</v>
      </c>
      <c r="V18" s="17" t="n">
        <v>0</v>
      </c>
      <c r="W18" s="24" t="n">
        <f aca="false">ABS(T18-$B$3)</f>
        <v>0</v>
      </c>
      <c r="Y18" s="15" t="n">
        <v>15</v>
      </c>
      <c r="Z18" s="16" t="n">
        <v>1</v>
      </c>
      <c r="AA18" s="16" t="n">
        <v>-90</v>
      </c>
      <c r="AB18" s="17" t="n">
        <v>0</v>
      </c>
      <c r="AC18" s="14" t="n">
        <f aca="false">ABS(Z18-$Z$3)</f>
        <v>0.25</v>
      </c>
      <c r="AE18" s="15" t="n">
        <v>15</v>
      </c>
      <c r="AF18" s="16" t="n">
        <v>1</v>
      </c>
      <c r="AG18" s="16" t="n">
        <v>-90</v>
      </c>
      <c r="AH18" s="17" t="n">
        <v>0</v>
      </c>
      <c r="AI18" s="14" t="n">
        <f aca="false">ABS(AF18-$AF$3)</f>
        <v>0.25</v>
      </c>
      <c r="AK18" s="15" t="n">
        <v>15</v>
      </c>
      <c r="AL18" s="16" t="n">
        <v>1</v>
      </c>
      <c r="AM18" s="16" t="n">
        <v>0</v>
      </c>
      <c r="AN18" s="17" t="n">
        <v>0</v>
      </c>
      <c r="AO18" s="14" t="n">
        <f aca="false">ABS(AL18-AL$3)</f>
        <v>0.1</v>
      </c>
      <c r="AQ18" s="15" t="n">
        <v>15</v>
      </c>
      <c r="AR18" s="16" t="n">
        <v>1</v>
      </c>
      <c r="AS18" s="16" t="n">
        <v>-180</v>
      </c>
      <c r="AT18" s="17" t="n">
        <v>0</v>
      </c>
      <c r="AU18" s="14" t="n">
        <f aca="false">ABS(AR18-AR$3)</f>
        <v>0.1</v>
      </c>
      <c r="AW18" s="15" t="n">
        <v>15</v>
      </c>
      <c r="AX18" s="16" t="n">
        <v>1</v>
      </c>
      <c r="AY18" s="16" t="n">
        <v>-270</v>
      </c>
      <c r="AZ18" s="17" t="n">
        <v>0</v>
      </c>
      <c r="BA18" s="14" t="n">
        <f aca="false">ABS(AX18-AX$3)</f>
        <v>0.1</v>
      </c>
    </row>
    <row r="19" customFormat="false" ht="15.8" hidden="false" customHeight="false" outlineLevel="0" collapsed="false">
      <c r="A19" s="10" t="n">
        <v>16</v>
      </c>
      <c r="B19" s="21" t="n">
        <v>1</v>
      </c>
      <c r="C19" s="12" t="n">
        <v>0</v>
      </c>
      <c r="D19" s="18" t="n">
        <v>1</v>
      </c>
      <c r="E19" s="14" t="n">
        <f aca="false">ABS(B19-$B$3)</f>
        <v>0</v>
      </c>
      <c r="G19" s="15" t="n">
        <v>16</v>
      </c>
      <c r="H19" s="16" t="n">
        <v>1</v>
      </c>
      <c r="I19" s="16" t="n">
        <v>0</v>
      </c>
      <c r="J19" s="17" t="n">
        <v>0</v>
      </c>
      <c r="K19" s="14" t="n">
        <f aca="false">ABS(H19-$B$3)</f>
        <v>0</v>
      </c>
      <c r="M19" s="15" t="n">
        <v>21</v>
      </c>
      <c r="N19" s="16" t="n">
        <v>1.54329191628168</v>
      </c>
      <c r="O19" s="16" t="n">
        <v>-208.08</v>
      </c>
      <c r="P19" s="17" t="n">
        <v>0</v>
      </c>
      <c r="Q19" s="14" t="n">
        <f aca="false">ABS(N19-$B$3)</f>
        <v>0.54329191628168</v>
      </c>
      <c r="S19" s="25" t="n">
        <v>2</v>
      </c>
      <c r="T19" s="16" t="n">
        <v>1</v>
      </c>
      <c r="U19" s="16" t="n">
        <v>-180</v>
      </c>
      <c r="V19" s="17" t="n">
        <v>0</v>
      </c>
      <c r="W19" s="24" t="n">
        <f aca="false">ABS(T19-$B$3)</f>
        <v>0</v>
      </c>
      <c r="Y19" s="15" t="n">
        <v>16</v>
      </c>
      <c r="Z19" s="16" t="n">
        <v>1</v>
      </c>
      <c r="AA19" s="16" t="n">
        <v>178.32</v>
      </c>
      <c r="AB19" s="17" t="n">
        <v>0</v>
      </c>
      <c r="AC19" s="14" t="n">
        <f aca="false">ABS(Z19-$Z$3)</f>
        <v>0.25</v>
      </c>
      <c r="AE19" s="15" t="n">
        <v>16</v>
      </c>
      <c r="AF19" s="16" t="n">
        <v>1</v>
      </c>
      <c r="AG19" s="16" t="n">
        <v>180</v>
      </c>
      <c r="AH19" s="17" t="n">
        <v>0</v>
      </c>
      <c r="AI19" s="14" t="n">
        <f aca="false">ABS(AF19-$AF$3)</f>
        <v>0.25</v>
      </c>
      <c r="AK19" s="15" t="n">
        <v>16</v>
      </c>
      <c r="AL19" s="16" t="n">
        <v>1</v>
      </c>
      <c r="AM19" s="16" t="n">
        <v>-90</v>
      </c>
      <c r="AN19" s="17" t="n">
        <v>0</v>
      </c>
      <c r="AO19" s="14" t="n">
        <f aca="false">ABS(AL19-AL$3)</f>
        <v>0.1</v>
      </c>
      <c r="AQ19" s="15" t="n">
        <v>16</v>
      </c>
      <c r="AR19" s="16" t="n">
        <v>1</v>
      </c>
      <c r="AS19" s="16" t="n">
        <v>-356.481818181818</v>
      </c>
      <c r="AT19" s="17" t="n">
        <v>0</v>
      </c>
      <c r="AU19" s="14" t="n">
        <f aca="false">ABS(AR19-AR$3)</f>
        <v>0.1</v>
      </c>
      <c r="AW19" s="15" t="n">
        <v>16</v>
      </c>
      <c r="AX19" s="16" t="n">
        <v>1</v>
      </c>
      <c r="AY19" s="16" t="n">
        <v>-90</v>
      </c>
      <c r="AZ19" s="17" t="n">
        <v>0</v>
      </c>
      <c r="BA19" s="14" t="n">
        <f aca="false">ABS(AX19-AX$3)</f>
        <v>0.1</v>
      </c>
    </row>
    <row r="20" customFormat="false" ht="15.8" hidden="false" customHeight="false" outlineLevel="0" collapsed="false">
      <c r="A20" s="10" t="n">
        <v>17</v>
      </c>
      <c r="B20" s="19" t="n">
        <v>1.02306467652296</v>
      </c>
      <c r="C20" s="20" t="n">
        <v>-92.43</v>
      </c>
      <c r="D20" s="13" t="n">
        <v>0</v>
      </c>
      <c r="E20" s="14" t="n">
        <f aca="false">ABS(B20-$B$3)</f>
        <v>0.0230646765229601</v>
      </c>
      <c r="G20" s="15" t="n">
        <v>17</v>
      </c>
      <c r="H20" s="16" t="n">
        <v>1</v>
      </c>
      <c r="I20" s="16" t="n">
        <v>0</v>
      </c>
      <c r="J20" s="17" t="n">
        <v>0</v>
      </c>
      <c r="K20" s="14" t="n">
        <f aca="false">ABS(H20-$B$3)</f>
        <v>0</v>
      </c>
      <c r="M20" s="23" t="n">
        <v>25</v>
      </c>
      <c r="N20" s="16" t="n">
        <v>1.32681038474068</v>
      </c>
      <c r="O20" s="16" t="n">
        <v>-23.1599999999999</v>
      </c>
      <c r="P20" s="17" t="n">
        <v>0</v>
      </c>
      <c r="Q20" s="24" t="n">
        <f aca="false">ABS(N20-$B$3)</f>
        <v>0.32681038474068</v>
      </c>
      <c r="S20" s="25" t="n">
        <v>3</v>
      </c>
      <c r="T20" s="16" t="n">
        <v>1</v>
      </c>
      <c r="U20" s="16" t="n">
        <v>0</v>
      </c>
      <c r="V20" s="17" t="n">
        <v>0</v>
      </c>
      <c r="W20" s="24" t="n">
        <f aca="false">ABS(T20-$B$3)</f>
        <v>0</v>
      </c>
      <c r="Y20" s="15" t="n">
        <v>17</v>
      </c>
      <c r="Z20" s="16" t="n">
        <v>1</v>
      </c>
      <c r="AA20" s="16" t="n">
        <v>180</v>
      </c>
      <c r="AB20" s="17" t="n">
        <v>0</v>
      </c>
      <c r="AC20" s="14" t="n">
        <f aca="false">ABS(Z20-$Z$3)</f>
        <v>0.25</v>
      </c>
      <c r="AE20" s="15" t="n">
        <v>17</v>
      </c>
      <c r="AF20" s="16" t="n">
        <v>1</v>
      </c>
      <c r="AG20" s="16" t="n">
        <v>0</v>
      </c>
      <c r="AH20" s="17" t="n">
        <v>0</v>
      </c>
      <c r="AI20" s="14" t="n">
        <f aca="false">ABS(AF20-$AF$3)</f>
        <v>0.25</v>
      </c>
      <c r="AK20" s="15" t="n">
        <v>17</v>
      </c>
      <c r="AL20" s="16" t="n">
        <v>1</v>
      </c>
      <c r="AM20" s="16" t="n">
        <v>-90</v>
      </c>
      <c r="AN20" s="17" t="n">
        <v>0</v>
      </c>
      <c r="AO20" s="14" t="n">
        <f aca="false">ABS(AL20-AL$3)</f>
        <v>0.1</v>
      </c>
      <c r="AQ20" s="15" t="n">
        <v>17</v>
      </c>
      <c r="AR20" s="16" t="n">
        <v>1</v>
      </c>
      <c r="AS20" s="16" t="n">
        <v>180</v>
      </c>
      <c r="AT20" s="17" t="n">
        <v>0</v>
      </c>
      <c r="AU20" s="14" t="n">
        <f aca="false">ABS(AR20-AR$3)</f>
        <v>0.1</v>
      </c>
      <c r="AW20" s="15" t="n">
        <v>17</v>
      </c>
      <c r="AX20" s="16" t="n">
        <v>0.966007921123608</v>
      </c>
      <c r="AY20" s="16" t="n">
        <v>-179.325</v>
      </c>
      <c r="AZ20" s="17" t="n">
        <v>0</v>
      </c>
      <c r="BA20" s="14" t="n">
        <f aca="false">ABS(AX20-AX$3)</f>
        <v>0.133992078876392</v>
      </c>
    </row>
    <row r="21" customFormat="false" ht="15.8" hidden="false" customHeight="false" outlineLevel="0" collapsed="false">
      <c r="A21" s="10" t="n">
        <v>18</v>
      </c>
      <c r="B21" s="21" t="n">
        <v>1</v>
      </c>
      <c r="C21" s="12" t="n">
        <v>0</v>
      </c>
      <c r="D21" s="13" t="n">
        <v>0</v>
      </c>
      <c r="E21" s="14" t="n">
        <f aca="false">ABS(B21-$B$3)</f>
        <v>0</v>
      </c>
      <c r="G21" s="15" t="n">
        <v>18</v>
      </c>
      <c r="H21" s="16" t="n">
        <v>1</v>
      </c>
      <c r="I21" s="16" t="n">
        <v>-90</v>
      </c>
      <c r="J21" s="17" t="n">
        <v>0</v>
      </c>
      <c r="K21" s="14" t="n">
        <f aca="false">ABS(H21-$B$3)</f>
        <v>0</v>
      </c>
      <c r="M21" s="26" t="n">
        <v>1</v>
      </c>
      <c r="N21" s="16" t="n">
        <v>0.804963076</v>
      </c>
      <c r="O21" s="16" t="n">
        <v>105</v>
      </c>
      <c r="P21" s="17" t="n">
        <v>0</v>
      </c>
      <c r="Q21" s="24" t="n">
        <f aca="false">ABS(N21-$B$3)</f>
        <v>0.195036924</v>
      </c>
      <c r="S21" s="25" t="n">
        <v>6</v>
      </c>
      <c r="T21" s="16" t="n">
        <v>1</v>
      </c>
      <c r="U21" s="16" t="n">
        <v>-270</v>
      </c>
      <c r="V21" s="17" t="n">
        <v>0</v>
      </c>
      <c r="W21" s="24" t="n">
        <f aca="false">ABS(T21-$B$3)</f>
        <v>0</v>
      </c>
      <c r="Y21" s="15" t="n">
        <v>18</v>
      </c>
      <c r="Z21" s="16" t="n">
        <v>1</v>
      </c>
      <c r="AA21" s="16" t="n">
        <v>-180</v>
      </c>
      <c r="AB21" s="17" t="n">
        <v>0</v>
      </c>
      <c r="AC21" s="14" t="n">
        <f aca="false">ABS(Z21-$Z$3)</f>
        <v>0.25</v>
      </c>
      <c r="AE21" s="15" t="n">
        <v>18</v>
      </c>
      <c r="AF21" s="16" t="n">
        <v>1</v>
      </c>
      <c r="AG21" s="16" t="n">
        <v>180</v>
      </c>
      <c r="AH21" s="17" t="n">
        <v>0</v>
      </c>
      <c r="AI21" s="14" t="n">
        <f aca="false">ABS(AF21-$AF$3)</f>
        <v>0.25</v>
      </c>
      <c r="AK21" s="15" t="n">
        <v>18</v>
      </c>
      <c r="AL21" s="16" t="n">
        <v>1</v>
      </c>
      <c r="AM21" s="16" t="n">
        <v>180</v>
      </c>
      <c r="AN21" s="17" t="n">
        <v>0</v>
      </c>
      <c r="AO21" s="14" t="n">
        <f aca="false">ABS(AL21-AL$3)</f>
        <v>0.1</v>
      </c>
      <c r="AQ21" s="15" t="n">
        <v>18</v>
      </c>
      <c r="AR21" s="16" t="n">
        <v>1.57857941891562</v>
      </c>
      <c r="AS21" s="16" t="n">
        <v>-144.9</v>
      </c>
      <c r="AT21" s="17" t="n">
        <v>0</v>
      </c>
      <c r="AU21" s="14" t="n">
        <f aca="false">ABS(AR21-AR$3)</f>
        <v>0.47857941891562</v>
      </c>
      <c r="AW21" s="15" t="n">
        <v>18</v>
      </c>
      <c r="AX21" s="16" t="n">
        <v>1</v>
      </c>
      <c r="AY21" s="16" t="n">
        <v>0</v>
      </c>
      <c r="AZ21" s="17" t="n">
        <v>0</v>
      </c>
      <c r="BA21" s="14" t="n">
        <f aca="false">ABS(AX21-AX$3)</f>
        <v>0.1</v>
      </c>
    </row>
    <row r="22" customFormat="false" ht="15.8" hidden="false" customHeight="false" outlineLevel="0" collapsed="false">
      <c r="A22" s="10" t="n">
        <v>19</v>
      </c>
      <c r="B22" s="21" t="n">
        <v>1</v>
      </c>
      <c r="C22" s="20" t="n">
        <v>-4.41</v>
      </c>
      <c r="D22" s="13" t="n">
        <v>0</v>
      </c>
      <c r="E22" s="14" t="n">
        <f aca="false">ABS(B22-$B$3)</f>
        <v>0</v>
      </c>
      <c r="G22" s="15" t="n">
        <v>19</v>
      </c>
      <c r="H22" s="16" t="n">
        <v>1.10595803306083</v>
      </c>
      <c r="I22" s="16" t="n">
        <v>-7.65</v>
      </c>
      <c r="J22" s="17" t="n">
        <v>0</v>
      </c>
      <c r="K22" s="14" t="n">
        <f aca="false">ABS(H22-$B$3)</f>
        <v>0.10595803306083</v>
      </c>
      <c r="M22" s="26" t="n">
        <v>2</v>
      </c>
      <c r="N22" s="16" t="n">
        <v>1.581375668</v>
      </c>
      <c r="O22" s="16" t="n">
        <v>-230.88</v>
      </c>
      <c r="P22" s="17" t="n">
        <v>0</v>
      </c>
      <c r="Q22" s="24" t="n">
        <f aca="false">ABS(N22-$B$3)</f>
        <v>0.581375668</v>
      </c>
      <c r="S22" s="25" t="n">
        <v>8</v>
      </c>
      <c r="T22" s="16" t="n">
        <v>1</v>
      </c>
      <c r="U22" s="16" t="n">
        <v>-270</v>
      </c>
      <c r="V22" s="17" t="n">
        <v>0</v>
      </c>
      <c r="W22" s="24" t="n">
        <f aca="false">ABS(T22-$B$3)</f>
        <v>0</v>
      </c>
      <c r="Y22" s="15" t="n">
        <v>19</v>
      </c>
      <c r="Z22" s="16" t="n">
        <v>1</v>
      </c>
      <c r="AA22" s="16" t="n">
        <v>-180</v>
      </c>
      <c r="AB22" s="17" t="n">
        <v>0</v>
      </c>
      <c r="AC22" s="14" t="n">
        <f aca="false">ABS(Z22-$Z$3)</f>
        <v>0.25</v>
      </c>
      <c r="AE22" s="15" t="n">
        <v>19</v>
      </c>
      <c r="AF22" s="16" t="n">
        <v>1</v>
      </c>
      <c r="AG22" s="16" t="n">
        <v>-89.712</v>
      </c>
      <c r="AH22" s="17" t="n">
        <v>0</v>
      </c>
      <c r="AI22" s="14" t="n">
        <f aca="false">ABS(AF22-$AF$3)</f>
        <v>0.25</v>
      </c>
      <c r="AK22" s="15" t="n">
        <v>19</v>
      </c>
      <c r="AL22" s="16" t="n">
        <v>1</v>
      </c>
      <c r="AM22" s="16" t="n">
        <v>0</v>
      </c>
      <c r="AN22" s="17" t="n">
        <v>0</v>
      </c>
      <c r="AO22" s="14" t="n">
        <f aca="false">ABS(AL22-AL$3)</f>
        <v>0.1</v>
      </c>
      <c r="AQ22" s="15" t="n">
        <v>19</v>
      </c>
      <c r="AR22" s="16" t="n">
        <v>1.01586681516335</v>
      </c>
      <c r="AS22" s="16" t="n">
        <v>0.0818181818181926</v>
      </c>
      <c r="AT22" s="17" t="n">
        <v>0</v>
      </c>
      <c r="AU22" s="14" t="n">
        <f aca="false">ABS(AR22-AR$3)</f>
        <v>0.08413318483665</v>
      </c>
      <c r="AW22" s="15" t="n">
        <v>19</v>
      </c>
      <c r="AX22" s="16" t="n">
        <v>1</v>
      </c>
      <c r="AY22" s="16" t="n">
        <v>90</v>
      </c>
      <c r="AZ22" s="17" t="n">
        <v>0</v>
      </c>
      <c r="BA22" s="14" t="n">
        <f aca="false">ABS(AX22-AX$3)</f>
        <v>0.1</v>
      </c>
    </row>
    <row r="23" customFormat="false" ht="15.8" hidden="false" customHeight="false" outlineLevel="0" collapsed="false">
      <c r="A23" s="10" t="n">
        <v>20</v>
      </c>
      <c r="B23" s="21" t="n">
        <v>1</v>
      </c>
      <c r="C23" s="20" t="n">
        <v>-90</v>
      </c>
      <c r="D23" s="13" t="n">
        <v>0</v>
      </c>
      <c r="E23" s="14" t="n">
        <f aca="false">ABS(B23-$B$3)</f>
        <v>0</v>
      </c>
      <c r="G23" s="15" t="n">
        <v>20</v>
      </c>
      <c r="H23" s="16" t="n">
        <v>1</v>
      </c>
      <c r="I23" s="16" t="n">
        <v>180</v>
      </c>
      <c r="J23" s="17" t="n">
        <v>0</v>
      </c>
      <c r="K23" s="14" t="n">
        <f aca="false">ABS(H23-$B$3)</f>
        <v>0</v>
      </c>
      <c r="M23" s="26" t="n">
        <v>3</v>
      </c>
      <c r="N23" s="16" t="n">
        <v>1.206478746</v>
      </c>
      <c r="O23" s="16" t="n">
        <v>-332.04</v>
      </c>
      <c r="P23" s="17" t="n">
        <v>0</v>
      </c>
      <c r="Q23" s="24" t="n">
        <f aca="false">ABS(N23-$B$3)</f>
        <v>0.206478746</v>
      </c>
      <c r="S23" s="25" t="n">
        <v>10</v>
      </c>
      <c r="T23" s="16" t="n">
        <v>1</v>
      </c>
      <c r="U23" s="16" t="n">
        <v>180</v>
      </c>
      <c r="V23" s="17" t="n">
        <v>0</v>
      </c>
      <c r="W23" s="24" t="n">
        <f aca="false">ABS(T23-$B$3)</f>
        <v>0</v>
      </c>
      <c r="Y23" s="15" t="n">
        <v>20</v>
      </c>
      <c r="Z23" s="16" t="n">
        <v>1</v>
      </c>
      <c r="AA23" s="16" t="n">
        <v>180</v>
      </c>
      <c r="AB23" s="13" t="n">
        <v>0</v>
      </c>
      <c r="AC23" s="14" t="n">
        <f aca="false">ABS(Z23-$Z$3)</f>
        <v>0.25</v>
      </c>
      <c r="AE23" s="15" t="n">
        <v>20</v>
      </c>
      <c r="AF23" s="16" t="n">
        <v>1</v>
      </c>
      <c r="AG23" s="16" t="n">
        <v>-175.104</v>
      </c>
      <c r="AH23" s="13" t="n">
        <v>0</v>
      </c>
      <c r="AI23" s="14" t="n">
        <f aca="false">ABS(AF23-$AF$3)</f>
        <v>0.25</v>
      </c>
      <c r="AK23" s="15" t="n">
        <v>20</v>
      </c>
      <c r="AL23" s="16" t="n">
        <v>0.981435625924559</v>
      </c>
      <c r="AM23" s="16" t="n">
        <v>-92.2</v>
      </c>
      <c r="AN23" s="13" t="n">
        <v>0</v>
      </c>
      <c r="AO23" s="14" t="n">
        <f aca="false">ABS(AL23-AL$3)</f>
        <v>0.0814356259245591</v>
      </c>
      <c r="AQ23" s="15" t="n">
        <v>20</v>
      </c>
      <c r="AR23" s="16" t="n">
        <v>1</v>
      </c>
      <c r="AS23" s="16" t="n">
        <v>180</v>
      </c>
      <c r="AT23" s="13" t="n">
        <v>0</v>
      </c>
      <c r="AU23" s="14" t="n">
        <f aca="false">ABS(AR23-AR$3)</f>
        <v>0.1</v>
      </c>
      <c r="AW23" s="15" t="n">
        <v>20</v>
      </c>
      <c r="AX23" s="16" t="n">
        <v>1</v>
      </c>
      <c r="AY23" s="16" t="n">
        <v>-90</v>
      </c>
      <c r="AZ23" s="13" t="n">
        <v>0</v>
      </c>
      <c r="BA23" s="14" t="n">
        <f aca="false">ABS(AX23-AX$3)</f>
        <v>0.1</v>
      </c>
    </row>
    <row r="24" customFormat="false" ht="15.8" hidden="false" customHeight="false" outlineLevel="0" collapsed="false">
      <c r="A24" s="10" t="n">
        <v>21</v>
      </c>
      <c r="B24" s="21" t="n">
        <v>1</v>
      </c>
      <c r="C24" s="12" t="n">
        <v>0</v>
      </c>
      <c r="D24" s="13" t="n">
        <v>0</v>
      </c>
      <c r="E24" s="14" t="n">
        <f aca="false">ABS(B24-$B$3)</f>
        <v>0</v>
      </c>
      <c r="G24" s="15" t="n">
        <v>21</v>
      </c>
      <c r="H24" s="16" t="n">
        <v>1</v>
      </c>
      <c r="I24" s="16" t="n">
        <v>-90</v>
      </c>
      <c r="J24" s="17" t="n">
        <v>0</v>
      </c>
      <c r="K24" s="14" t="n">
        <f aca="false">ABS(H24-$B$3)</f>
        <v>0</v>
      </c>
      <c r="M24" s="26" t="n">
        <v>5</v>
      </c>
      <c r="N24" s="16" t="n">
        <v>1</v>
      </c>
      <c r="O24" s="16" t="n">
        <v>180</v>
      </c>
      <c r="P24" s="17" t="n">
        <v>0</v>
      </c>
      <c r="Q24" s="24" t="n">
        <f aca="false">ABS(N24-$B$3)</f>
        <v>0</v>
      </c>
      <c r="S24" s="25" t="n">
        <v>11</v>
      </c>
      <c r="T24" s="16" t="n">
        <v>1.19209081935539</v>
      </c>
      <c r="U24" s="16" t="n">
        <v>135.31556802244</v>
      </c>
      <c r="V24" s="17" t="n">
        <v>0</v>
      </c>
      <c r="W24" s="24" t="n">
        <f aca="false">ABS(T24-$B$3)</f>
        <v>0.19209081935539</v>
      </c>
      <c r="Y24" s="15" t="n">
        <v>21</v>
      </c>
      <c r="Z24" s="16" t="n">
        <v>1.09438918397563</v>
      </c>
      <c r="AA24" s="16" t="n">
        <v>-81.6</v>
      </c>
      <c r="AB24" s="13" t="n">
        <v>0</v>
      </c>
      <c r="AC24" s="14" t="n">
        <f aca="false">ABS(Z24-$Z$3)</f>
        <v>0.34438918397563</v>
      </c>
      <c r="AE24" s="15" t="n">
        <v>21</v>
      </c>
      <c r="AF24" s="16" t="n">
        <v>1</v>
      </c>
      <c r="AG24" s="16" t="n">
        <v>-182.304</v>
      </c>
      <c r="AH24" s="13" t="n">
        <v>0</v>
      </c>
      <c r="AI24" s="14" t="n">
        <f aca="false">ABS(AF24-$AF$3)</f>
        <v>0.25</v>
      </c>
      <c r="AK24" s="15" t="n">
        <v>21</v>
      </c>
      <c r="AL24" s="16" t="n">
        <v>1</v>
      </c>
      <c r="AM24" s="16" t="n">
        <v>-270</v>
      </c>
      <c r="AN24" s="13" t="n">
        <v>0</v>
      </c>
      <c r="AO24" s="14" t="n">
        <f aca="false">ABS(AL24-AL$3)</f>
        <v>0.1</v>
      </c>
      <c r="AQ24" s="15" t="n">
        <v>21</v>
      </c>
      <c r="AR24" s="16" t="n">
        <v>1</v>
      </c>
      <c r="AS24" s="16" t="n">
        <v>-90</v>
      </c>
      <c r="AT24" s="13" t="n">
        <v>0</v>
      </c>
      <c r="AU24" s="14" t="n">
        <f aca="false">ABS(AR24-AR$3)</f>
        <v>0.1</v>
      </c>
      <c r="AW24" s="15" t="n">
        <v>21</v>
      </c>
      <c r="AX24" s="16" t="n">
        <v>1</v>
      </c>
      <c r="AY24" s="16" t="n">
        <v>0</v>
      </c>
      <c r="AZ24" s="13" t="n">
        <v>0</v>
      </c>
      <c r="BA24" s="14" t="n">
        <f aca="false">ABS(AX24-AX$3)</f>
        <v>0.1</v>
      </c>
    </row>
    <row r="25" customFormat="false" ht="15.75" hidden="false" customHeight="true" outlineLevel="0" collapsed="false">
      <c r="A25" s="10" t="n">
        <v>22</v>
      </c>
      <c r="B25" s="21" t="n">
        <v>1</v>
      </c>
      <c r="C25" s="20" t="n">
        <v>-90</v>
      </c>
      <c r="D25" s="13" t="n">
        <v>0</v>
      </c>
      <c r="E25" s="14" t="n">
        <f aca="false">ABS(B25-$B$3)</f>
        <v>0</v>
      </c>
      <c r="G25" s="15" t="n">
        <v>22</v>
      </c>
      <c r="H25" s="16" t="n">
        <v>1</v>
      </c>
      <c r="I25" s="16" t="n">
        <v>180</v>
      </c>
      <c r="J25" s="17" t="n">
        <v>0</v>
      </c>
      <c r="K25" s="14" t="n">
        <f aca="false">ABS(H25-$B$3)</f>
        <v>0</v>
      </c>
      <c r="M25" s="26" t="n">
        <v>6</v>
      </c>
      <c r="N25" s="16" t="n">
        <v>1.349645595</v>
      </c>
      <c r="O25" s="16" t="n">
        <v>-29.4</v>
      </c>
      <c r="P25" s="17" t="n">
        <v>0</v>
      </c>
      <c r="Q25" s="24" t="n">
        <f aca="false">ABS(N25-$B$3)</f>
        <v>0.349645595</v>
      </c>
      <c r="S25" s="25" t="n">
        <v>12</v>
      </c>
      <c r="T25" s="16" t="n">
        <v>1.37831187083592</v>
      </c>
      <c r="U25" s="16" t="n">
        <v>-324.782608695652</v>
      </c>
      <c r="V25" s="17" t="n">
        <v>0</v>
      </c>
      <c r="W25" s="24" t="n">
        <f aca="false">ABS(T25-$B$3)</f>
        <v>0.37831187083592</v>
      </c>
      <c r="Y25" s="15" t="n">
        <v>22</v>
      </c>
      <c r="Z25" s="16" t="n">
        <v>1</v>
      </c>
      <c r="AA25" s="16" t="n">
        <v>-90</v>
      </c>
      <c r="AB25" s="13" t="n">
        <v>0</v>
      </c>
      <c r="AC25" s="14" t="n">
        <f aca="false">ABS(Z25-$Z$3)</f>
        <v>0.25</v>
      </c>
      <c r="AE25" s="15" t="n">
        <v>22</v>
      </c>
      <c r="AF25" s="16" t="n">
        <v>1</v>
      </c>
      <c r="AG25" s="16" t="n">
        <v>-90</v>
      </c>
      <c r="AH25" s="13" t="n">
        <v>0</v>
      </c>
      <c r="AI25" s="14" t="n">
        <f aca="false">ABS(AF25-$AF$3)</f>
        <v>0.25</v>
      </c>
      <c r="AK25" s="15" t="n">
        <v>22</v>
      </c>
      <c r="AL25" s="16" t="n">
        <v>0.96522348408067</v>
      </c>
      <c r="AM25" s="16" t="n">
        <v>-97.3</v>
      </c>
      <c r="AN25" s="13" t="n">
        <v>0</v>
      </c>
      <c r="AO25" s="14" t="n">
        <f aca="false">ABS(AL25-AL$3)</f>
        <v>0.06522348408067</v>
      </c>
      <c r="AQ25" s="15" t="n">
        <v>22</v>
      </c>
      <c r="AR25" s="16" t="n">
        <v>1</v>
      </c>
      <c r="AS25" s="16" t="n">
        <v>0</v>
      </c>
      <c r="AT25" s="13" t="n">
        <v>1</v>
      </c>
      <c r="AU25" s="14" t="n">
        <f aca="false">ABS(AR25-AR$3)</f>
        <v>0.1</v>
      </c>
      <c r="AW25" s="15" t="n">
        <v>22</v>
      </c>
      <c r="AX25" s="16" t="n">
        <v>1.54612049274942</v>
      </c>
      <c r="AY25" s="16" t="n">
        <v>-355.725</v>
      </c>
      <c r="AZ25" s="13" t="n">
        <v>0</v>
      </c>
      <c r="BA25" s="14" t="n">
        <f aca="false">ABS(AX25-AX$3)</f>
        <v>0.44612049274942</v>
      </c>
    </row>
    <row r="26" customFormat="false" ht="15.75" hidden="false" customHeight="true" outlineLevel="0" collapsed="false">
      <c r="A26" s="10" t="n">
        <v>23</v>
      </c>
      <c r="B26" s="21" t="n">
        <v>1</v>
      </c>
      <c r="C26" s="20" t="n">
        <v>-90</v>
      </c>
      <c r="D26" s="13" t="n">
        <v>0</v>
      </c>
      <c r="E26" s="14" t="n">
        <f aca="false">ABS(B26-$B$3)</f>
        <v>0</v>
      </c>
      <c r="G26" s="15" t="n">
        <v>23</v>
      </c>
      <c r="H26" s="16" t="n">
        <v>1</v>
      </c>
      <c r="I26" s="16" t="n">
        <v>-90</v>
      </c>
      <c r="J26" s="17" t="n">
        <v>0</v>
      </c>
      <c r="K26" s="14" t="n">
        <f aca="false">ABS(H26-$B$3)</f>
        <v>0</v>
      </c>
      <c r="M26" s="26" t="n">
        <v>8</v>
      </c>
      <c r="N26" s="16" t="n">
        <v>1.269849682</v>
      </c>
      <c r="O26" s="16" t="n">
        <v>170.64</v>
      </c>
      <c r="P26" s="17" t="n">
        <v>0</v>
      </c>
      <c r="Q26" s="24" t="n">
        <f aca="false">ABS(N26-$B$3)</f>
        <v>0.269849682</v>
      </c>
      <c r="S26" s="25" t="n">
        <v>13</v>
      </c>
      <c r="T26" s="16" t="n">
        <v>1</v>
      </c>
      <c r="U26" s="16" t="n">
        <v>0</v>
      </c>
      <c r="V26" s="17" t="n">
        <v>0</v>
      </c>
      <c r="W26" s="24" t="n">
        <f aca="false">ABS(T26-$B$3)</f>
        <v>0</v>
      </c>
      <c r="Y26" s="15" t="n">
        <v>23</v>
      </c>
      <c r="Z26" s="16" t="n">
        <v>0.947782453171371</v>
      </c>
      <c r="AA26" s="16" t="n">
        <v>-195.6</v>
      </c>
      <c r="AB26" s="13" t="n">
        <v>0</v>
      </c>
      <c r="AC26" s="14" t="n">
        <f aca="false">ABS(Z26-$Z$3)</f>
        <v>0.197782453171371</v>
      </c>
      <c r="AE26" s="15" t="n">
        <v>23</v>
      </c>
      <c r="AF26" s="16" t="n">
        <v>1</v>
      </c>
      <c r="AG26" s="16" t="n">
        <v>-270</v>
      </c>
      <c r="AH26" s="13" t="n">
        <v>0</v>
      </c>
      <c r="AI26" s="14" t="n">
        <f aca="false">ABS(AF26-$AF$3)</f>
        <v>0.25</v>
      </c>
      <c r="AK26" s="15" t="n">
        <v>23</v>
      </c>
      <c r="AL26" s="16" t="n">
        <v>0.991706204939945</v>
      </c>
      <c r="AM26" s="16" t="n">
        <v>-98.1999999999999</v>
      </c>
      <c r="AN26" s="13" t="n">
        <v>0</v>
      </c>
      <c r="AO26" s="14" t="n">
        <f aca="false">ABS(AL26-AL$3)</f>
        <v>0.0917062049399451</v>
      </c>
      <c r="AQ26" s="15" t="n">
        <v>23</v>
      </c>
      <c r="AR26" s="16" t="n">
        <v>1</v>
      </c>
      <c r="AS26" s="16" t="n">
        <v>-90</v>
      </c>
      <c r="AT26" s="13" t="n">
        <v>0</v>
      </c>
      <c r="AU26" s="14" t="n">
        <f aca="false">ABS(AR26-AR$3)</f>
        <v>0.1</v>
      </c>
      <c r="AW26" s="15" t="n">
        <v>23</v>
      </c>
      <c r="AX26" s="16" t="n">
        <v>1</v>
      </c>
      <c r="AY26" s="16" t="n">
        <v>180</v>
      </c>
      <c r="AZ26" s="13" t="n">
        <v>0</v>
      </c>
      <c r="BA26" s="14" t="n">
        <f aca="false">ABS(AX26-AX$3)</f>
        <v>0.1</v>
      </c>
    </row>
    <row r="27" customFormat="false" ht="15.75" hidden="false" customHeight="true" outlineLevel="0" collapsed="false">
      <c r="A27" s="10" t="n">
        <v>24</v>
      </c>
      <c r="B27" s="21" t="n">
        <v>1</v>
      </c>
      <c r="C27" s="20" t="n">
        <v>-270</v>
      </c>
      <c r="D27" s="13" t="n">
        <v>0</v>
      </c>
      <c r="E27" s="14" t="n">
        <f aca="false">ABS(B27-$B$3)</f>
        <v>0</v>
      </c>
      <c r="G27" s="15" t="n">
        <v>24</v>
      </c>
      <c r="H27" s="16" t="n">
        <v>1</v>
      </c>
      <c r="I27" s="16" t="n">
        <v>0</v>
      </c>
      <c r="J27" s="17" t="n">
        <v>0</v>
      </c>
      <c r="K27" s="14" t="n">
        <f aca="false">ABS(H27-$B$3)</f>
        <v>0</v>
      </c>
      <c r="M27" s="26" t="n">
        <v>9</v>
      </c>
      <c r="N27" s="16" t="n">
        <v>1</v>
      </c>
      <c r="O27" s="16" t="n">
        <v>0</v>
      </c>
      <c r="P27" s="17" t="n">
        <v>0</v>
      </c>
      <c r="Q27" s="24" t="n">
        <f aca="false">ABS(N27-$B$3)</f>
        <v>0</v>
      </c>
      <c r="S27" s="25" t="n">
        <v>14</v>
      </c>
      <c r="T27" s="16" t="n">
        <v>1</v>
      </c>
      <c r="U27" s="16" t="n">
        <v>0</v>
      </c>
      <c r="V27" s="17" t="n">
        <v>0</v>
      </c>
      <c r="W27" s="24" t="n">
        <f aca="false">ABS(T27-$B$3)</f>
        <v>0</v>
      </c>
      <c r="Y27" s="15" t="n">
        <v>24</v>
      </c>
      <c r="Z27" s="16" t="n">
        <v>1</v>
      </c>
      <c r="AA27" s="16" t="n">
        <v>-91.44</v>
      </c>
      <c r="AB27" s="13" t="n">
        <v>0</v>
      </c>
      <c r="AC27" s="14" t="n">
        <f aca="false">ABS(Z27-$Z$3)</f>
        <v>0.25</v>
      </c>
      <c r="AE27" s="15" t="n">
        <v>24</v>
      </c>
      <c r="AF27" s="16" t="n">
        <v>1</v>
      </c>
      <c r="AG27" s="16" t="n">
        <v>0</v>
      </c>
      <c r="AH27" s="13" t="n">
        <v>0</v>
      </c>
      <c r="AI27" s="14" t="n">
        <f aca="false">ABS(AF27-$AF$3)</f>
        <v>0.25</v>
      </c>
      <c r="AK27" s="15" t="n">
        <v>24</v>
      </c>
      <c r="AL27" s="16" t="n">
        <v>1</v>
      </c>
      <c r="AM27" s="16" t="n">
        <v>0</v>
      </c>
      <c r="AN27" s="13" t="n">
        <v>0</v>
      </c>
      <c r="AO27" s="14" t="n">
        <f aca="false">ABS(AL27-AL$3)</f>
        <v>0.1</v>
      </c>
      <c r="AQ27" s="15" t="n">
        <v>24</v>
      </c>
      <c r="AR27" s="16" t="n">
        <v>0.991292436174135</v>
      </c>
      <c r="AS27" s="16" t="n">
        <v>-4.4181818181818</v>
      </c>
      <c r="AT27" s="13" t="n">
        <v>0</v>
      </c>
      <c r="AU27" s="14" t="n">
        <f aca="false">ABS(AR27-AR$3)</f>
        <v>0.108707563825865</v>
      </c>
      <c r="AW27" s="15" t="n">
        <v>24</v>
      </c>
      <c r="AX27" s="16" t="n">
        <v>1</v>
      </c>
      <c r="AY27" s="16" t="n">
        <v>-14.5125</v>
      </c>
      <c r="AZ27" s="13" t="n">
        <v>0</v>
      </c>
      <c r="BA27" s="14" t="n">
        <f aca="false">ABS(AX27-AX$3)</f>
        <v>0.1</v>
      </c>
    </row>
    <row r="28" customFormat="false" ht="15.75" hidden="false" customHeight="true" outlineLevel="0" collapsed="false">
      <c r="A28" s="27" t="n">
        <v>25</v>
      </c>
      <c r="B28" s="28" t="n">
        <v>1</v>
      </c>
      <c r="C28" s="20" t="n">
        <v>-90</v>
      </c>
      <c r="D28" s="29" t="n">
        <v>0</v>
      </c>
      <c r="E28" s="24" t="n">
        <f aca="false">ABS(B28-$B$3)</f>
        <v>0</v>
      </c>
      <c r="G28" s="23" t="n">
        <v>25</v>
      </c>
      <c r="H28" s="30" t="n">
        <v>1</v>
      </c>
      <c r="I28" s="30" t="n">
        <v>-180</v>
      </c>
      <c r="J28" s="31" t="n">
        <v>0</v>
      </c>
      <c r="K28" s="24" t="n">
        <f aca="false">ABS(H28-$B$3)</f>
        <v>0</v>
      </c>
      <c r="M28" s="26" t="n">
        <v>10</v>
      </c>
      <c r="N28" s="16" t="n">
        <v>1</v>
      </c>
      <c r="O28" s="16" t="n">
        <v>-90</v>
      </c>
      <c r="P28" s="17" t="n">
        <v>0</v>
      </c>
      <c r="Q28" s="24" t="n">
        <f aca="false">ABS(N28-$B$3)</f>
        <v>0</v>
      </c>
      <c r="S28" s="32" t="s">
        <v>16</v>
      </c>
      <c r="T28" s="33" t="n">
        <f aca="false">SUM(W4:W27)</f>
        <v>4.65345635616794</v>
      </c>
      <c r="U28" s="34" t="s">
        <v>11</v>
      </c>
      <c r="V28" s="6" t="n">
        <f aca="false">SUM(V4:V18)</f>
        <v>0</v>
      </c>
      <c r="W28" s="6" t="n">
        <v>24</v>
      </c>
      <c r="Y28" s="23" t="n">
        <v>25</v>
      </c>
      <c r="Z28" s="16" t="n">
        <v>1</v>
      </c>
      <c r="AA28" s="16" t="n">
        <v>180</v>
      </c>
      <c r="AB28" s="29" t="n">
        <v>0</v>
      </c>
      <c r="AC28" s="14" t="n">
        <f aca="false">ABS(Z28-$Z$3)</f>
        <v>0.25</v>
      </c>
      <c r="AE28" s="23" t="n">
        <v>25</v>
      </c>
      <c r="AF28" s="16" t="n">
        <v>1</v>
      </c>
      <c r="AG28" s="16" t="n">
        <v>-270</v>
      </c>
      <c r="AH28" s="29" t="n">
        <v>0</v>
      </c>
      <c r="AI28" s="14" t="n">
        <f aca="false">ABS(AF28-$AF$3)</f>
        <v>0.25</v>
      </c>
      <c r="AK28" s="23" t="n">
        <v>25</v>
      </c>
      <c r="AL28" s="16" t="n">
        <v>1</v>
      </c>
      <c r="AM28" s="16" t="n">
        <v>180</v>
      </c>
      <c r="AN28" s="29" t="n">
        <v>0</v>
      </c>
      <c r="AO28" s="14" t="n">
        <f aca="false">ABS(AL28-AL$3)</f>
        <v>0.1</v>
      </c>
      <c r="AQ28" s="23" t="n">
        <v>25</v>
      </c>
      <c r="AR28" s="16" t="n">
        <v>1</v>
      </c>
      <c r="AS28" s="16" t="n">
        <v>-90</v>
      </c>
      <c r="AT28" s="29" t="n">
        <v>0</v>
      </c>
      <c r="AU28" s="14" t="n">
        <f aca="false">ABS(AR28-AR$3)</f>
        <v>0.1</v>
      </c>
      <c r="AW28" s="23" t="n">
        <v>25</v>
      </c>
      <c r="AX28" s="16" t="n">
        <v>1</v>
      </c>
      <c r="AY28" s="16" t="n">
        <v>90</v>
      </c>
      <c r="AZ28" s="29" t="n">
        <v>0</v>
      </c>
      <c r="BA28" s="14" t="n">
        <f aca="false">ABS(AX28-AX$3)</f>
        <v>0.1</v>
      </c>
    </row>
    <row r="29" customFormat="false" ht="15.75" hidden="false" customHeight="true" outlineLevel="0" collapsed="false">
      <c r="A29" s="26" t="n">
        <v>1</v>
      </c>
      <c r="B29" s="21" t="n">
        <v>1</v>
      </c>
      <c r="C29" s="12" t="n">
        <v>0</v>
      </c>
      <c r="D29" s="35" t="n">
        <v>0</v>
      </c>
      <c r="E29" s="14" t="n">
        <f aca="false">ABS(B29-$B$3)</f>
        <v>0</v>
      </c>
      <c r="G29" s="26" t="n">
        <v>1</v>
      </c>
      <c r="H29" s="16" t="n">
        <v>0.825370595285785</v>
      </c>
      <c r="I29" s="16" t="n">
        <v>106.65</v>
      </c>
      <c r="J29" s="36" t="n">
        <v>0</v>
      </c>
      <c r="K29" s="24" t="n">
        <f aca="false">ABS(H29-$B$3)</f>
        <v>0.174629404714215</v>
      </c>
      <c r="M29" s="26" t="n">
        <v>11</v>
      </c>
      <c r="N29" s="16" t="n">
        <v>0.943172805</v>
      </c>
      <c r="O29" s="16" t="n">
        <v>100.68</v>
      </c>
      <c r="P29" s="17" t="n">
        <v>0</v>
      </c>
      <c r="Q29" s="24" t="n">
        <f aca="false">ABS(N29-$B$3)</f>
        <v>0.0568271949999999</v>
      </c>
      <c r="S29" s="37" t="s">
        <v>17</v>
      </c>
      <c r="T29" s="38" t="n">
        <f aca="false">T28/W28</f>
        <v>0.193894014840331</v>
      </c>
      <c r="U29" s="34" t="s">
        <v>18</v>
      </c>
      <c r="V29" s="6" t="n">
        <f aca="false">V28/(15)</f>
        <v>0</v>
      </c>
      <c r="W29" s="39"/>
      <c r="Y29" s="25" t="n">
        <v>1</v>
      </c>
      <c r="Z29" s="16" t="n">
        <v>1.22127413971717</v>
      </c>
      <c r="AA29" s="16" t="n">
        <v>-1.56</v>
      </c>
      <c r="AB29" s="40" t="n">
        <v>0</v>
      </c>
      <c r="AC29" s="14" t="n">
        <f aca="false">ABS(Z29-$Z$3)</f>
        <v>0.47127413971717</v>
      </c>
      <c r="AE29" s="25" t="n">
        <v>1</v>
      </c>
      <c r="AF29" s="16" t="n">
        <v>1</v>
      </c>
      <c r="AG29" s="16" t="n">
        <v>-180</v>
      </c>
      <c r="AH29" s="40" t="n">
        <v>0</v>
      </c>
      <c r="AI29" s="14" t="n">
        <f aca="false">ABS(AF29-$AF$3)</f>
        <v>0.25</v>
      </c>
      <c r="AK29" s="15" t="n">
        <v>26</v>
      </c>
      <c r="AL29" s="16" t="n">
        <v>1.09138549929243</v>
      </c>
      <c r="AM29" s="16" t="n">
        <v>-164</v>
      </c>
      <c r="AN29" s="40" t="n">
        <v>0</v>
      </c>
      <c r="AO29" s="14" t="n">
        <f aca="false">ABS(AL29-AL$3)</f>
        <v>0.19138549929243</v>
      </c>
      <c r="AQ29" s="25" t="n">
        <v>1</v>
      </c>
      <c r="AR29" s="16" t="n">
        <v>1</v>
      </c>
      <c r="AS29" s="16" t="n">
        <v>90</v>
      </c>
      <c r="AT29" s="40" t="n">
        <v>0</v>
      </c>
      <c r="AU29" s="14" t="n">
        <f aca="false">ABS(AR29-AR$3)</f>
        <v>0.1</v>
      </c>
      <c r="AW29" s="25" t="n">
        <v>1</v>
      </c>
      <c r="AX29" s="16" t="n">
        <v>1</v>
      </c>
      <c r="AY29" s="16" t="n">
        <v>-358.5375</v>
      </c>
      <c r="AZ29" s="40" t="n">
        <v>0</v>
      </c>
      <c r="BA29" s="14" t="n">
        <f aca="false">ABS(AX29-AX$3)</f>
        <v>0.1</v>
      </c>
    </row>
    <row r="30" customFormat="false" ht="15.75" hidden="false" customHeight="true" outlineLevel="0" collapsed="false">
      <c r="A30" s="10" t="n">
        <v>2</v>
      </c>
      <c r="B30" s="12" t="n">
        <v>1</v>
      </c>
      <c r="C30" s="20" t="n">
        <v>90</v>
      </c>
      <c r="D30" s="36" t="n">
        <v>0</v>
      </c>
      <c r="E30" s="14" t="n">
        <f aca="false">ABS(B30-$B$3)</f>
        <v>0</v>
      </c>
      <c r="G30" s="26" t="n">
        <v>2</v>
      </c>
      <c r="H30" s="16" t="n">
        <v>1</v>
      </c>
      <c r="I30" s="16" t="n">
        <v>-270</v>
      </c>
      <c r="J30" s="36" t="n">
        <v>0</v>
      </c>
      <c r="K30" s="24" t="n">
        <f aca="false">ABS(H30-$B$3)</f>
        <v>0</v>
      </c>
      <c r="M30" s="41" t="n">
        <v>14</v>
      </c>
      <c r="N30" s="30" t="n">
        <v>1</v>
      </c>
      <c r="O30" s="30" t="n">
        <v>-90</v>
      </c>
      <c r="P30" s="17" t="n">
        <v>0</v>
      </c>
      <c r="Q30" s="24" t="n">
        <f aca="false">ABS(N30-$B$3)</f>
        <v>0</v>
      </c>
      <c r="S30" s="37" t="s">
        <v>19</v>
      </c>
      <c r="T30" s="6" t="n">
        <v>21</v>
      </c>
      <c r="U30" s="42" t="n">
        <f aca="false">T30/W28</f>
        <v>0.875</v>
      </c>
      <c r="V30" s="0"/>
      <c r="W30" s="39"/>
      <c r="Y30" s="25" t="n">
        <v>2</v>
      </c>
      <c r="Z30" s="16" t="n">
        <v>1</v>
      </c>
      <c r="AA30" s="16" t="n">
        <v>85.44</v>
      </c>
      <c r="AB30" s="40" t="n">
        <v>0</v>
      </c>
      <c r="AC30" s="14" t="n">
        <f aca="false">ABS(Z30-$Z$3)</f>
        <v>0.25</v>
      </c>
      <c r="AE30" s="25" t="n">
        <v>2</v>
      </c>
      <c r="AF30" s="16" t="n">
        <v>1</v>
      </c>
      <c r="AG30" s="16" t="n">
        <v>-270</v>
      </c>
      <c r="AH30" s="40" t="n">
        <v>0</v>
      </c>
      <c r="AI30" s="14" t="n">
        <f aca="false">ABS(AF30-$AF$3)</f>
        <v>0.25</v>
      </c>
      <c r="AK30" s="23" t="n">
        <v>27</v>
      </c>
      <c r="AL30" s="16" t="n">
        <v>1</v>
      </c>
      <c r="AM30" s="16" t="n">
        <v>-90</v>
      </c>
      <c r="AN30" s="40" t="n">
        <v>0</v>
      </c>
      <c r="AO30" s="14" t="n">
        <f aca="false">ABS(AL30-AL$3)</f>
        <v>0.1</v>
      </c>
      <c r="AQ30" s="25" t="n">
        <v>2</v>
      </c>
      <c r="AR30" s="16" t="n">
        <v>0.998252389616296</v>
      </c>
      <c r="AS30" s="16" t="n">
        <v>-1.96363636363636</v>
      </c>
      <c r="AT30" s="40" t="n">
        <v>0</v>
      </c>
      <c r="AU30" s="14" t="n">
        <f aca="false">ABS(AR30-AR$3)</f>
        <v>0.101747610383704</v>
      </c>
      <c r="AW30" s="25" t="n">
        <v>2</v>
      </c>
      <c r="AX30" s="16" t="n">
        <v>1</v>
      </c>
      <c r="AY30" s="16" t="n">
        <v>-270</v>
      </c>
      <c r="AZ30" s="40" t="n">
        <v>0</v>
      </c>
      <c r="BA30" s="14" t="n">
        <f aca="false">ABS(AX30-AX$3)</f>
        <v>0.1</v>
      </c>
    </row>
    <row r="31" customFormat="false" ht="15.75" hidden="false" customHeight="true" outlineLevel="0" collapsed="false">
      <c r="A31" s="26" t="n">
        <v>3</v>
      </c>
      <c r="B31" s="20" t="n">
        <v>1.05866297587503</v>
      </c>
      <c r="C31" s="20" t="n">
        <v>-197.19</v>
      </c>
      <c r="D31" s="36" t="n">
        <v>0</v>
      </c>
      <c r="E31" s="14" t="n">
        <f aca="false">ABS(B31-$B$3)</f>
        <v>0.0586629758750301</v>
      </c>
      <c r="G31" s="26" t="n">
        <v>3</v>
      </c>
      <c r="H31" s="16" t="n">
        <v>1</v>
      </c>
      <c r="I31" s="16" t="n">
        <v>-270</v>
      </c>
      <c r="J31" s="36" t="n">
        <v>0</v>
      </c>
      <c r="K31" s="24" t="n">
        <f aca="false">ABS(H31-$B$3)</f>
        <v>0</v>
      </c>
      <c r="M31" s="43" t="n">
        <v>15</v>
      </c>
      <c r="N31" s="44" t="n">
        <v>1.573684467</v>
      </c>
      <c r="O31" s="44" t="n">
        <v>-304.68</v>
      </c>
      <c r="P31" s="45" t="n">
        <v>0</v>
      </c>
      <c r="Q31" s="46" t="n">
        <f aca="false">ABS(N31-$B$3)</f>
        <v>0.573684467</v>
      </c>
      <c r="Y31" s="25" t="n">
        <v>3</v>
      </c>
      <c r="Z31" s="16" t="n">
        <v>1</v>
      </c>
      <c r="AA31" s="16" t="n">
        <v>-270</v>
      </c>
      <c r="AB31" s="40" t="n">
        <v>0</v>
      </c>
      <c r="AC31" s="14" t="n">
        <f aca="false">ABS(Z31-$Z$3)</f>
        <v>0.25</v>
      </c>
      <c r="AE31" s="25" t="n">
        <v>3</v>
      </c>
      <c r="AF31" s="16" t="n">
        <v>1</v>
      </c>
      <c r="AG31" s="16" t="n">
        <v>0</v>
      </c>
      <c r="AH31" s="40" t="n">
        <v>0</v>
      </c>
      <c r="AI31" s="14" t="n">
        <f aca="false">ABS(AF31-$AF$3)</f>
        <v>0.25</v>
      </c>
      <c r="AK31" s="15" t="n">
        <v>28</v>
      </c>
      <c r="AL31" s="16" t="n">
        <v>1</v>
      </c>
      <c r="AM31" s="16" t="n">
        <v>0</v>
      </c>
      <c r="AN31" s="40" t="n">
        <v>0</v>
      </c>
      <c r="AO31" s="14" t="n">
        <f aca="false">ABS(AL31-AL$3)</f>
        <v>0.1</v>
      </c>
      <c r="AQ31" s="25" t="n">
        <v>3</v>
      </c>
      <c r="AR31" s="16" t="n">
        <v>1</v>
      </c>
      <c r="AS31" s="16" t="n">
        <v>90</v>
      </c>
      <c r="AT31" s="40" t="n">
        <v>0</v>
      </c>
      <c r="AU31" s="14" t="n">
        <f aca="false">ABS(AR31-AR$3)</f>
        <v>0.1</v>
      </c>
      <c r="AW31" s="25" t="n">
        <v>3</v>
      </c>
      <c r="AX31" s="16" t="n">
        <v>1</v>
      </c>
      <c r="AY31" s="16" t="n">
        <v>-90</v>
      </c>
      <c r="AZ31" s="40" t="n">
        <v>0</v>
      </c>
      <c r="BA31" s="14" t="n">
        <f aca="false">ABS(AX31-AX$3)</f>
        <v>0.1</v>
      </c>
    </row>
    <row r="32" customFormat="false" ht="15.75" hidden="false" customHeight="true" outlineLevel="0" collapsed="false">
      <c r="A32" s="10" t="n">
        <v>4</v>
      </c>
      <c r="B32" s="12" t="n">
        <v>1</v>
      </c>
      <c r="C32" s="20" t="n">
        <v>-355.32</v>
      </c>
      <c r="D32" s="36" t="n">
        <v>0</v>
      </c>
      <c r="E32" s="14" t="n">
        <f aca="false">ABS(B32-$B$3)</f>
        <v>0</v>
      </c>
      <c r="G32" s="26" t="n">
        <v>4</v>
      </c>
      <c r="H32" s="16" t="n">
        <v>1</v>
      </c>
      <c r="I32" s="16" t="n">
        <v>-180</v>
      </c>
      <c r="J32" s="36" t="n">
        <v>0</v>
      </c>
      <c r="K32" s="24" t="n">
        <f aca="false">ABS(H32-$B$3)</f>
        <v>0</v>
      </c>
      <c r="M32" s="32" t="s">
        <v>16</v>
      </c>
      <c r="N32" s="47" t="n">
        <f aca="false">SUM(Q4:Q31)</f>
        <v>4.22198122039946</v>
      </c>
      <c r="O32" s="34" t="s">
        <v>11</v>
      </c>
      <c r="P32" s="6" t="n">
        <f aca="false">SUM(P4:P21)</f>
        <v>0</v>
      </c>
      <c r="Q32" s="6" t="n">
        <v>28</v>
      </c>
      <c r="Y32" s="25" t="n">
        <v>4</v>
      </c>
      <c r="Z32" s="16" t="n">
        <v>1</v>
      </c>
      <c r="AA32" s="16" t="n">
        <v>180</v>
      </c>
      <c r="AB32" s="40" t="n">
        <v>0</v>
      </c>
      <c r="AC32" s="14" t="n">
        <f aca="false">ABS(Z32-$Z$3)</f>
        <v>0.25</v>
      </c>
      <c r="AE32" s="25" t="n">
        <v>4</v>
      </c>
      <c r="AF32" s="16" t="n">
        <v>1</v>
      </c>
      <c r="AG32" s="16" t="n">
        <v>0</v>
      </c>
      <c r="AH32" s="40" t="n">
        <v>0</v>
      </c>
      <c r="AI32" s="14" t="n">
        <f aca="false">ABS(AF32-$AF$3)</f>
        <v>0.25</v>
      </c>
      <c r="AK32" s="23" t="n">
        <v>29</v>
      </c>
      <c r="AL32" s="16" t="n">
        <v>1</v>
      </c>
      <c r="AM32" s="16" t="n">
        <v>173.6</v>
      </c>
      <c r="AN32" s="40" t="n">
        <v>0</v>
      </c>
      <c r="AO32" s="14" t="n">
        <f aca="false">ABS(AL32-AL$3)</f>
        <v>0.1</v>
      </c>
      <c r="AQ32" s="25" t="n">
        <v>4</v>
      </c>
      <c r="AR32" s="16" t="n">
        <v>1</v>
      </c>
      <c r="AS32" s="16" t="n">
        <v>-180</v>
      </c>
      <c r="AT32" s="40" t="n">
        <v>0</v>
      </c>
      <c r="AU32" s="14" t="n">
        <f aca="false">ABS(AR32-AR$3)</f>
        <v>0.1</v>
      </c>
      <c r="AW32" s="25" t="n">
        <v>4</v>
      </c>
      <c r="AX32" s="16" t="n">
        <v>1</v>
      </c>
      <c r="AY32" s="16" t="n">
        <v>-90</v>
      </c>
      <c r="AZ32" s="40" t="n">
        <v>0</v>
      </c>
      <c r="BA32" s="14" t="n">
        <f aca="false">ABS(AX32-AX$3)</f>
        <v>0.1</v>
      </c>
    </row>
    <row r="33" customFormat="false" ht="15.75" hidden="false" customHeight="true" outlineLevel="0" collapsed="false">
      <c r="A33" s="26" t="n">
        <v>5</v>
      </c>
      <c r="B33" s="12" t="n">
        <v>1</v>
      </c>
      <c r="C33" s="12" t="n">
        <v>0</v>
      </c>
      <c r="D33" s="36" t="n">
        <v>0</v>
      </c>
      <c r="E33" s="14" t="n">
        <f aca="false">ABS(B33-$B$3)</f>
        <v>0</v>
      </c>
      <c r="G33" s="26" t="n">
        <v>5</v>
      </c>
      <c r="H33" s="16" t="n">
        <v>1</v>
      </c>
      <c r="I33" s="16" t="n">
        <v>90</v>
      </c>
      <c r="J33" s="36" t="n">
        <v>0</v>
      </c>
      <c r="K33" s="24" t="n">
        <f aca="false">ABS(H33-$B$3)</f>
        <v>0</v>
      </c>
      <c r="M33" s="37" t="s">
        <v>17</v>
      </c>
      <c r="N33" s="38" t="n">
        <f aca="false">N32/Q32</f>
        <v>0.150785043585695</v>
      </c>
      <c r="O33" s="34" t="s">
        <v>18</v>
      </c>
      <c r="P33" s="6" t="n">
        <f aca="false">P32/(28)</f>
        <v>0</v>
      </c>
      <c r="Q33" s="39"/>
      <c r="Y33" s="25" t="n">
        <v>5</v>
      </c>
      <c r="Z33" s="16" t="n">
        <v>1</v>
      </c>
      <c r="AA33" s="16" t="n">
        <v>0</v>
      </c>
      <c r="AB33" s="40" t="n">
        <v>0</v>
      </c>
      <c r="AC33" s="14" t="n">
        <f aca="false">ABS(Z33-$Z$3)</f>
        <v>0.25</v>
      </c>
      <c r="AE33" s="25" t="n">
        <v>5</v>
      </c>
      <c r="AF33" s="16" t="n">
        <v>1</v>
      </c>
      <c r="AG33" s="16" t="n">
        <v>0</v>
      </c>
      <c r="AH33" s="40" t="n">
        <v>0</v>
      </c>
      <c r="AI33" s="14" t="n">
        <f aca="false">ABS(AF33-$AF$3)</f>
        <v>0.25</v>
      </c>
      <c r="AK33" s="15" t="n">
        <v>30</v>
      </c>
      <c r="AL33" s="16" t="n">
        <v>1</v>
      </c>
      <c r="AM33" s="16" t="n">
        <v>180</v>
      </c>
      <c r="AN33" s="40" t="n">
        <v>0</v>
      </c>
      <c r="AO33" s="14" t="n">
        <f aca="false">ABS(AL33-AL$3)</f>
        <v>0.1</v>
      </c>
      <c r="AQ33" s="25" t="n">
        <v>5</v>
      </c>
      <c r="AR33" s="16" t="n">
        <v>1</v>
      </c>
      <c r="AS33" s="16" t="n">
        <v>0</v>
      </c>
      <c r="AT33" s="40" t="n">
        <v>0</v>
      </c>
      <c r="AU33" s="14" t="n">
        <f aca="false">ABS(AR33-AR$3)</f>
        <v>0.1</v>
      </c>
      <c r="AW33" s="25" t="n">
        <v>5</v>
      </c>
      <c r="AX33" s="16" t="n">
        <v>1</v>
      </c>
      <c r="AY33" s="16" t="n">
        <v>-180.675</v>
      </c>
      <c r="AZ33" s="40" t="n">
        <v>0</v>
      </c>
      <c r="BA33" s="14" t="n">
        <f aca="false">ABS(AX33-AX$3)</f>
        <v>0.1</v>
      </c>
    </row>
    <row r="34" customFormat="false" ht="15.75" hidden="false" customHeight="true" outlineLevel="0" collapsed="false">
      <c r="A34" s="10" t="n">
        <v>6</v>
      </c>
      <c r="B34" s="12" t="n">
        <v>1</v>
      </c>
      <c r="C34" s="12" t="n">
        <v>0</v>
      </c>
      <c r="D34" s="48" t="n">
        <v>1</v>
      </c>
      <c r="E34" s="14" t="n">
        <f aca="false">ABS(B34-$B$3)</f>
        <v>0</v>
      </c>
      <c r="G34" s="26" t="n">
        <v>6</v>
      </c>
      <c r="H34" s="16" t="n">
        <v>0.893942957942031</v>
      </c>
      <c r="I34" s="16" t="n">
        <v>-50.04</v>
      </c>
      <c r="J34" s="36" t="n">
        <v>0</v>
      </c>
      <c r="K34" s="24" t="n">
        <f aca="false">ABS(H34-$B$3)</f>
        <v>0.106057042057969</v>
      </c>
      <c r="M34" s="37" t="s">
        <v>19</v>
      </c>
      <c r="N34" s="6" t="n">
        <v>27</v>
      </c>
      <c r="O34" s="42" t="n">
        <f aca="false">N34/Q32</f>
        <v>0.964285714285714</v>
      </c>
      <c r="P34" s="0"/>
      <c r="Q34" s="39"/>
      <c r="Y34" s="25" t="n">
        <v>6</v>
      </c>
      <c r="Z34" s="16" t="n">
        <v>0.995136385604055</v>
      </c>
      <c r="AA34" s="16" t="n">
        <v>-52.44</v>
      </c>
      <c r="AB34" s="40" t="n">
        <v>0</v>
      </c>
      <c r="AC34" s="14" t="n">
        <f aca="false">ABS(Z34-$Z$3)</f>
        <v>0.245136385604055</v>
      </c>
      <c r="AE34" s="25" t="n">
        <v>6</v>
      </c>
      <c r="AF34" s="16" t="n">
        <v>1</v>
      </c>
      <c r="AG34" s="16" t="n">
        <v>-90</v>
      </c>
      <c r="AH34" s="40" t="n">
        <v>0</v>
      </c>
      <c r="AI34" s="14" t="n">
        <f aca="false">ABS(AF34-$AF$3)</f>
        <v>0.25</v>
      </c>
      <c r="AK34" s="23" t="n">
        <v>31</v>
      </c>
      <c r="AL34" s="16" t="n">
        <v>1</v>
      </c>
      <c r="AM34" s="16" t="n">
        <v>0</v>
      </c>
      <c r="AN34" s="40" t="n">
        <v>1</v>
      </c>
      <c r="AO34" s="14" t="n">
        <f aca="false">ABS(AL34-AL$3)</f>
        <v>0.1</v>
      </c>
      <c r="AQ34" s="25" t="n">
        <v>6</v>
      </c>
      <c r="AR34" s="16" t="n">
        <v>1</v>
      </c>
      <c r="AS34" s="16" t="n">
        <v>-90</v>
      </c>
      <c r="AT34" s="40" t="n">
        <v>0</v>
      </c>
      <c r="AU34" s="14" t="n">
        <f aca="false">ABS(AR34-AR$3)</f>
        <v>0.1</v>
      </c>
      <c r="AW34" s="25" t="n">
        <v>6</v>
      </c>
      <c r="AX34" s="16" t="n">
        <v>0.897303760335128</v>
      </c>
      <c r="AY34" s="16" t="n">
        <v>-239.2875</v>
      </c>
      <c r="AZ34" s="40" t="n">
        <v>0</v>
      </c>
      <c r="BA34" s="14" t="n">
        <f aca="false">ABS(AX34-AX$3)</f>
        <v>0.202696239664872</v>
      </c>
    </row>
    <row r="35" customFormat="false" ht="15.75" hidden="false" customHeight="true" outlineLevel="0" collapsed="false">
      <c r="A35" s="26" t="n">
        <v>7</v>
      </c>
      <c r="B35" s="12" t="n">
        <v>1</v>
      </c>
      <c r="C35" s="12" t="n">
        <v>0</v>
      </c>
      <c r="D35" s="48" t="n">
        <v>1</v>
      </c>
      <c r="E35" s="14" t="n">
        <f aca="false">ABS(B35-$B$3)</f>
        <v>0</v>
      </c>
      <c r="G35" s="26" t="n">
        <v>7</v>
      </c>
      <c r="H35" s="16" t="n">
        <v>0.957236119480132</v>
      </c>
      <c r="I35" s="16" t="n">
        <v>91.17</v>
      </c>
      <c r="J35" s="36" t="n">
        <v>0</v>
      </c>
      <c r="K35" s="24" t="n">
        <f aca="false">ABS(H35-$B$3)</f>
        <v>0.0427638805198679</v>
      </c>
      <c r="M35" s="0"/>
      <c r="N35" s="0"/>
      <c r="O35" s="0"/>
      <c r="P35" s="0"/>
      <c r="Q35" s="0"/>
      <c r="Y35" s="25" t="n">
        <v>7</v>
      </c>
      <c r="Z35" s="16" t="n">
        <v>0.992713456139073</v>
      </c>
      <c r="AA35" s="16" t="n">
        <v>-357.48</v>
      </c>
      <c r="AB35" s="40" t="n">
        <v>0</v>
      </c>
      <c r="AC35" s="14" t="n">
        <f aca="false">ABS(Z35-$Z$3)</f>
        <v>0.242713456139073</v>
      </c>
      <c r="AE35" s="25" t="n">
        <v>7</v>
      </c>
      <c r="AF35" s="16" t="n">
        <v>0.984473703</v>
      </c>
      <c r="AG35" s="16" t="n">
        <v>-4.752</v>
      </c>
      <c r="AH35" s="40" t="n">
        <v>0</v>
      </c>
      <c r="AI35" s="14" t="n">
        <f aca="false">ABS(AF35-$AF$3)</f>
        <v>0.265526297</v>
      </c>
      <c r="AK35" s="15" t="n">
        <v>32</v>
      </c>
      <c r="AL35" s="16" t="n">
        <v>1</v>
      </c>
      <c r="AM35" s="16" t="n">
        <v>0</v>
      </c>
      <c r="AN35" s="40" t="n">
        <v>1</v>
      </c>
      <c r="AO35" s="14" t="n">
        <f aca="false">ABS(AL35-AL$3)</f>
        <v>0.1</v>
      </c>
      <c r="AQ35" s="25" t="n">
        <v>7</v>
      </c>
      <c r="AR35" s="16" t="n">
        <v>1</v>
      </c>
      <c r="AS35" s="16" t="n">
        <v>-90</v>
      </c>
      <c r="AT35" s="40" t="n">
        <v>0</v>
      </c>
      <c r="AU35" s="14" t="n">
        <f aca="false">ABS(AR35-AR$3)</f>
        <v>0.1</v>
      </c>
      <c r="AW35" s="25" t="n">
        <v>7</v>
      </c>
      <c r="AX35" s="16" t="n">
        <v>0.568439912373434</v>
      </c>
      <c r="AY35" s="16" t="n">
        <v>-274.3875</v>
      </c>
      <c r="AZ35" s="40" t="n">
        <v>0</v>
      </c>
      <c r="BA35" s="14" t="n">
        <f aca="false">ABS(AX35-AX$3)</f>
        <v>0.531560087626566</v>
      </c>
    </row>
    <row r="36" customFormat="false" ht="15.75" hidden="false" customHeight="true" outlineLevel="0" collapsed="false">
      <c r="A36" s="10" t="n">
        <v>8</v>
      </c>
      <c r="B36" s="12" t="n">
        <v>1</v>
      </c>
      <c r="C36" s="20" t="n">
        <v>-90</v>
      </c>
      <c r="D36" s="36" t="n">
        <v>0</v>
      </c>
      <c r="E36" s="14" t="n">
        <f aca="false">ABS(B36-$B$3)</f>
        <v>0</v>
      </c>
      <c r="G36" s="26" t="n">
        <v>8</v>
      </c>
      <c r="H36" s="16" t="n">
        <v>0.949987842724149</v>
      </c>
      <c r="I36" s="16" t="n">
        <v>-328.23</v>
      </c>
      <c r="J36" s="36" t="n">
        <v>0</v>
      </c>
      <c r="K36" s="24" t="n">
        <f aca="false">ABS(H36-$B$3)</f>
        <v>0.050012157275851</v>
      </c>
      <c r="Y36" s="25" t="n">
        <v>8</v>
      </c>
      <c r="Z36" s="16" t="n">
        <v>1</v>
      </c>
      <c r="AA36" s="16" t="n">
        <v>-330.24</v>
      </c>
      <c r="AB36" s="40" t="n">
        <v>0</v>
      </c>
      <c r="AC36" s="14" t="n">
        <f aca="false">ABS(Z36-$Z$3)</f>
        <v>0.25</v>
      </c>
      <c r="AE36" s="25" t="n">
        <v>8</v>
      </c>
      <c r="AF36" s="16" t="n">
        <v>1</v>
      </c>
      <c r="AG36" s="16" t="n">
        <v>-90</v>
      </c>
      <c r="AH36" s="40" t="n">
        <v>0</v>
      </c>
      <c r="AI36" s="14" t="n">
        <f aca="false">ABS(AF36-$AF$3)</f>
        <v>0.25</v>
      </c>
      <c r="AK36" s="23" t="n">
        <v>33</v>
      </c>
      <c r="AL36" s="16" t="n">
        <v>1</v>
      </c>
      <c r="AM36" s="16" t="n">
        <v>-90</v>
      </c>
      <c r="AN36" s="40" t="n">
        <v>0</v>
      </c>
      <c r="AO36" s="14" t="n">
        <f aca="false">ABS(AL36-AL$3)</f>
        <v>0.1</v>
      </c>
      <c r="AQ36" s="25" t="n">
        <v>8</v>
      </c>
      <c r="AR36" s="16" t="n">
        <v>1</v>
      </c>
      <c r="AS36" s="16" t="n">
        <v>-90</v>
      </c>
      <c r="AT36" s="40" t="n">
        <v>0</v>
      </c>
      <c r="AU36" s="14" t="n">
        <f aca="false">ABS(AR36-AR$3)</f>
        <v>0.1</v>
      </c>
      <c r="AW36" s="25" t="n">
        <v>8</v>
      </c>
      <c r="AX36" s="16" t="n">
        <v>0.816369367671191</v>
      </c>
      <c r="AY36" s="16" t="n">
        <v>-327.15</v>
      </c>
      <c r="AZ36" s="40" t="n">
        <v>0</v>
      </c>
      <c r="BA36" s="14" t="n">
        <f aca="false">ABS(AX36-AX$3)</f>
        <v>0.283630632328809</v>
      </c>
    </row>
    <row r="37" customFormat="false" ht="15.75" hidden="false" customHeight="true" outlineLevel="0" collapsed="false">
      <c r="A37" s="26" t="n">
        <v>9</v>
      </c>
      <c r="B37" s="12" t="n">
        <v>1</v>
      </c>
      <c r="C37" s="12" t="n">
        <v>0</v>
      </c>
      <c r="D37" s="48" t="n">
        <v>1</v>
      </c>
      <c r="E37" s="14" t="n">
        <f aca="false">ABS(B37-$B$3)</f>
        <v>0</v>
      </c>
      <c r="G37" s="26" t="n">
        <v>9</v>
      </c>
      <c r="H37" s="16" t="n">
        <v>1</v>
      </c>
      <c r="I37" s="16" t="n">
        <v>180</v>
      </c>
      <c r="J37" s="36" t="n">
        <v>0</v>
      </c>
      <c r="K37" s="24" t="n">
        <f aca="false">ABS(H37-$B$3)</f>
        <v>0</v>
      </c>
      <c r="Y37" s="25" t="n">
        <v>9</v>
      </c>
      <c r="Z37" s="16" t="n">
        <v>1</v>
      </c>
      <c r="AA37" s="16" t="n">
        <v>-90</v>
      </c>
      <c r="AB37" s="40" t="n">
        <v>0</v>
      </c>
      <c r="AC37" s="14" t="n">
        <f aca="false">ABS(Z37-$Z$3)</f>
        <v>0.25</v>
      </c>
      <c r="AE37" s="25" t="n">
        <v>9</v>
      </c>
      <c r="AF37" s="49" t="n">
        <v>1</v>
      </c>
      <c r="AG37" s="49" t="n">
        <v>-90</v>
      </c>
      <c r="AH37" s="40" t="n">
        <v>0</v>
      </c>
      <c r="AI37" s="14" t="n">
        <f aca="false">ABS(AF37-$AF$3)</f>
        <v>0.25</v>
      </c>
      <c r="AK37" s="15" t="n">
        <v>34</v>
      </c>
      <c r="AL37" s="16" t="n">
        <v>1</v>
      </c>
      <c r="AM37" s="16" t="n">
        <v>-270</v>
      </c>
      <c r="AN37" s="40" t="n">
        <v>0</v>
      </c>
      <c r="AO37" s="14" t="n">
        <f aca="false">ABS(AL37-AL$3)</f>
        <v>0.1</v>
      </c>
      <c r="AQ37" s="25" t="n">
        <v>9</v>
      </c>
      <c r="AR37" s="16" t="n">
        <v>1</v>
      </c>
      <c r="AS37" s="16" t="n">
        <v>180</v>
      </c>
      <c r="AT37" s="40" t="n">
        <v>0</v>
      </c>
      <c r="AU37" s="14" t="n">
        <f aca="false">ABS(AR37-AR$3)</f>
        <v>0.1</v>
      </c>
      <c r="AW37" s="25" t="n">
        <v>9</v>
      </c>
      <c r="AX37" s="16" t="n">
        <v>1</v>
      </c>
      <c r="AY37" s="16" t="n">
        <v>-270</v>
      </c>
      <c r="AZ37" s="40" t="n">
        <v>0</v>
      </c>
      <c r="BA37" s="14" t="n">
        <f aca="false">ABS(AX37-AX$3)</f>
        <v>0.1</v>
      </c>
    </row>
    <row r="38" customFormat="false" ht="15.75" hidden="false" customHeight="true" outlineLevel="0" collapsed="false">
      <c r="A38" s="10" t="n">
        <v>10</v>
      </c>
      <c r="B38" s="12" t="n">
        <v>1</v>
      </c>
      <c r="C38" s="12" t="n">
        <v>0</v>
      </c>
      <c r="D38" s="36" t="n">
        <v>0</v>
      </c>
      <c r="E38" s="14" t="n">
        <f aca="false">ABS(B38-$B$3)</f>
        <v>0</v>
      </c>
      <c r="G38" s="26" t="n">
        <v>10</v>
      </c>
      <c r="H38" s="16" t="n">
        <v>1</v>
      </c>
      <c r="I38" s="16" t="n">
        <v>0</v>
      </c>
      <c r="J38" s="36" t="n">
        <v>0</v>
      </c>
      <c r="K38" s="24" t="n">
        <f aca="false">ABS(H38-$B$3)</f>
        <v>0</v>
      </c>
      <c r="Y38" s="25" t="n">
        <v>10</v>
      </c>
      <c r="Z38" s="16" t="n">
        <v>1</v>
      </c>
      <c r="AA38" s="16" t="n">
        <v>0</v>
      </c>
      <c r="AB38" s="40" t="n">
        <v>0</v>
      </c>
      <c r="AC38" s="14" t="n">
        <f aca="false">ABS(Z38-$Z$3)</f>
        <v>0.25</v>
      </c>
      <c r="AE38" s="25" t="n">
        <v>10</v>
      </c>
      <c r="AF38" s="16" t="n">
        <v>1</v>
      </c>
      <c r="AG38" s="16" t="n">
        <v>0</v>
      </c>
      <c r="AH38" s="40" t="n">
        <v>0</v>
      </c>
      <c r="AI38" s="14" t="n">
        <f aca="false">ABS(AF38-$AF$3)</f>
        <v>0.25</v>
      </c>
      <c r="AK38" s="23" t="n">
        <v>35</v>
      </c>
      <c r="AL38" s="16" t="n">
        <v>1</v>
      </c>
      <c r="AM38" s="16" t="n">
        <v>0</v>
      </c>
      <c r="AN38" s="40" t="n">
        <v>0</v>
      </c>
      <c r="AO38" s="14" t="n">
        <f aca="false">ABS(AL38-AL$3)</f>
        <v>0.1</v>
      </c>
      <c r="AQ38" s="25" t="n">
        <v>10</v>
      </c>
      <c r="AR38" s="16" t="n">
        <v>1</v>
      </c>
      <c r="AS38" s="16" t="n">
        <v>-180</v>
      </c>
      <c r="AT38" s="40" t="n">
        <v>0</v>
      </c>
      <c r="AU38" s="14" t="n">
        <f aca="false">ABS(AR38-AR$3)</f>
        <v>0.1</v>
      </c>
      <c r="AW38" s="25" t="n">
        <v>10</v>
      </c>
      <c r="AX38" s="16" t="n">
        <v>1</v>
      </c>
      <c r="AY38" s="16" t="n">
        <v>0</v>
      </c>
      <c r="AZ38" s="40" t="n">
        <v>0</v>
      </c>
      <c r="BA38" s="14" t="n">
        <f aca="false">ABS(AX38-AX$3)</f>
        <v>0.1</v>
      </c>
    </row>
    <row r="39" customFormat="false" ht="15.75" hidden="false" customHeight="true" outlineLevel="0" collapsed="false">
      <c r="A39" s="26" t="n">
        <v>11</v>
      </c>
      <c r="B39" s="20" t="n">
        <v>0.59866032249133</v>
      </c>
      <c r="C39" s="20" t="n">
        <v>-101.16</v>
      </c>
      <c r="D39" s="36" t="n">
        <v>0</v>
      </c>
      <c r="E39" s="14" t="n">
        <f aca="false">ABS(B39-$B$3)</f>
        <v>0.40133967750867</v>
      </c>
      <c r="G39" s="26" t="n">
        <v>11</v>
      </c>
      <c r="H39" s="16" t="n">
        <v>0.892245877563565</v>
      </c>
      <c r="I39" s="16" t="n">
        <v>-4.14</v>
      </c>
      <c r="J39" s="36" t="n">
        <v>0</v>
      </c>
      <c r="K39" s="24" t="n">
        <f aca="false">ABS(H39-$B$3)</f>
        <v>0.107754122436435</v>
      </c>
      <c r="Y39" s="25" t="n">
        <v>11</v>
      </c>
      <c r="Z39" s="16" t="n">
        <v>1</v>
      </c>
      <c r="AA39" s="16" t="n">
        <v>90</v>
      </c>
      <c r="AB39" s="40" t="n">
        <v>0</v>
      </c>
      <c r="AC39" s="14" t="n">
        <f aca="false">ABS(Z39-$Z$3)</f>
        <v>0.25</v>
      </c>
      <c r="AE39" s="25" t="n">
        <v>11</v>
      </c>
      <c r="AF39" s="16" t="n">
        <v>1</v>
      </c>
      <c r="AG39" s="16" t="n">
        <v>90</v>
      </c>
      <c r="AH39" s="40" t="n">
        <v>0</v>
      </c>
      <c r="AI39" s="14" t="n">
        <f aca="false">ABS(AF39-$AF$3)</f>
        <v>0.25</v>
      </c>
      <c r="AK39" s="15" t="n">
        <v>36</v>
      </c>
      <c r="AL39" s="16" t="n">
        <v>1.46683273921937</v>
      </c>
      <c r="AM39" s="16" t="n">
        <v>174.6</v>
      </c>
      <c r="AN39" s="40" t="n">
        <v>0</v>
      </c>
      <c r="AO39" s="14" t="n">
        <f aca="false">ABS(AL39-AL$3)</f>
        <v>0.56683273921937</v>
      </c>
      <c r="AQ39" s="25" t="n">
        <v>11</v>
      </c>
      <c r="AR39" s="16" t="n">
        <v>0.835135458675209</v>
      </c>
      <c r="AS39" s="16" t="n">
        <v>-20.1272727272727</v>
      </c>
      <c r="AT39" s="40" t="n">
        <v>0</v>
      </c>
      <c r="AU39" s="14" t="n">
        <f aca="false">ABS(AR39-AR$3)</f>
        <v>0.264864541324791</v>
      </c>
      <c r="AW39" s="25" t="n">
        <v>11</v>
      </c>
      <c r="AX39" s="16" t="n">
        <v>0.9014508711139</v>
      </c>
      <c r="AY39" s="16" t="n">
        <v>-109.8</v>
      </c>
      <c r="AZ39" s="40" t="n">
        <v>0</v>
      </c>
      <c r="BA39" s="14" t="n">
        <f aca="false">ABS(AX39-AX$3)</f>
        <v>0.1985491288861</v>
      </c>
    </row>
    <row r="40" customFormat="false" ht="15.8" hidden="false" customHeight="false" outlineLevel="0" collapsed="false">
      <c r="A40" s="10" t="n">
        <v>12</v>
      </c>
      <c r="B40" s="20" t="n">
        <v>0.811375098980532</v>
      </c>
      <c r="C40" s="20" t="n">
        <v>-180.99</v>
      </c>
      <c r="D40" s="36" t="n">
        <v>0</v>
      </c>
      <c r="E40" s="14" t="n">
        <f aca="false">ABS(B40-$B$3)</f>
        <v>0.188624901019468</v>
      </c>
      <c r="G40" s="26" t="n">
        <v>12</v>
      </c>
      <c r="H40" s="16" t="n">
        <v>1</v>
      </c>
      <c r="I40" s="16" t="n">
        <v>180</v>
      </c>
      <c r="J40" s="36" t="n">
        <v>0</v>
      </c>
      <c r="K40" s="24" t="n">
        <f aca="false">ABS(H40-$B$3)</f>
        <v>0</v>
      </c>
      <c r="M40" s="50"/>
      <c r="N40" s="22"/>
      <c r="O40" s="22"/>
      <c r="Q40" s="51"/>
      <c r="Y40" s="25" t="n">
        <v>12</v>
      </c>
      <c r="Z40" s="16" t="n">
        <v>1</v>
      </c>
      <c r="AA40" s="16" t="n">
        <v>-180</v>
      </c>
      <c r="AB40" s="40" t="n">
        <v>0</v>
      </c>
      <c r="AC40" s="14" t="n">
        <f aca="false">ABS(Z40-$Z$3)</f>
        <v>0.25</v>
      </c>
      <c r="AE40" s="25" t="n">
        <v>12</v>
      </c>
      <c r="AF40" s="16" t="n">
        <v>1</v>
      </c>
      <c r="AG40" s="16" t="n">
        <v>-180</v>
      </c>
      <c r="AH40" s="40" t="n">
        <v>0</v>
      </c>
      <c r="AI40" s="14" t="n">
        <f aca="false">ABS(AF40-$AF$3)</f>
        <v>0.25</v>
      </c>
      <c r="AK40" s="23" t="n">
        <v>37</v>
      </c>
      <c r="AL40" s="16" t="n">
        <v>1</v>
      </c>
      <c r="AM40" s="16" t="n">
        <v>-270</v>
      </c>
      <c r="AN40" s="40" t="n">
        <v>0</v>
      </c>
      <c r="AO40" s="14" t="n">
        <f aca="false">ABS(AL40-AL$3)</f>
        <v>0.1</v>
      </c>
      <c r="AQ40" s="25" t="n">
        <v>12</v>
      </c>
      <c r="AR40" s="16" t="n">
        <v>0.948878823555264</v>
      </c>
      <c r="AS40" s="16" t="n">
        <v>174.027272727272</v>
      </c>
      <c r="AT40" s="40" t="n">
        <v>0</v>
      </c>
      <c r="AU40" s="14" t="n">
        <f aca="false">ABS(AR40-AR$3)</f>
        <v>0.151121176444736</v>
      </c>
      <c r="AW40" s="25" t="n">
        <v>12</v>
      </c>
      <c r="AX40" s="16" t="n">
        <v>1</v>
      </c>
      <c r="AY40" s="16" t="n">
        <v>-90</v>
      </c>
      <c r="AZ40" s="40" t="n">
        <v>0</v>
      </c>
      <c r="BA40" s="14" t="n">
        <f aca="false">ABS(AX40-AX$3)</f>
        <v>0.1</v>
      </c>
    </row>
    <row r="41" customFormat="false" ht="15.8" hidden="false" customHeight="false" outlineLevel="0" collapsed="false">
      <c r="A41" s="26" t="n">
        <v>13</v>
      </c>
      <c r="B41" s="20" t="n">
        <v>1.08720472193747</v>
      </c>
      <c r="C41" s="20" t="n">
        <v>-111.24</v>
      </c>
      <c r="D41" s="36" t="n">
        <v>0</v>
      </c>
      <c r="E41" s="14" t="n">
        <f aca="false">ABS(B41-$B$3)</f>
        <v>0.0872047219374701</v>
      </c>
      <c r="G41" s="26" t="n">
        <v>13</v>
      </c>
      <c r="H41" s="16" t="n">
        <v>1</v>
      </c>
      <c r="I41" s="16" t="n">
        <v>0</v>
      </c>
      <c r="J41" s="36" t="n">
        <v>0</v>
      </c>
      <c r="K41" s="24" t="n">
        <f aca="false">ABS(H41-$B$3)</f>
        <v>0</v>
      </c>
      <c r="M41" s="50"/>
      <c r="N41" s="22"/>
      <c r="O41" s="22"/>
      <c r="Q41" s="51"/>
      <c r="Y41" s="25" t="n">
        <v>13</v>
      </c>
      <c r="Z41" s="16" t="n">
        <v>0.8745238544351</v>
      </c>
      <c r="AA41" s="16" t="n">
        <v>-27.72</v>
      </c>
      <c r="AB41" s="40" t="n">
        <v>0</v>
      </c>
      <c r="AC41" s="14" t="n">
        <f aca="false">ABS(Z41-$Z$3)</f>
        <v>0.1245238544351</v>
      </c>
      <c r="AE41" s="25" t="n">
        <v>13</v>
      </c>
      <c r="AF41" s="16" t="n">
        <v>0.8745238544351</v>
      </c>
      <c r="AG41" s="16" t="n">
        <v>-27.72</v>
      </c>
      <c r="AH41" s="40" t="n">
        <v>0</v>
      </c>
      <c r="AI41" s="14" t="n">
        <f aca="false">ABS(AF41-$AF$3)</f>
        <v>0.3754761455649</v>
      </c>
      <c r="AK41" s="15" t="n">
        <v>38</v>
      </c>
      <c r="AL41" s="16" t="n">
        <v>1</v>
      </c>
      <c r="AM41" s="16" t="n">
        <v>0</v>
      </c>
      <c r="AN41" s="40" t="n">
        <v>0</v>
      </c>
      <c r="AO41" s="14" t="n">
        <f aca="false">ABS(AL41-AL$3)</f>
        <v>0.1</v>
      </c>
      <c r="AQ41" s="25" t="n">
        <v>13</v>
      </c>
      <c r="AR41" s="16" t="n">
        <v>1</v>
      </c>
      <c r="AS41" s="16" t="n">
        <v>180</v>
      </c>
      <c r="AT41" s="40" t="n">
        <v>0</v>
      </c>
      <c r="AU41" s="14" t="n">
        <f aca="false">ABS(AR41-AR$3)</f>
        <v>0.1</v>
      </c>
      <c r="AW41" s="25" t="n">
        <v>13</v>
      </c>
      <c r="AX41" s="16" t="n">
        <v>0.843149769072354</v>
      </c>
      <c r="AY41" s="16" t="n">
        <v>55.0125</v>
      </c>
      <c r="AZ41" s="40" t="n">
        <v>0</v>
      </c>
      <c r="BA41" s="14" t="n">
        <f aca="false">ABS(AX41-AX$3)</f>
        <v>0.256850230927646</v>
      </c>
    </row>
    <row r="42" customFormat="false" ht="15.8" hidden="false" customHeight="false" outlineLevel="0" collapsed="false">
      <c r="A42" s="10" t="n">
        <v>14</v>
      </c>
      <c r="B42" s="12" t="n">
        <v>1</v>
      </c>
      <c r="C42" s="12" t="n">
        <v>0</v>
      </c>
      <c r="D42" s="36" t="n">
        <v>0</v>
      </c>
      <c r="E42" s="14" t="n">
        <f aca="false">ABS(B42-$B$3)</f>
        <v>0</v>
      </c>
      <c r="G42" s="26" t="n">
        <v>14</v>
      </c>
      <c r="H42" s="16" t="n">
        <v>1.05264504978551</v>
      </c>
      <c r="I42" s="16" t="n">
        <v>-21.5999999999999</v>
      </c>
      <c r="J42" s="36" t="n">
        <v>0</v>
      </c>
      <c r="K42" s="24" t="n">
        <f aca="false">ABS(H42-$B$3)</f>
        <v>0.05264504978551</v>
      </c>
      <c r="Y42" s="25" t="n">
        <v>14</v>
      </c>
      <c r="Z42" s="16" t="n">
        <v>1</v>
      </c>
      <c r="AA42" s="16" t="n">
        <v>180</v>
      </c>
      <c r="AB42" s="40" t="n">
        <v>0</v>
      </c>
      <c r="AC42" s="14" t="n">
        <f aca="false">ABS(Z42-$Z$3)</f>
        <v>0.25</v>
      </c>
      <c r="AE42" s="25" t="n">
        <v>14</v>
      </c>
      <c r="AF42" s="16" t="n">
        <v>1</v>
      </c>
      <c r="AG42" s="16" t="n">
        <v>180</v>
      </c>
      <c r="AH42" s="40" t="n">
        <v>0</v>
      </c>
      <c r="AI42" s="14" t="n">
        <f aca="false">ABS(AF42-$AF$3)</f>
        <v>0.25</v>
      </c>
      <c r="AK42" s="23" t="n">
        <v>39</v>
      </c>
      <c r="AL42" s="16" t="n">
        <v>1</v>
      </c>
      <c r="AM42" s="16" t="n">
        <v>-90</v>
      </c>
      <c r="AN42" s="40" t="n">
        <v>0</v>
      </c>
      <c r="AO42" s="14" t="n">
        <f aca="false">ABS(AL42-AL$3)</f>
        <v>0.1</v>
      </c>
      <c r="AQ42" s="25" t="n">
        <v>14</v>
      </c>
      <c r="AR42" s="16" t="n">
        <v>1</v>
      </c>
      <c r="AS42" s="16" t="n">
        <v>180</v>
      </c>
      <c r="AT42" s="40" t="n">
        <v>0</v>
      </c>
      <c r="AU42" s="14" t="n">
        <f aca="false">ABS(AR42-AR$3)</f>
        <v>0.1</v>
      </c>
      <c r="AW42" s="25" t="n">
        <v>14</v>
      </c>
      <c r="AX42" s="16" t="n">
        <v>0.648273025409414</v>
      </c>
      <c r="AY42" s="16" t="n">
        <v>65.925</v>
      </c>
      <c r="AZ42" s="40" t="n">
        <v>0</v>
      </c>
      <c r="BA42" s="14" t="n">
        <f aca="false">ABS(AX42-AX$3)</f>
        <v>0.451726974590586</v>
      </c>
    </row>
    <row r="43" customFormat="false" ht="15.8" hidden="false" customHeight="false" outlineLevel="0" collapsed="false">
      <c r="A43" s="41" t="n">
        <v>15</v>
      </c>
      <c r="B43" s="52" t="n">
        <v>1</v>
      </c>
      <c r="C43" s="52" t="n">
        <v>0</v>
      </c>
      <c r="D43" s="53" t="n">
        <v>0</v>
      </c>
      <c r="E43" s="24" t="n">
        <f aca="false">ABS(B43-$B$3)</f>
        <v>0</v>
      </c>
      <c r="G43" s="26" t="n">
        <v>15</v>
      </c>
      <c r="H43" s="16" t="n">
        <v>1</v>
      </c>
      <c r="I43" s="16" t="n">
        <v>0</v>
      </c>
      <c r="J43" s="36" t="n">
        <v>0</v>
      </c>
      <c r="K43" s="14" t="n">
        <f aca="false">ABS(H43-$B$3)</f>
        <v>0</v>
      </c>
      <c r="Y43" s="25" t="n">
        <v>15</v>
      </c>
      <c r="Z43" s="16" t="n">
        <v>1.0602510960066</v>
      </c>
      <c r="AA43" s="16" t="n">
        <v>-148.56</v>
      </c>
      <c r="AB43" s="40" t="n">
        <v>0</v>
      </c>
      <c r="AC43" s="14" t="n">
        <f aca="false">ABS(Z43-$Z$3)</f>
        <v>0.3102510960066</v>
      </c>
      <c r="AE43" s="25" t="n">
        <v>15</v>
      </c>
      <c r="AF43" s="16" t="n">
        <v>1.0602510960066</v>
      </c>
      <c r="AG43" s="16" t="n">
        <v>-148.56</v>
      </c>
      <c r="AH43" s="40" t="n">
        <v>0</v>
      </c>
      <c r="AI43" s="14" t="n">
        <f aca="false">ABS(AF43-$AF$3)</f>
        <v>0.1897489039934</v>
      </c>
      <c r="AK43" s="15" t="n">
        <v>40</v>
      </c>
      <c r="AL43" s="16" t="n">
        <v>1</v>
      </c>
      <c r="AM43" s="16" t="n">
        <v>-90</v>
      </c>
      <c r="AN43" s="40" t="n">
        <v>0</v>
      </c>
      <c r="AO43" s="14" t="n">
        <f aca="false">ABS(AL43-AL$3)</f>
        <v>0.1</v>
      </c>
      <c r="AQ43" s="25" t="n">
        <v>15</v>
      </c>
      <c r="AR43" s="16" t="n">
        <v>1</v>
      </c>
      <c r="AS43" s="16" t="n">
        <v>0</v>
      </c>
      <c r="AT43" s="40" t="n">
        <v>0</v>
      </c>
      <c r="AU43" s="14" t="n">
        <f aca="false">ABS(AR43-AR$3)</f>
        <v>0.1</v>
      </c>
      <c r="AW43" s="25" t="n">
        <v>15</v>
      </c>
      <c r="AX43" s="16" t="n">
        <v>1</v>
      </c>
      <c r="AY43" s="16" t="n">
        <v>-270</v>
      </c>
      <c r="AZ43" s="40" t="n">
        <v>0</v>
      </c>
      <c r="BA43" s="14" t="n">
        <f aca="false">ABS(AX43-AX$3)</f>
        <v>0.1</v>
      </c>
    </row>
    <row r="44" customFormat="false" ht="27" hidden="false" customHeight="true" outlineLevel="0" collapsed="false">
      <c r="A44" s="32" t="s">
        <v>16</v>
      </c>
      <c r="B44" s="54" t="n">
        <f aca="false">SUM(E4:E43)</f>
        <v>0.947048083744643</v>
      </c>
      <c r="C44" s="55" t="s">
        <v>11</v>
      </c>
      <c r="D44" s="56" t="n">
        <f aca="false">SUM(D4:D43)</f>
        <v>8</v>
      </c>
      <c r="E44" s="56" t="n">
        <v>40</v>
      </c>
      <c r="F44" s="57"/>
      <c r="G44" s="32" t="s">
        <v>16</v>
      </c>
      <c r="H44" s="54" t="n">
        <f aca="false">SUM(K4:K43)</f>
        <v>0.740766098794253</v>
      </c>
      <c r="I44" s="55" t="s">
        <v>11</v>
      </c>
      <c r="J44" s="56" t="n">
        <f aca="false">SUM(J4:J29)</f>
        <v>3</v>
      </c>
      <c r="K44" s="56" t="n">
        <v>40</v>
      </c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32" t="s">
        <v>16</v>
      </c>
      <c r="Z44" s="54" t="n">
        <f aca="false">SUM(AC4:AC43)</f>
        <v>10.440633043981</v>
      </c>
      <c r="AA44" s="55" t="s">
        <v>11</v>
      </c>
      <c r="AB44" s="56" t="n">
        <f aca="false">SUM(AB4:AB29)</f>
        <v>0</v>
      </c>
      <c r="AC44" s="56" t="n">
        <v>40</v>
      </c>
      <c r="AD44" s="57"/>
      <c r="AE44" s="32" t="s">
        <v>16</v>
      </c>
      <c r="AF44" s="54" t="n">
        <f aca="false">SUM(AI4:AI43)</f>
        <v>9.9051356765583</v>
      </c>
      <c r="AG44" s="55" t="s">
        <v>11</v>
      </c>
      <c r="AH44" s="56" t="n">
        <f aca="false">SUM(AH4:AH29)</f>
        <v>0</v>
      </c>
      <c r="AI44" s="56" t="n">
        <v>40</v>
      </c>
      <c r="AJ44" s="57"/>
      <c r="AK44" s="58" t="s">
        <v>16</v>
      </c>
      <c r="AL44" s="54" t="n">
        <f aca="false">SUM(AO4:AO43)</f>
        <v>4.3746696971767</v>
      </c>
      <c r="AM44" s="55" t="s">
        <v>11</v>
      </c>
      <c r="AN44" s="56" t="n">
        <f aca="false">SUM(AN4:AN43)</f>
        <v>2</v>
      </c>
      <c r="AO44" s="56" t="n">
        <v>40</v>
      </c>
      <c r="AP44" s="57"/>
      <c r="AQ44" s="58" t="s">
        <v>16</v>
      </c>
      <c r="AR44" s="54" t="n">
        <f aca="false">SUM(AU4:AU43)</f>
        <v>5.24412545271069</v>
      </c>
      <c r="AS44" s="55" t="s">
        <v>11</v>
      </c>
      <c r="AT44" s="56" t="n">
        <f aca="false">SUM(AT4:AT29)</f>
        <v>1</v>
      </c>
      <c r="AU44" s="56" t="n">
        <v>40</v>
      </c>
      <c r="AV44" s="57"/>
      <c r="AW44" s="58" t="s">
        <v>16</v>
      </c>
      <c r="AX44" s="54" t="n">
        <f aca="false">SUM(BA4:BA43)</f>
        <v>5.83676963439009</v>
      </c>
      <c r="AY44" s="55" t="s">
        <v>11</v>
      </c>
      <c r="AZ44" s="56" t="n">
        <f aca="false">SUM(AZ4:AZ29)</f>
        <v>0</v>
      </c>
      <c r="BA44" s="56" t="n">
        <v>40</v>
      </c>
    </row>
    <row r="45" customFormat="false" ht="25.5" hidden="false" customHeight="true" outlineLevel="0" collapsed="false">
      <c r="A45" s="32" t="s">
        <v>17</v>
      </c>
      <c r="B45" s="56" t="n">
        <f aca="false">B44/E44</f>
        <v>0.0236762020936161</v>
      </c>
      <c r="C45" s="55" t="s">
        <v>18</v>
      </c>
      <c r="D45" s="59" t="n">
        <f aca="false">D44/(A28+A43)</f>
        <v>0.2</v>
      </c>
      <c r="E45" s="60"/>
      <c r="F45" s="57"/>
      <c r="G45" s="32" t="s">
        <v>17</v>
      </c>
      <c r="H45" s="61" t="n">
        <f aca="false">H44/K44</f>
        <v>0.0185191524698563</v>
      </c>
      <c r="I45" s="55" t="s">
        <v>18</v>
      </c>
      <c r="J45" s="56" t="n">
        <f aca="false">J44/(G28+G43)</f>
        <v>0.075</v>
      </c>
      <c r="K45" s="62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32" t="s">
        <v>17</v>
      </c>
      <c r="Z45" s="61" t="n">
        <f aca="false">Z44/AC44</f>
        <v>0.261015826099525</v>
      </c>
      <c r="AA45" s="55" t="s">
        <v>18</v>
      </c>
      <c r="AB45" s="56" t="n">
        <f aca="false">AB44/(Y28+Y43)</f>
        <v>0</v>
      </c>
      <c r="AC45" s="56"/>
      <c r="AD45" s="57"/>
      <c r="AE45" s="32" t="s">
        <v>17</v>
      </c>
      <c r="AF45" s="61" t="n">
        <f aca="false">AF44/AI44</f>
        <v>0.247628391913958</v>
      </c>
      <c r="AG45" s="55" t="s">
        <v>18</v>
      </c>
      <c r="AH45" s="63" t="n">
        <f aca="false">AH44/(AE28+AE43)</f>
        <v>0</v>
      </c>
      <c r="AI45" s="63"/>
      <c r="AJ45" s="57"/>
      <c r="AK45" s="58"/>
      <c r="AL45" s="54"/>
      <c r="AM45" s="64" t="s">
        <v>18</v>
      </c>
      <c r="AN45" s="65" t="n">
        <f aca="false">AN44/AO44</f>
        <v>0.05</v>
      </c>
      <c r="AO45" s="65"/>
      <c r="AP45" s="57"/>
      <c r="AQ45" s="58"/>
      <c r="AR45" s="54"/>
      <c r="AS45" s="64" t="s">
        <v>18</v>
      </c>
      <c r="AT45" s="65" t="n">
        <f aca="false">AT44/(AQ28+AQ43)</f>
        <v>0.025</v>
      </c>
      <c r="AU45" s="65"/>
      <c r="AV45" s="57"/>
      <c r="AW45" s="58"/>
      <c r="AX45" s="54"/>
      <c r="AY45" s="64" t="s">
        <v>18</v>
      </c>
      <c r="AZ45" s="65" t="n">
        <f aca="false">AZ44/(AW28+AW43)</f>
        <v>0</v>
      </c>
      <c r="BA45" s="65"/>
    </row>
    <row r="46" customFormat="false" ht="25.5" hidden="false" customHeight="false" outlineLevel="0" collapsed="false">
      <c r="A46" s="32" t="s">
        <v>19</v>
      </c>
      <c r="B46" s="56" t="n">
        <v>19</v>
      </c>
      <c r="C46" s="66" t="n">
        <f aca="false">B46/E44</f>
        <v>0.475</v>
      </c>
      <c r="D46" s="67"/>
      <c r="E46" s="68"/>
      <c r="F46" s="57"/>
      <c r="G46" s="32" t="s">
        <v>19</v>
      </c>
      <c r="H46" s="56" t="n">
        <v>28</v>
      </c>
      <c r="I46" s="66" t="n">
        <f aca="false">H46/K44</f>
        <v>0.7</v>
      </c>
      <c r="J46" s="67"/>
      <c r="K46" s="62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32" t="s">
        <v>19</v>
      </c>
      <c r="Z46" s="56" t="n">
        <v>34</v>
      </c>
      <c r="AA46" s="66" t="n">
        <f aca="false">Z46/AC44</f>
        <v>0.85</v>
      </c>
      <c r="AB46" s="67"/>
      <c r="AC46" s="56"/>
      <c r="AD46" s="57"/>
      <c r="AE46" s="32" t="s">
        <v>19</v>
      </c>
      <c r="AF46" s="56" t="n">
        <v>31</v>
      </c>
      <c r="AG46" s="69" t="n">
        <f aca="false">AF46/AI44</f>
        <v>0.775</v>
      </c>
      <c r="AH46" s="56"/>
      <c r="AI46" s="67"/>
      <c r="AJ46" s="57"/>
      <c r="AK46" s="32" t="s">
        <v>17</v>
      </c>
      <c r="AL46" s="54" t="n">
        <f aca="false">AL44/AO44</f>
        <v>0.109366742429417</v>
      </c>
      <c r="AM46" s="64"/>
      <c r="AN46" s="64"/>
      <c r="AO46" s="65"/>
      <c r="AP46" s="57"/>
      <c r="AQ46" s="32" t="s">
        <v>17</v>
      </c>
      <c r="AR46" s="54" t="n">
        <f aca="false">AR44/AU44</f>
        <v>0.131103136317767</v>
      </c>
      <c r="AS46" s="64"/>
      <c r="AT46" s="64"/>
      <c r="AU46" s="65"/>
      <c r="AV46" s="57"/>
      <c r="AW46" s="32" t="s">
        <v>17</v>
      </c>
      <c r="AX46" s="54" t="n">
        <f aca="false">AX44/BA44</f>
        <v>0.145919240859752</v>
      </c>
      <c r="AY46" s="64"/>
      <c r="AZ46" s="64"/>
      <c r="BA46" s="65"/>
    </row>
    <row r="47" customFormat="false" ht="25.5" hidden="false" customHeight="false" outlineLevel="0" collapsed="false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32" t="s">
        <v>19</v>
      </c>
      <c r="AL47" s="56" t="n">
        <v>26</v>
      </c>
      <c r="AM47" s="69" t="n">
        <f aca="false">AL47/AO44</f>
        <v>0.65</v>
      </c>
      <c r="AN47" s="69"/>
      <c r="AO47" s="67"/>
      <c r="AP47" s="57"/>
      <c r="AQ47" s="32" t="s">
        <v>19</v>
      </c>
      <c r="AR47" s="56" t="n">
        <v>31</v>
      </c>
      <c r="AS47" s="69" t="n">
        <f aca="false">AR47/AU44</f>
        <v>0.775</v>
      </c>
      <c r="AT47" s="69"/>
      <c r="AU47" s="67"/>
      <c r="AV47" s="57"/>
      <c r="AW47" s="32" t="s">
        <v>19</v>
      </c>
      <c r="AX47" s="56" t="n">
        <v>29</v>
      </c>
      <c r="AY47" s="69" t="n">
        <f aca="false">AX47/BA44</f>
        <v>0.725</v>
      </c>
      <c r="AZ47" s="69"/>
      <c r="BA47" s="67"/>
    </row>
    <row r="48" customFormat="false" ht="15.8" hidden="false" customHeight="false" outlineLevel="0" collapsed="false"/>
  </sheetData>
  <mergeCells count="52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  <mergeCell ref="AK44:AK45"/>
    <mergeCell ref="AL44:AL45"/>
    <mergeCell ref="AQ44:AQ45"/>
    <mergeCell ref="AR44:AR45"/>
    <mergeCell ref="AW44:AW45"/>
    <mergeCell ref="AX44:AX45"/>
    <mergeCell ref="AH45:AI45"/>
    <mergeCell ref="AM45:AM46"/>
    <mergeCell ref="AN45:AO46"/>
    <mergeCell ref="AS45:AS46"/>
    <mergeCell ref="AT45:AU46"/>
    <mergeCell ref="AY45:AY46"/>
    <mergeCell ref="AZ45:BA46"/>
    <mergeCell ref="AM47:AN47"/>
    <mergeCell ref="AS47:AT47"/>
    <mergeCell ref="AY47:AZ47"/>
  </mergeCells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&amp;C&amp;"Arial,Normalny"&amp;10&amp;A</oddHeader>
    <oddFooter>&amp;C&amp;"Arial,Normalny"&amp;10Strona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41"/>
  <sheetViews>
    <sheetView showFormulas="false" showGridLines="true" showRowColHeaders="true" showZeros="true" rightToLeft="false" tabSelected="false" showOutlineSymbols="true" defaultGridColor="true" view="normal" topLeftCell="A109" colorId="64" zoomScale="65" zoomScaleNormal="65" zoomScalePageLayoutView="100" workbookViewId="0">
      <selection pane="topLeft" activeCell="J22" activeCellId="0" sqref="J22"/>
    </sheetView>
  </sheetViews>
  <sheetFormatPr defaultRowHeight="14.75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51" width="9.51"/>
    <col collapsed="false" customWidth="true" hidden="false" outlineLevel="0" max="5" min="3" style="1" width="9.51"/>
    <col collapsed="false" customWidth="true" hidden="false" outlineLevel="0" max="6" min="6" style="57" width="5.61"/>
    <col collapsed="false" customWidth="true" hidden="false" outlineLevel="0" max="7" min="7" style="1" width="9.51"/>
    <col collapsed="false" customWidth="true" hidden="false" outlineLevel="0" max="8" min="8" style="51" width="9.51"/>
    <col collapsed="false" customWidth="true" hidden="false" outlineLevel="0" max="11" min="9" style="1" width="9.51"/>
    <col collapsed="false" customWidth="true" hidden="false" outlineLevel="0" max="12" min="12" style="1" width="6.16"/>
    <col collapsed="false" customWidth="true" hidden="false" outlineLevel="0" max="13" min="13" style="1" width="9.51"/>
    <col collapsed="false" customWidth="true" hidden="false" outlineLevel="0" max="14" min="14" style="51" width="9.51"/>
    <col collapsed="false" customWidth="true" hidden="false" outlineLevel="0" max="17" min="15" style="1" width="9.51"/>
    <col collapsed="false" customWidth="true" hidden="false" outlineLevel="0" max="18" min="18" style="1" width="6.49"/>
    <col collapsed="false" customWidth="true" hidden="false" outlineLevel="0" max="19" min="19" style="1" width="7.23"/>
    <col collapsed="false" customWidth="true" hidden="false" outlineLevel="0" max="23" min="20" style="1" width="9.51"/>
    <col collapsed="false" customWidth="true" hidden="false" outlineLevel="0" max="24" min="24" style="1" width="6.27"/>
    <col collapsed="false" customWidth="true" hidden="false" outlineLevel="0" max="25" min="25" style="1" width="6.16"/>
    <col collapsed="false" customWidth="true" hidden="false" outlineLevel="0" max="29" min="26" style="1" width="9.51"/>
    <col collapsed="false" customWidth="true" hidden="false" outlineLevel="0" max="30" min="30" style="1" width="5.83"/>
    <col collapsed="false" customWidth="true" hidden="false" outlineLevel="0" max="31" min="31" style="1" width="6.16"/>
    <col collapsed="false" customWidth="true" hidden="false" outlineLevel="0" max="35" min="32" style="1" width="9.51"/>
    <col collapsed="false" customWidth="true" hidden="false" outlineLevel="0" max="36" min="36" style="1" width="6.6"/>
    <col collapsed="false" customWidth="true" hidden="false" outlineLevel="0" max="37" min="37" style="1" width="5.71"/>
    <col collapsed="false" customWidth="true" hidden="false" outlineLevel="0" max="41" min="38" style="1" width="9.51"/>
    <col collapsed="false" customWidth="true" hidden="false" outlineLevel="0" max="42" min="42" style="1" width="5.83"/>
    <col collapsed="false" customWidth="true" hidden="false" outlineLevel="0" max="43" min="43" style="1" width="4.95"/>
    <col collapsed="false" customWidth="true" hidden="false" outlineLevel="0" max="44" min="44" style="70" width="9.51"/>
    <col collapsed="false" customWidth="true" hidden="false" outlineLevel="0" max="47" min="45" style="1" width="9.51"/>
    <col collapsed="false" customWidth="true" hidden="false" outlineLevel="0" max="48" min="48" style="1" width="6.27"/>
    <col collapsed="false" customWidth="true" hidden="false" outlineLevel="0" max="49" min="49" style="1" width="5.61"/>
    <col collapsed="false" customWidth="true" hidden="false" outlineLevel="0" max="1025" min="50" style="1" width="9.51"/>
  </cols>
  <sheetData>
    <row r="1" customFormat="false" ht="14.75" hidden="false" customHeight="true" outlineLevel="0" collapsed="false">
      <c r="A1" s="2" t="s">
        <v>0</v>
      </c>
      <c r="B1" s="2"/>
      <c r="C1" s="2"/>
      <c r="D1" s="2"/>
      <c r="E1" s="2"/>
      <c r="G1" s="2" t="s">
        <v>20</v>
      </c>
      <c r="H1" s="2"/>
      <c r="I1" s="2"/>
      <c r="J1" s="2"/>
      <c r="K1" s="2"/>
      <c r="M1" s="2" t="s">
        <v>21</v>
      </c>
      <c r="N1" s="2"/>
      <c r="O1" s="2"/>
      <c r="P1" s="2"/>
      <c r="Q1" s="2"/>
      <c r="S1" s="2" t="s">
        <v>22</v>
      </c>
      <c r="T1" s="2"/>
      <c r="U1" s="2"/>
      <c r="V1" s="2"/>
      <c r="W1" s="2"/>
      <c r="Y1" s="2" t="s">
        <v>23</v>
      </c>
      <c r="Z1" s="2"/>
      <c r="AA1" s="2"/>
      <c r="AB1" s="2"/>
      <c r="AC1" s="2"/>
      <c r="AE1" s="2" t="s">
        <v>24</v>
      </c>
      <c r="AF1" s="2"/>
      <c r="AG1" s="2"/>
      <c r="AH1" s="2"/>
      <c r="AI1" s="2"/>
      <c r="AK1" s="2" t="s">
        <v>25</v>
      </c>
      <c r="AL1" s="2"/>
      <c r="AM1" s="2"/>
      <c r="AN1" s="2"/>
      <c r="AO1" s="2"/>
      <c r="AQ1" s="2" t="s">
        <v>26</v>
      </c>
      <c r="AR1" s="2"/>
      <c r="AS1" s="2"/>
      <c r="AT1" s="2"/>
      <c r="AU1" s="2"/>
      <c r="AW1" s="2" t="s">
        <v>27</v>
      </c>
      <c r="AX1" s="2"/>
      <c r="AY1" s="2"/>
      <c r="AZ1" s="2"/>
      <c r="BA1" s="2"/>
    </row>
    <row r="2" customFormat="false" ht="14.75" hidden="false" customHeight="true" outlineLevel="0" collapsed="false">
      <c r="A2" s="71" t="s">
        <v>28</v>
      </c>
      <c r="B2" s="71"/>
      <c r="C2" s="71"/>
      <c r="D2" s="71"/>
      <c r="E2" s="71"/>
      <c r="G2" s="71" t="s">
        <v>28</v>
      </c>
      <c r="H2" s="71"/>
      <c r="I2" s="71"/>
      <c r="J2" s="71"/>
      <c r="K2" s="71"/>
      <c r="M2" s="71" t="s">
        <v>28</v>
      </c>
      <c r="N2" s="71"/>
      <c r="O2" s="71"/>
      <c r="P2" s="71"/>
      <c r="Q2" s="71"/>
      <c r="S2" s="71" t="s">
        <v>28</v>
      </c>
      <c r="T2" s="71"/>
      <c r="U2" s="71"/>
      <c r="V2" s="71"/>
      <c r="W2" s="71"/>
      <c r="Y2" s="71" t="s">
        <v>28</v>
      </c>
      <c r="Z2" s="71"/>
      <c r="AA2" s="71"/>
      <c r="AB2" s="71"/>
      <c r="AC2" s="71"/>
      <c r="AE2" s="71" t="s">
        <v>28</v>
      </c>
      <c r="AF2" s="71"/>
      <c r="AG2" s="71"/>
      <c r="AH2" s="71"/>
      <c r="AI2" s="71"/>
      <c r="AK2" s="71" t="s">
        <v>28</v>
      </c>
      <c r="AL2" s="71"/>
      <c r="AM2" s="71"/>
      <c r="AN2" s="71"/>
      <c r="AO2" s="71"/>
      <c r="AQ2" s="71" t="s">
        <v>28</v>
      </c>
      <c r="AR2" s="71"/>
      <c r="AS2" s="71"/>
      <c r="AT2" s="71"/>
      <c r="AU2" s="71"/>
      <c r="AW2" s="71" t="s">
        <v>28</v>
      </c>
      <c r="AX2" s="71"/>
      <c r="AY2" s="71"/>
      <c r="AZ2" s="71"/>
      <c r="BA2" s="71"/>
    </row>
    <row r="3" customFormat="false" ht="14.75" hidden="false" customHeight="true" outlineLevel="0" collapsed="false">
      <c r="A3" s="72"/>
      <c r="B3" s="73" t="s">
        <v>9</v>
      </c>
      <c r="C3" s="7" t="s">
        <v>10</v>
      </c>
      <c r="D3" s="8" t="s">
        <v>11</v>
      </c>
      <c r="E3" s="8" t="s">
        <v>12</v>
      </c>
      <c r="F3" s="57" t="s">
        <v>29</v>
      </c>
      <c r="G3" s="72"/>
      <c r="H3" s="73" t="s">
        <v>9</v>
      </c>
      <c r="I3" s="7" t="s">
        <v>10</v>
      </c>
      <c r="J3" s="8" t="s">
        <v>11</v>
      </c>
      <c r="K3" s="8" t="s">
        <v>12</v>
      </c>
      <c r="M3" s="72"/>
      <c r="N3" s="73" t="s">
        <v>9</v>
      </c>
      <c r="O3" s="7" t="s">
        <v>10</v>
      </c>
      <c r="P3" s="8" t="s">
        <v>11</v>
      </c>
      <c r="Q3" s="8" t="s">
        <v>12</v>
      </c>
      <c r="S3" s="72"/>
      <c r="T3" s="73" t="s">
        <v>9</v>
      </c>
      <c r="U3" s="7" t="s">
        <v>10</v>
      </c>
      <c r="V3" s="8" t="s">
        <v>11</v>
      </c>
      <c r="W3" s="8" t="s">
        <v>12</v>
      </c>
      <c r="Y3" s="72"/>
      <c r="Z3" s="73" t="s">
        <v>9</v>
      </c>
      <c r="AA3" s="7" t="s">
        <v>10</v>
      </c>
      <c r="AB3" s="8" t="s">
        <v>11</v>
      </c>
      <c r="AC3" s="8" t="s">
        <v>12</v>
      </c>
      <c r="AE3" s="72"/>
      <c r="AF3" s="73" t="s">
        <v>9</v>
      </c>
      <c r="AG3" s="7" t="s">
        <v>10</v>
      </c>
      <c r="AH3" s="8" t="s">
        <v>11</v>
      </c>
      <c r="AI3" s="8" t="s">
        <v>12</v>
      </c>
      <c r="AK3" s="72"/>
      <c r="AL3" s="73" t="s">
        <v>9</v>
      </c>
      <c r="AM3" s="7" t="s">
        <v>10</v>
      </c>
      <c r="AN3" s="8" t="s">
        <v>11</v>
      </c>
      <c r="AO3" s="8" t="s">
        <v>12</v>
      </c>
      <c r="AQ3" s="72"/>
      <c r="AR3" s="38" t="s">
        <v>9</v>
      </c>
      <c r="AS3" s="7" t="s">
        <v>10</v>
      </c>
      <c r="AT3" s="8" t="s">
        <v>11</v>
      </c>
      <c r="AU3" s="8" t="s">
        <v>12</v>
      </c>
      <c r="AW3" s="72"/>
      <c r="AX3" s="73" t="s">
        <v>9</v>
      </c>
      <c r="AY3" s="7" t="s">
        <v>10</v>
      </c>
      <c r="AZ3" s="8" t="s">
        <v>11</v>
      </c>
      <c r="BA3" s="8" t="s">
        <v>12</v>
      </c>
    </row>
    <row r="4" customFormat="false" ht="14.75" hidden="false" customHeight="true" outlineLevel="0" collapsed="false">
      <c r="A4" s="72"/>
      <c r="B4" s="74" t="n">
        <v>1</v>
      </c>
      <c r="C4" s="7" t="n">
        <v>0</v>
      </c>
      <c r="D4" s="8"/>
      <c r="E4" s="8"/>
      <c r="G4" s="72"/>
      <c r="H4" s="74" t="n">
        <v>1</v>
      </c>
      <c r="I4" s="7" t="n">
        <v>90</v>
      </c>
      <c r="J4" s="8"/>
      <c r="K4" s="8"/>
      <c r="M4" s="72"/>
      <c r="N4" s="74" t="n">
        <v>1</v>
      </c>
      <c r="O4" s="7" t="n">
        <v>135</v>
      </c>
      <c r="P4" s="8"/>
      <c r="Q4" s="8"/>
      <c r="S4" s="72"/>
      <c r="T4" s="74" t="n">
        <v>1</v>
      </c>
      <c r="U4" s="7" t="n">
        <v>30</v>
      </c>
      <c r="V4" s="8"/>
      <c r="W4" s="8"/>
      <c r="Y4" s="72"/>
      <c r="Z4" s="74" t="n">
        <v>0.75</v>
      </c>
      <c r="AA4" s="7" t="n">
        <v>0</v>
      </c>
      <c r="AB4" s="8"/>
      <c r="AC4" s="8"/>
      <c r="AE4" s="72"/>
      <c r="AF4" s="74" t="n">
        <v>1.25</v>
      </c>
      <c r="AG4" s="7" t="n">
        <v>0</v>
      </c>
      <c r="AH4" s="8"/>
      <c r="AI4" s="8"/>
      <c r="AK4" s="72"/>
      <c r="AL4" s="74" t="n">
        <v>0.8</v>
      </c>
      <c r="AM4" s="7" t="n">
        <v>0</v>
      </c>
      <c r="AN4" s="8"/>
      <c r="AO4" s="8"/>
      <c r="AQ4" s="72"/>
      <c r="AR4" s="75" t="n">
        <v>0.9</v>
      </c>
      <c r="AS4" s="7" t="n">
        <v>0</v>
      </c>
      <c r="AT4" s="8"/>
      <c r="AU4" s="8"/>
      <c r="AW4" s="72"/>
      <c r="AX4" s="74" t="n">
        <v>1.1</v>
      </c>
      <c r="AY4" s="7" t="n">
        <v>0</v>
      </c>
      <c r="AZ4" s="8"/>
      <c r="BA4" s="8"/>
    </row>
    <row r="5" customFormat="false" ht="14.75" hidden="false" customHeight="true" outlineLevel="0" collapsed="false">
      <c r="A5" s="15" t="n">
        <v>1</v>
      </c>
      <c r="B5" s="16" t="n">
        <v>1</v>
      </c>
      <c r="C5" s="16" t="n">
        <v>0</v>
      </c>
      <c r="D5" s="76" t="n">
        <v>1</v>
      </c>
      <c r="E5" s="14" t="n">
        <f aca="false">ABS(B5-$B$4)</f>
        <v>0</v>
      </c>
      <c r="G5" s="15" t="n">
        <v>1</v>
      </c>
      <c r="H5" s="16" t="n">
        <v>1</v>
      </c>
      <c r="I5" s="16" t="n">
        <v>-343.44</v>
      </c>
      <c r="J5" s="76" t="n">
        <v>0</v>
      </c>
      <c r="K5" s="14" t="n">
        <f aca="false">ABS(H5-$B$4)</f>
        <v>0</v>
      </c>
      <c r="M5" s="15" t="n">
        <v>1</v>
      </c>
      <c r="N5" s="16" t="n">
        <v>1</v>
      </c>
      <c r="O5" s="16" t="n">
        <v>180</v>
      </c>
      <c r="P5" s="76" t="n">
        <v>0</v>
      </c>
      <c r="Q5" s="14" t="n">
        <f aca="false">ABS(N5-$B$4)</f>
        <v>0</v>
      </c>
      <c r="S5" s="15" t="n">
        <v>1</v>
      </c>
      <c r="T5" s="16" t="n">
        <v>0.964094363286617</v>
      </c>
      <c r="U5" s="16" t="n">
        <v>-25.2</v>
      </c>
      <c r="V5" s="77" t="n">
        <v>1</v>
      </c>
      <c r="W5" s="78" t="n">
        <f aca="false">ABS(T5-$T$4)</f>
        <v>0.0359056367133829</v>
      </c>
      <c r="Y5" s="15" t="n">
        <v>1</v>
      </c>
      <c r="Z5" s="16" t="n">
        <v>1</v>
      </c>
      <c r="AA5" s="16" t="n">
        <v>-346.56</v>
      </c>
      <c r="AB5" s="17" t="n">
        <v>0</v>
      </c>
      <c r="AC5" s="14" t="n">
        <f aca="false">ABS(Z5-$Z$4)</f>
        <v>0.25</v>
      </c>
      <c r="AE5" s="15" t="n">
        <v>1</v>
      </c>
      <c r="AF5" s="16" t="n">
        <v>1</v>
      </c>
      <c r="AG5" s="16" t="n">
        <v>-179.712</v>
      </c>
      <c r="AH5" s="17" t="n">
        <v>0</v>
      </c>
      <c r="AI5" s="14" t="n">
        <f aca="false">ABS(AF5-$AF$4)</f>
        <v>0.25</v>
      </c>
      <c r="AK5" s="15" t="n">
        <v>1</v>
      </c>
      <c r="AL5" s="79" t="n">
        <v>1.10932279511175</v>
      </c>
      <c r="AM5" s="79" t="n">
        <v>-359.775</v>
      </c>
      <c r="AN5" s="17" t="n">
        <v>0</v>
      </c>
      <c r="AO5" s="14" t="n">
        <f aca="false">ABS($AL$4-AL5)</f>
        <v>0.30932279511175</v>
      </c>
      <c r="AQ5" s="15" t="n">
        <v>1</v>
      </c>
      <c r="AR5" s="79" t="n">
        <v>0.945334387776774</v>
      </c>
      <c r="AS5" s="79" t="n">
        <v>-270.6</v>
      </c>
      <c r="AT5" s="17" t="n">
        <v>0</v>
      </c>
      <c r="AU5" s="14" t="n">
        <f aca="false">ABS($AR$4-AR5)</f>
        <v>0.045334387776774</v>
      </c>
      <c r="AW5" s="15" t="n">
        <v>1</v>
      </c>
      <c r="AX5" s="79" t="n">
        <v>1.04469866074147</v>
      </c>
      <c r="AY5" s="79" t="n">
        <v>-359.672727272727</v>
      </c>
      <c r="AZ5" s="17" t="n">
        <v>0.5</v>
      </c>
      <c r="BA5" s="14" t="n">
        <f aca="false">ABS($AX$4-AX5)</f>
        <v>0.0553013392585302</v>
      </c>
    </row>
    <row r="6" customFormat="false" ht="14.75" hidden="false" customHeight="true" outlineLevel="0" collapsed="false">
      <c r="A6" s="15" t="n">
        <v>2</v>
      </c>
      <c r="B6" s="16" t="n">
        <v>1</v>
      </c>
      <c r="C6" s="16" t="n">
        <v>-358.92</v>
      </c>
      <c r="D6" s="76" t="n">
        <v>1</v>
      </c>
      <c r="E6" s="14" t="n">
        <f aca="false">ABS(B6-$B$4)</f>
        <v>0</v>
      </c>
      <c r="G6" s="15" t="n">
        <v>2</v>
      </c>
      <c r="H6" s="16" t="n">
        <v>0.914561463096945</v>
      </c>
      <c r="I6" s="16" t="n">
        <v>-103.5</v>
      </c>
      <c r="J6" s="76" t="n">
        <v>0</v>
      </c>
      <c r="K6" s="14" t="n">
        <f aca="false">ABS(H6-$B$4)</f>
        <v>0.0854385369030549</v>
      </c>
      <c r="M6" s="15" t="n">
        <v>2</v>
      </c>
      <c r="N6" s="16" t="n">
        <v>1</v>
      </c>
      <c r="O6" s="16" t="n">
        <v>-134.558204768583</v>
      </c>
      <c r="P6" s="76" t="n">
        <v>1</v>
      </c>
      <c r="Q6" s="14" t="n">
        <f aca="false">ABS(N6-$B$4)</f>
        <v>0</v>
      </c>
      <c r="S6" s="15" t="n">
        <v>2</v>
      </c>
      <c r="T6" s="16" t="n">
        <v>1</v>
      </c>
      <c r="U6" s="16" t="n">
        <v>157.68</v>
      </c>
      <c r="V6" s="77" t="n">
        <v>0</v>
      </c>
      <c r="W6" s="78" t="n">
        <f aca="false">ABS(T6-$T$4)</f>
        <v>0</v>
      </c>
      <c r="Y6" s="15" t="n">
        <v>2</v>
      </c>
      <c r="Z6" s="16" t="n">
        <v>1.0602510960066</v>
      </c>
      <c r="AA6" s="16" t="n">
        <v>-172.079999999999</v>
      </c>
      <c r="AB6" s="17" t="n">
        <v>0</v>
      </c>
      <c r="AC6" s="14" t="n">
        <f aca="false">ABS(Z6-$Z$4)</f>
        <v>0.3102510960066</v>
      </c>
      <c r="AE6" s="15" t="n">
        <v>2</v>
      </c>
      <c r="AF6" s="16" t="n">
        <v>1.04970490862669</v>
      </c>
      <c r="AG6" s="16" t="n">
        <v>-129.168</v>
      </c>
      <c r="AH6" s="17" t="n">
        <v>0</v>
      </c>
      <c r="AI6" s="14" t="n">
        <f aca="false">ABS(AF6-$AF$4)</f>
        <v>0.20029509137331</v>
      </c>
      <c r="AK6" s="15" t="n">
        <v>2</v>
      </c>
      <c r="AL6" s="79" t="n">
        <v>1</v>
      </c>
      <c r="AM6" s="79" t="n">
        <v>-269.55</v>
      </c>
      <c r="AN6" s="17" t="n">
        <v>0</v>
      </c>
      <c r="AO6" s="14" t="n">
        <f aca="false">ABS($AL$4-AL6)</f>
        <v>0.2</v>
      </c>
      <c r="AQ6" s="15" t="n">
        <v>2</v>
      </c>
      <c r="AR6" s="79" t="n">
        <v>0.945334387776774</v>
      </c>
      <c r="AS6" s="79" t="n">
        <v>-90.6</v>
      </c>
      <c r="AT6" s="17" t="n">
        <v>0</v>
      </c>
      <c r="AU6" s="14" t="n">
        <f aca="false">ABS($AR$4-AR6)</f>
        <v>0.045334387776774</v>
      </c>
      <c r="AW6" s="15" t="n">
        <v>2</v>
      </c>
      <c r="AX6" s="79" t="n">
        <v>1.00702109003173</v>
      </c>
      <c r="AY6" s="79" t="n">
        <v>-270.163636363636</v>
      </c>
      <c r="AZ6" s="17" t="n">
        <v>0</v>
      </c>
      <c r="BA6" s="14" t="n">
        <f aca="false">ABS($AX$4-AX6)</f>
        <v>0.0929789099682701</v>
      </c>
    </row>
    <row r="7" customFormat="false" ht="14.75" hidden="false" customHeight="true" outlineLevel="0" collapsed="false">
      <c r="A7" s="15" t="n">
        <v>3</v>
      </c>
      <c r="B7" s="16" t="n">
        <v>1</v>
      </c>
      <c r="C7" s="16" t="n">
        <v>0</v>
      </c>
      <c r="D7" s="76" t="n">
        <v>1</v>
      </c>
      <c r="E7" s="14" t="n">
        <f aca="false">ABS(B7-$B$4)</f>
        <v>0</v>
      </c>
      <c r="G7" s="15" t="n">
        <v>3</v>
      </c>
      <c r="H7" s="16" t="n">
        <v>1</v>
      </c>
      <c r="I7" s="16" t="n">
        <v>-90</v>
      </c>
      <c r="J7" s="76" t="n">
        <v>1</v>
      </c>
      <c r="K7" s="14" t="n">
        <f aca="false">ABS(H7-$B$4)</f>
        <v>0</v>
      </c>
      <c r="M7" s="15" t="n">
        <v>3</v>
      </c>
      <c r="N7" s="16" t="n">
        <v>1</v>
      </c>
      <c r="O7" s="16" t="n">
        <v>-180</v>
      </c>
      <c r="P7" s="76" t="n">
        <v>0</v>
      </c>
      <c r="Q7" s="14" t="n">
        <f aca="false">ABS(N7-$B$4)</f>
        <v>0</v>
      </c>
      <c r="S7" s="15" t="n">
        <v>3</v>
      </c>
      <c r="T7" s="16" t="n">
        <v>1</v>
      </c>
      <c r="U7" s="16" t="n">
        <v>137.52</v>
      </c>
      <c r="V7" s="77" t="n">
        <v>0</v>
      </c>
      <c r="W7" s="78" t="n">
        <f aca="false">ABS(T7-$T$4)</f>
        <v>0</v>
      </c>
      <c r="Y7" s="15" t="n">
        <v>3</v>
      </c>
      <c r="Z7" s="16" t="n">
        <v>1</v>
      </c>
      <c r="AA7" s="16" t="n">
        <v>-14.16</v>
      </c>
      <c r="AB7" s="17" t="n">
        <v>0</v>
      </c>
      <c r="AC7" s="14" t="n">
        <f aca="false">ABS(Z7-$Z$4)</f>
        <v>0.25</v>
      </c>
      <c r="AE7" s="15" t="n">
        <v>3</v>
      </c>
      <c r="AF7" s="16" t="n">
        <v>1</v>
      </c>
      <c r="AG7" s="16" t="n">
        <v>166.032</v>
      </c>
      <c r="AH7" s="17" t="n">
        <v>0</v>
      </c>
      <c r="AI7" s="14" t="n">
        <f aca="false">ABS(AF7-$AF$4)</f>
        <v>0.25</v>
      </c>
      <c r="AK7" s="15" t="n">
        <v>3</v>
      </c>
      <c r="AL7" s="79" t="n">
        <v>1.00926485413411</v>
      </c>
      <c r="AM7" s="79" t="n">
        <v>-102.825</v>
      </c>
      <c r="AN7" s="17" t="n">
        <v>0</v>
      </c>
      <c r="AO7" s="14" t="n">
        <f aca="false">ABS($AL$4-AL7)</f>
        <v>0.20926485413411</v>
      </c>
      <c r="AQ7" s="15" t="n">
        <v>3</v>
      </c>
      <c r="AR7" s="79" t="n">
        <v>1</v>
      </c>
      <c r="AS7" s="79" t="n">
        <v>0</v>
      </c>
      <c r="AT7" s="17" t="n">
        <v>0.5</v>
      </c>
      <c r="AU7" s="14" t="n">
        <f aca="false">ABS($AR$4-AR7)</f>
        <v>0.1</v>
      </c>
      <c r="AW7" s="15" t="n">
        <v>3</v>
      </c>
      <c r="AX7" s="79" t="n">
        <v>0.996507833374647</v>
      </c>
      <c r="AY7" s="79" t="n">
        <v>-6.21818181818181</v>
      </c>
      <c r="AZ7" s="17" t="n">
        <v>0</v>
      </c>
      <c r="BA7" s="14" t="n">
        <f aca="false">ABS($AX$4-AX7)</f>
        <v>0.103492166625353</v>
      </c>
    </row>
    <row r="8" customFormat="false" ht="14.75" hidden="false" customHeight="true" outlineLevel="0" collapsed="false">
      <c r="A8" s="15" t="n">
        <v>4</v>
      </c>
      <c r="B8" s="16" t="n">
        <v>1</v>
      </c>
      <c r="C8" s="16" t="n">
        <v>0</v>
      </c>
      <c r="D8" s="76" t="n">
        <v>1</v>
      </c>
      <c r="E8" s="14" t="n">
        <f aca="false">ABS(B8-$B$4)</f>
        <v>0</v>
      </c>
      <c r="G8" s="15" t="n">
        <v>4</v>
      </c>
      <c r="H8" s="16" t="n">
        <v>1.04666133234903</v>
      </c>
      <c r="I8" s="16" t="n">
        <v>171.9</v>
      </c>
      <c r="J8" s="76" t="n">
        <v>0</v>
      </c>
      <c r="K8" s="14" t="n">
        <f aca="false">ABS(H8-$B$4)</f>
        <v>0.0466613323490299</v>
      </c>
      <c r="M8" s="15" t="n">
        <v>5</v>
      </c>
      <c r="N8" s="16" t="n">
        <v>1</v>
      </c>
      <c r="O8" s="16" t="n">
        <v>-134.810659186535</v>
      </c>
      <c r="P8" s="76" t="n">
        <v>1</v>
      </c>
      <c r="Q8" s="14" t="n">
        <f aca="false">ABS(N8-$B$4)</f>
        <v>0</v>
      </c>
      <c r="S8" s="15" t="n">
        <v>4</v>
      </c>
      <c r="T8" s="16" t="n">
        <v>1.01473393058409</v>
      </c>
      <c r="U8" s="16" t="n">
        <v>156.48</v>
      </c>
      <c r="V8" s="77" t="n">
        <v>0</v>
      </c>
      <c r="W8" s="78" t="n">
        <f aca="false">ABS(T8-$T$4)</f>
        <v>0.0147339305840899</v>
      </c>
      <c r="Y8" s="15" t="n">
        <v>4</v>
      </c>
      <c r="Z8" s="16" t="n">
        <v>1.10242203045378</v>
      </c>
      <c r="AA8" s="16" t="n">
        <v>81.6</v>
      </c>
      <c r="AB8" s="17" t="n">
        <v>0</v>
      </c>
      <c r="AC8" s="14" t="n">
        <f aca="false">ABS(Z8-$Z$4)</f>
        <v>0.35242203045378</v>
      </c>
      <c r="AE8" s="15" t="n">
        <v>4</v>
      </c>
      <c r="AF8" s="16" t="n">
        <v>1.01101387544022</v>
      </c>
      <c r="AG8" s="16" t="n">
        <v>-173.519999999999</v>
      </c>
      <c r="AH8" s="17" t="n">
        <v>0</v>
      </c>
      <c r="AI8" s="14" t="n">
        <f aca="false">ABS(AF8-$AF$4)</f>
        <v>0.23898612455978</v>
      </c>
      <c r="AK8" s="15" t="n">
        <v>4</v>
      </c>
      <c r="AL8" s="79" t="n">
        <v>1.09913942863242</v>
      </c>
      <c r="AM8" s="79" t="n">
        <v>-171</v>
      </c>
      <c r="AN8" s="17" t="n">
        <v>0</v>
      </c>
      <c r="AO8" s="14" t="n">
        <f aca="false">ABS($AL$4-AL8)</f>
        <v>0.29913942863242</v>
      </c>
      <c r="AQ8" s="15" t="n">
        <v>4</v>
      </c>
      <c r="AR8" s="79" t="n">
        <v>1</v>
      </c>
      <c r="AS8" s="79" t="n">
        <v>0</v>
      </c>
      <c r="AT8" s="17" t="n">
        <v>0.5</v>
      </c>
      <c r="AU8" s="14" t="n">
        <f aca="false">ABS($AR$4-AR8)</f>
        <v>0.1</v>
      </c>
      <c r="AW8" s="15" t="n">
        <v>4</v>
      </c>
      <c r="AX8" s="79" t="n">
        <v>1</v>
      </c>
      <c r="AY8" s="79" t="n">
        <v>0</v>
      </c>
      <c r="AZ8" s="80" t="n">
        <v>0</v>
      </c>
      <c r="BA8" s="14" t="n">
        <f aca="false">ABS($AX$4-AX8)</f>
        <v>0.1</v>
      </c>
    </row>
    <row r="9" customFormat="false" ht="14.75" hidden="false" customHeight="true" outlineLevel="0" collapsed="false">
      <c r="A9" s="15" t="n">
        <v>5</v>
      </c>
      <c r="B9" s="16" t="n">
        <v>1</v>
      </c>
      <c r="C9" s="16" t="n">
        <v>0</v>
      </c>
      <c r="D9" s="76" t="n">
        <v>1</v>
      </c>
      <c r="E9" s="14" t="n">
        <f aca="false">ABS(B9-$B$4)</f>
        <v>0</v>
      </c>
      <c r="G9" s="15" t="n">
        <v>5</v>
      </c>
      <c r="H9" s="16" t="n">
        <v>1.08927262031321</v>
      </c>
      <c r="I9" s="16" t="n">
        <v>-300.96</v>
      </c>
      <c r="J9" s="76" t="n">
        <v>0</v>
      </c>
      <c r="K9" s="14" t="n">
        <f aca="false">ABS(H9-$B$4)</f>
        <v>0.0892726203132099</v>
      </c>
      <c r="M9" s="15" t="n">
        <v>7</v>
      </c>
      <c r="N9" s="16" t="n">
        <v>1</v>
      </c>
      <c r="O9" s="16" t="n">
        <v>156.01683029453</v>
      </c>
      <c r="P9" s="76" t="n">
        <v>0</v>
      </c>
      <c r="Q9" s="14" t="n">
        <f aca="false">ABS(N9-$B$4)</f>
        <v>0</v>
      </c>
      <c r="S9" s="15" t="n">
        <v>5</v>
      </c>
      <c r="T9" s="16" t="n">
        <v>1</v>
      </c>
      <c r="U9" s="16" t="n">
        <v>-29.52</v>
      </c>
      <c r="V9" s="77" t="n">
        <v>1</v>
      </c>
      <c r="W9" s="78" t="n">
        <f aca="false">ABS(T9-$T$4)</f>
        <v>0</v>
      </c>
      <c r="Y9" s="15" t="n">
        <v>5</v>
      </c>
      <c r="Z9" s="16" t="n">
        <v>1</v>
      </c>
      <c r="AA9" s="16" t="n">
        <v>-174.24</v>
      </c>
      <c r="AB9" s="17" t="n">
        <v>0</v>
      </c>
      <c r="AC9" s="14" t="n">
        <f aca="false">ABS(Z9-$Z$4)</f>
        <v>0.25</v>
      </c>
      <c r="AE9" s="15" t="n">
        <v>5</v>
      </c>
      <c r="AF9" s="16" t="n">
        <v>1</v>
      </c>
      <c r="AG9" s="16" t="n">
        <v>-90.288</v>
      </c>
      <c r="AH9" s="17" t="n">
        <v>0</v>
      </c>
      <c r="AI9" s="14" t="n">
        <f aca="false">ABS(AF9-$AF$4)</f>
        <v>0.25</v>
      </c>
      <c r="AK9" s="15" t="n">
        <v>5</v>
      </c>
      <c r="AL9" s="79" t="n">
        <v>1</v>
      </c>
      <c r="AM9" s="79" t="n">
        <v>177.075</v>
      </c>
      <c r="AN9" s="17" t="n">
        <v>0</v>
      </c>
      <c r="AO9" s="14" t="n">
        <f aca="false">ABS($AL$4-AL9)</f>
        <v>0.2</v>
      </c>
      <c r="AQ9" s="15" t="n">
        <v>5</v>
      </c>
      <c r="AR9" s="79" t="n">
        <v>1</v>
      </c>
      <c r="AS9" s="79" t="n">
        <v>-270</v>
      </c>
      <c r="AT9" s="17" t="n">
        <v>0</v>
      </c>
      <c r="AU9" s="14" t="n">
        <f aca="false">ABS($AR$4-AR9)</f>
        <v>0.1</v>
      </c>
      <c r="AW9" s="15" t="n">
        <v>5</v>
      </c>
      <c r="AX9" s="79" t="n">
        <v>0.955540987204657</v>
      </c>
      <c r="AY9" s="79" t="n">
        <v>-270.327272727272</v>
      </c>
      <c r="AZ9" s="17" t="n">
        <v>0</v>
      </c>
      <c r="BA9" s="14" t="n">
        <f aca="false">ABS($AX$4-AX9)</f>
        <v>0.144459012795343</v>
      </c>
    </row>
    <row r="10" customFormat="false" ht="14.75" hidden="false" customHeight="true" outlineLevel="0" collapsed="false">
      <c r="A10" s="15" t="n">
        <v>6</v>
      </c>
      <c r="B10" s="16" t="n">
        <v>1</v>
      </c>
      <c r="C10" s="16" t="n">
        <v>0</v>
      </c>
      <c r="D10" s="76" t="n">
        <v>1</v>
      </c>
      <c r="E10" s="14" t="n">
        <f aca="false">ABS(B10-$B$4)</f>
        <v>0</v>
      </c>
      <c r="G10" s="15" t="n">
        <v>6</v>
      </c>
      <c r="H10" s="16" t="n">
        <v>1</v>
      </c>
      <c r="I10" s="16" t="n">
        <v>-91.0799999999999</v>
      </c>
      <c r="J10" s="76" t="n">
        <v>1</v>
      </c>
      <c r="K10" s="14" t="n">
        <f aca="false">ABS(H10-$B$4)</f>
        <v>0</v>
      </c>
      <c r="M10" s="15" t="n">
        <v>9</v>
      </c>
      <c r="N10" s="16" t="n">
        <v>1.09600761206133</v>
      </c>
      <c r="O10" s="16" t="n">
        <v>-169.649368863955</v>
      </c>
      <c r="P10" s="76" t="n">
        <v>0</v>
      </c>
      <c r="Q10" s="14" t="n">
        <f aca="false">ABS(N10-$B$4)</f>
        <v>0.09600761206133</v>
      </c>
      <c r="S10" s="15" t="n">
        <v>7</v>
      </c>
      <c r="T10" s="16" t="n">
        <v>1</v>
      </c>
      <c r="U10" s="16" t="n">
        <v>0</v>
      </c>
      <c r="V10" s="77" t="n">
        <v>0</v>
      </c>
      <c r="W10" s="78" t="n">
        <f aca="false">ABS(T10-$T$4)</f>
        <v>0</v>
      </c>
      <c r="Y10" s="15" t="n">
        <v>6</v>
      </c>
      <c r="Z10" s="16" t="n">
        <v>1</v>
      </c>
      <c r="AA10" s="16" t="n">
        <v>0</v>
      </c>
      <c r="AB10" s="17" t="n">
        <v>0</v>
      </c>
      <c r="AC10" s="14" t="n">
        <f aca="false">ABS(Z10-$Z$4)</f>
        <v>0.25</v>
      </c>
      <c r="AE10" s="15" t="n">
        <v>6</v>
      </c>
      <c r="AF10" s="16" t="n">
        <v>1</v>
      </c>
      <c r="AG10" s="16" t="n">
        <v>-90</v>
      </c>
      <c r="AH10" s="17" t="n">
        <v>0</v>
      </c>
      <c r="AI10" s="14" t="n">
        <f aca="false">ABS(AF10-$AF$4)</f>
        <v>0.25</v>
      </c>
      <c r="AK10" s="15" t="n">
        <v>6</v>
      </c>
      <c r="AL10" s="79" t="n">
        <v>1</v>
      </c>
      <c r="AM10" s="79" t="n">
        <v>-359.55</v>
      </c>
      <c r="AN10" s="17" t="n">
        <v>0</v>
      </c>
      <c r="AO10" s="14" t="n">
        <f aca="false">ABS($AL$4-AL10)</f>
        <v>0.2</v>
      </c>
      <c r="AQ10" s="15" t="n">
        <v>6</v>
      </c>
      <c r="AR10" s="79" t="n">
        <v>0.906777236052333</v>
      </c>
      <c r="AS10" s="79" t="n">
        <v>-92</v>
      </c>
      <c r="AT10" s="17" t="n">
        <v>0</v>
      </c>
      <c r="AU10" s="14" t="n">
        <f aca="false">ABS($AR$4-AR10)</f>
        <v>0.00677723605233305</v>
      </c>
      <c r="AW10" s="15" t="n">
        <v>6</v>
      </c>
      <c r="AX10" s="79" t="n">
        <v>0.955540987204657</v>
      </c>
      <c r="AY10" s="79" t="n">
        <v>-0.327272727272727</v>
      </c>
      <c r="AZ10" s="17" t="n">
        <v>0</v>
      </c>
      <c r="BA10" s="14" t="n">
        <f aca="false">ABS($AX$4-AX10)</f>
        <v>0.144459012795343</v>
      </c>
    </row>
    <row r="11" customFormat="false" ht="14.75" hidden="false" customHeight="true" outlineLevel="0" collapsed="false">
      <c r="A11" s="15" t="n">
        <v>7</v>
      </c>
      <c r="B11" s="16" t="n">
        <v>1</v>
      </c>
      <c r="C11" s="16" t="n">
        <v>0</v>
      </c>
      <c r="D11" s="76" t="n">
        <v>1</v>
      </c>
      <c r="E11" s="14" t="n">
        <f aca="false">ABS(B11-$B$4)</f>
        <v>0</v>
      </c>
      <c r="G11" s="15" t="n">
        <v>7</v>
      </c>
      <c r="H11" s="16" t="n">
        <v>1</v>
      </c>
      <c r="I11" s="16" t="n">
        <v>-323.46</v>
      </c>
      <c r="J11" s="76" t="n">
        <v>0</v>
      </c>
      <c r="K11" s="14" t="n">
        <f aca="false">ABS(H11-$B$4)</f>
        <v>0</v>
      </c>
      <c r="M11" s="15" t="n">
        <v>12</v>
      </c>
      <c r="N11" s="16" t="n">
        <v>1</v>
      </c>
      <c r="O11" s="16" t="n">
        <v>-135.063113604488</v>
      </c>
      <c r="P11" s="76" t="n">
        <v>1</v>
      </c>
      <c r="Q11" s="14" t="n">
        <f aca="false">ABS(N11-$B$4)</f>
        <v>0</v>
      </c>
      <c r="S11" s="15" t="n">
        <v>8</v>
      </c>
      <c r="T11" s="16" t="n">
        <v>1</v>
      </c>
      <c r="U11" s="16" t="n">
        <v>-30.24</v>
      </c>
      <c r="V11" s="77" t="n">
        <v>1</v>
      </c>
      <c r="W11" s="78" t="n">
        <f aca="false">ABS(T11-$T$4)</f>
        <v>0</v>
      </c>
      <c r="Y11" s="15" t="n">
        <v>7</v>
      </c>
      <c r="Z11" s="16" t="n">
        <v>1</v>
      </c>
      <c r="AA11" s="16" t="n">
        <v>-339.6</v>
      </c>
      <c r="AB11" s="17" t="n">
        <v>0</v>
      </c>
      <c r="AC11" s="14" t="n">
        <f aca="false">ABS(Z11-$Z$4)</f>
        <v>0.25</v>
      </c>
      <c r="AE11" s="15" t="n">
        <v>7</v>
      </c>
      <c r="AF11" s="16" t="n">
        <v>1.00313452077286</v>
      </c>
      <c r="AG11" s="16" t="n">
        <v>-240.192</v>
      </c>
      <c r="AH11" s="17" t="n">
        <v>0</v>
      </c>
      <c r="AI11" s="14" t="n">
        <f aca="false">ABS(AF11-$AF$4)</f>
        <v>0.24686547922714</v>
      </c>
      <c r="AK11" s="15" t="n">
        <v>7</v>
      </c>
      <c r="AL11" s="79" t="n">
        <v>1.14044248353823</v>
      </c>
      <c r="AM11" s="79" t="n">
        <v>-242.55</v>
      </c>
      <c r="AN11" s="17" t="n">
        <v>0</v>
      </c>
      <c r="AO11" s="14" t="n">
        <f aca="false">ABS($AL$4-AL11)</f>
        <v>0.34044248353823</v>
      </c>
      <c r="AQ11" s="15" t="n">
        <v>7</v>
      </c>
      <c r="AR11" s="79" t="n">
        <v>0.889943484239163</v>
      </c>
      <c r="AS11" s="79" t="n">
        <v>-0.199999999999988</v>
      </c>
      <c r="AT11" s="17" t="n">
        <v>1</v>
      </c>
      <c r="AU11" s="14" t="n">
        <f aca="false">ABS($AR$4-AR11)</f>
        <v>0.010056515760837</v>
      </c>
      <c r="AW11" s="15" t="n">
        <v>7</v>
      </c>
      <c r="AX11" s="79" t="n">
        <v>0.963934508461035</v>
      </c>
      <c r="AY11" s="79" t="n">
        <v>110.290909090909</v>
      </c>
      <c r="AZ11" s="17" t="n">
        <v>0</v>
      </c>
      <c r="BA11" s="14" t="n">
        <f aca="false">ABS($AX$4-AX11)</f>
        <v>0.136065491538965</v>
      </c>
    </row>
    <row r="12" customFormat="false" ht="14.75" hidden="false" customHeight="true" outlineLevel="0" collapsed="false">
      <c r="A12" s="15" t="n">
        <v>8</v>
      </c>
      <c r="B12" s="16" t="n">
        <v>1</v>
      </c>
      <c r="C12" s="16" t="n">
        <v>0</v>
      </c>
      <c r="D12" s="76" t="n">
        <v>1</v>
      </c>
      <c r="E12" s="14" t="n">
        <f aca="false">ABS(B12-$B$4)</f>
        <v>0</v>
      </c>
      <c r="G12" s="15" t="n">
        <v>8</v>
      </c>
      <c r="H12" s="16" t="n">
        <v>1</v>
      </c>
      <c r="I12" s="16" t="n">
        <v>-90</v>
      </c>
      <c r="J12" s="76" t="n">
        <v>1</v>
      </c>
      <c r="K12" s="14" t="n">
        <f aca="false">ABS(H12-$B$4)</f>
        <v>0</v>
      </c>
      <c r="M12" s="15" t="n">
        <v>14</v>
      </c>
      <c r="N12" s="16" t="n">
        <v>1.11288212153652</v>
      </c>
      <c r="O12" s="16" t="n">
        <v>-31.8092566619915</v>
      </c>
      <c r="P12" s="76" t="n">
        <v>0</v>
      </c>
      <c r="Q12" s="14" t="n">
        <f aca="false">ABS(N12-$B$4)</f>
        <v>0.11288212153652</v>
      </c>
      <c r="S12" s="15" t="n">
        <v>9</v>
      </c>
      <c r="T12" s="16" t="n">
        <v>1</v>
      </c>
      <c r="U12" s="16" t="n">
        <v>180</v>
      </c>
      <c r="V12" s="77" t="n">
        <v>0</v>
      </c>
      <c r="W12" s="78" t="n">
        <f aca="false">ABS(T12-$T$4)</f>
        <v>0</v>
      </c>
      <c r="Y12" s="15" t="n">
        <v>8</v>
      </c>
      <c r="Z12" s="16" t="n">
        <v>1</v>
      </c>
      <c r="AA12" s="16" t="n">
        <v>178.8</v>
      </c>
      <c r="AB12" s="17" t="n">
        <v>0</v>
      </c>
      <c r="AC12" s="14" t="n">
        <f aca="false">ABS(Z12-$Z$4)</f>
        <v>0.25</v>
      </c>
      <c r="AE12" s="15" t="n">
        <v>8</v>
      </c>
      <c r="AF12" s="16" t="n">
        <v>1.00785473384096</v>
      </c>
      <c r="AG12" s="16" t="n">
        <v>-274.032</v>
      </c>
      <c r="AH12" s="17" t="n">
        <v>0</v>
      </c>
      <c r="AI12" s="14" t="n">
        <f aca="false">ABS(AF12-$AF$4)</f>
        <v>0.24214526615904</v>
      </c>
      <c r="AK12" s="15" t="n">
        <v>8</v>
      </c>
      <c r="AL12" s="79" t="n">
        <v>1.15632818672046</v>
      </c>
      <c r="AM12" s="79" t="n">
        <v>-0.9</v>
      </c>
      <c r="AN12" s="17" t="n">
        <v>0.5</v>
      </c>
      <c r="AO12" s="14" t="n">
        <f aca="false">ABS($AL$4-AL12)</f>
        <v>0.35632818672046</v>
      </c>
      <c r="AQ12" s="15" t="n">
        <v>8</v>
      </c>
      <c r="AR12" s="79" t="n">
        <v>1.00208426404931</v>
      </c>
      <c r="AS12" s="79" t="n">
        <v>178.6</v>
      </c>
      <c r="AT12" s="17" t="n">
        <v>0</v>
      </c>
      <c r="AU12" s="14" t="n">
        <f aca="false">ABS($AR$4-AR12)</f>
        <v>0.10208426404931</v>
      </c>
      <c r="AW12" s="15" t="n">
        <v>8</v>
      </c>
      <c r="AX12" s="79" t="n">
        <v>1.12827577806969</v>
      </c>
      <c r="AY12" s="79" t="n">
        <v>-0.654545454545454</v>
      </c>
      <c r="AZ12" s="17" t="n">
        <v>1</v>
      </c>
      <c r="BA12" s="14" t="n">
        <f aca="false">ABS($AX$4-AX12)</f>
        <v>0.0282757780696898</v>
      </c>
    </row>
    <row r="13" customFormat="false" ht="14.75" hidden="false" customHeight="true" outlineLevel="0" collapsed="false">
      <c r="A13" s="15" t="n">
        <v>9</v>
      </c>
      <c r="B13" s="16" t="n">
        <v>1</v>
      </c>
      <c r="C13" s="16" t="n">
        <v>-35.64</v>
      </c>
      <c r="D13" s="76" t="n">
        <v>0.8</v>
      </c>
      <c r="E13" s="14" t="n">
        <f aca="false">ABS(B13-$B$4)</f>
        <v>0</v>
      </c>
      <c r="G13" s="15" t="n">
        <v>9</v>
      </c>
      <c r="H13" s="16" t="n">
        <v>1.04666133234903</v>
      </c>
      <c r="I13" s="16" t="n">
        <v>-125.279999999999</v>
      </c>
      <c r="J13" s="76" t="n">
        <v>0</v>
      </c>
      <c r="K13" s="14" t="n">
        <f aca="false">ABS(H13-$B$4)</f>
        <v>0.0466613323490299</v>
      </c>
      <c r="M13" s="15" t="n">
        <v>16</v>
      </c>
      <c r="N13" s="16" t="n">
        <v>1.00766876666823</v>
      </c>
      <c r="O13" s="16" t="n">
        <v>-137.082748948106</v>
      </c>
      <c r="P13" s="76" t="n">
        <v>1</v>
      </c>
      <c r="Q13" s="14" t="n">
        <f aca="false">ABS(N13-$B$4)</f>
        <v>0.00766876666823002</v>
      </c>
      <c r="S13" s="15" t="n">
        <v>12</v>
      </c>
      <c r="T13" s="16" t="n">
        <v>1</v>
      </c>
      <c r="U13" s="16" t="n">
        <v>0</v>
      </c>
      <c r="V13" s="77" t="n">
        <v>0</v>
      </c>
      <c r="W13" s="78" t="n">
        <f aca="false">ABS(T13-$T$4)</f>
        <v>0</v>
      </c>
      <c r="Y13" s="15" t="n">
        <v>9</v>
      </c>
      <c r="Z13" s="16" t="n">
        <v>1</v>
      </c>
      <c r="AA13" s="16" t="n">
        <v>142.8</v>
      </c>
      <c r="AB13" s="17" t="n">
        <v>0</v>
      </c>
      <c r="AC13" s="14" t="n">
        <f aca="false">ABS(Z13-$Z$4)</f>
        <v>0.25</v>
      </c>
      <c r="AE13" s="15" t="n">
        <v>9</v>
      </c>
      <c r="AF13" s="16" t="n">
        <v>1.01101387544022</v>
      </c>
      <c r="AG13" s="16" t="n">
        <v>-297.36</v>
      </c>
      <c r="AH13" s="17" t="n">
        <v>0</v>
      </c>
      <c r="AI13" s="14" t="n">
        <f aca="false">ABS(AF13-$AF$4)</f>
        <v>0.23898612455978</v>
      </c>
      <c r="AK13" s="15" t="n">
        <v>9</v>
      </c>
      <c r="AL13" s="79" t="n">
        <v>1</v>
      </c>
      <c r="AM13" s="79" t="n">
        <v>90</v>
      </c>
      <c r="AN13" s="17" t="n">
        <v>0</v>
      </c>
      <c r="AO13" s="14" t="n">
        <f aca="false">ABS($AL$4-AL13)</f>
        <v>0.2</v>
      </c>
      <c r="AQ13" s="15" t="n">
        <v>9</v>
      </c>
      <c r="AR13" s="79" t="n">
        <v>1</v>
      </c>
      <c r="AS13" s="79" t="n">
        <v>-4</v>
      </c>
      <c r="AT13" s="17" t="n">
        <v>0.5</v>
      </c>
      <c r="AU13" s="14" t="n">
        <f aca="false">ABS($AR$4-AR13)</f>
        <v>0.1</v>
      </c>
      <c r="AW13" s="15" t="n">
        <v>9</v>
      </c>
      <c r="AX13" s="79" t="n">
        <v>1.07811375081582</v>
      </c>
      <c r="AY13" s="79" t="n">
        <v>-359.836363636363</v>
      </c>
      <c r="AZ13" s="17" t="n">
        <v>1</v>
      </c>
      <c r="BA13" s="14" t="n">
        <f aca="false">ABS($AX$4-AX13)</f>
        <v>0.02188624918418</v>
      </c>
    </row>
    <row r="14" customFormat="false" ht="14.75" hidden="false" customHeight="true" outlineLevel="0" collapsed="false">
      <c r="A14" s="15" t="n">
        <v>10</v>
      </c>
      <c r="B14" s="16" t="n">
        <v>1.0133904388639</v>
      </c>
      <c r="C14" s="16" t="n">
        <v>-357.48</v>
      </c>
      <c r="D14" s="76" t="n">
        <v>1</v>
      </c>
      <c r="E14" s="14" t="n">
        <f aca="false">ABS(B14-$B$4)</f>
        <v>0.0133904388638999</v>
      </c>
      <c r="G14" s="15" t="n">
        <v>10</v>
      </c>
      <c r="H14" s="16" t="n">
        <v>1</v>
      </c>
      <c r="I14" s="16" t="n">
        <v>-90</v>
      </c>
      <c r="J14" s="76" t="n">
        <v>1</v>
      </c>
      <c r="K14" s="14" t="n">
        <f aca="false">ABS(H14-$B$4)</f>
        <v>0</v>
      </c>
      <c r="M14" s="15" t="n">
        <v>17</v>
      </c>
      <c r="N14" s="16" t="n">
        <v>0.992389595746233</v>
      </c>
      <c r="O14" s="16" t="n">
        <v>63.1136044880785</v>
      </c>
      <c r="P14" s="76" t="n">
        <v>0</v>
      </c>
      <c r="Q14" s="14" t="n">
        <f aca="false">ABS(N14-$B$4)</f>
        <v>0.00761040425376691</v>
      </c>
      <c r="S14" s="15" t="n">
        <v>14</v>
      </c>
      <c r="T14" s="16" t="n">
        <v>1</v>
      </c>
      <c r="U14" s="16" t="n">
        <v>0</v>
      </c>
      <c r="V14" s="77" t="n">
        <v>0</v>
      </c>
      <c r="W14" s="78" t="n">
        <f aca="false">ABS(T14-$T$4)</f>
        <v>0</v>
      </c>
      <c r="Y14" s="15" t="n">
        <v>10</v>
      </c>
      <c r="Z14" s="16" t="n">
        <v>1.01473393058409</v>
      </c>
      <c r="AA14" s="16" t="n">
        <v>-168.24</v>
      </c>
      <c r="AB14" s="17" t="n">
        <v>0</v>
      </c>
      <c r="AC14" s="14" t="n">
        <f aca="false">ABS(Z14-$Z$4)</f>
        <v>0.26473393058409</v>
      </c>
      <c r="AE14" s="15" t="n">
        <v>10</v>
      </c>
      <c r="AF14" s="16" t="n">
        <v>1.08817251442563</v>
      </c>
      <c r="AG14" s="16" t="n">
        <v>-0.72</v>
      </c>
      <c r="AH14" s="17" t="n">
        <v>0</v>
      </c>
      <c r="AI14" s="14" t="n">
        <f aca="false">ABS(AF14-$AF$4)</f>
        <v>0.16182748557437</v>
      </c>
      <c r="AK14" s="15" t="n">
        <v>10</v>
      </c>
      <c r="AL14" s="79" t="n">
        <v>1</v>
      </c>
      <c r="AM14" s="79" t="n">
        <v>-90</v>
      </c>
      <c r="AN14" s="17" t="n">
        <v>0</v>
      </c>
      <c r="AO14" s="14" t="n">
        <f aca="false">ABS($AL$4-AL14)</f>
        <v>0.2</v>
      </c>
      <c r="AQ14" s="15" t="n">
        <v>10</v>
      </c>
      <c r="AR14" s="79" t="n">
        <v>0.867983599626299</v>
      </c>
      <c r="AS14" s="79" t="n">
        <v>-99.3999999999999</v>
      </c>
      <c r="AT14" s="17" t="n">
        <v>0</v>
      </c>
      <c r="AU14" s="14" t="n">
        <f aca="false">ABS($AR$4-AR14)</f>
        <v>0.0320164003737009</v>
      </c>
      <c r="AW14" s="15" t="n">
        <v>10</v>
      </c>
      <c r="AX14" s="79" t="n">
        <v>1.00526120951819</v>
      </c>
      <c r="AY14" s="79" t="n">
        <v>-114.381818181818</v>
      </c>
      <c r="AZ14" s="17" t="n">
        <v>0</v>
      </c>
      <c r="BA14" s="14" t="n">
        <f aca="false">ABS($AX$4-AX14)</f>
        <v>0.09473879048181</v>
      </c>
    </row>
    <row r="15" customFormat="false" ht="14.75" hidden="false" customHeight="true" outlineLevel="0" collapsed="false">
      <c r="A15" s="15" t="n">
        <v>11</v>
      </c>
      <c r="B15" s="16" t="n">
        <v>1</v>
      </c>
      <c r="C15" s="16" t="n">
        <v>0</v>
      </c>
      <c r="D15" s="76" t="n">
        <v>1</v>
      </c>
      <c r="E15" s="14" t="n">
        <f aca="false">ABS(B15-$B$4)</f>
        <v>0</v>
      </c>
      <c r="G15" s="15" t="n">
        <v>11</v>
      </c>
      <c r="H15" s="16" t="n">
        <v>1</v>
      </c>
      <c r="I15" s="16" t="n">
        <v>-90</v>
      </c>
      <c r="J15" s="76" t="n">
        <v>1</v>
      </c>
      <c r="K15" s="14" t="n">
        <f aca="false">ABS(H15-$B$4)</f>
        <v>0</v>
      </c>
      <c r="M15" s="15" t="n">
        <v>19</v>
      </c>
      <c r="N15" s="16" t="n">
        <v>1</v>
      </c>
      <c r="O15" s="16" t="n">
        <v>-135.31556802244</v>
      </c>
      <c r="P15" s="76" t="n">
        <v>1</v>
      </c>
      <c r="Q15" s="14" t="n">
        <f aca="false">ABS(N15-$B$4)</f>
        <v>0</v>
      </c>
      <c r="S15" s="15" t="n">
        <v>15</v>
      </c>
      <c r="T15" s="16" t="n">
        <v>1</v>
      </c>
      <c r="U15" s="16" t="n">
        <v>-30.48</v>
      </c>
      <c r="V15" s="77" t="n">
        <v>1</v>
      </c>
      <c r="W15" s="78" t="n">
        <f aca="false">ABS(T15-$T$4)</f>
        <v>0</v>
      </c>
      <c r="Y15" s="15" t="n">
        <v>11</v>
      </c>
      <c r="Z15" s="16" t="n">
        <v>1</v>
      </c>
      <c r="AA15" s="16" t="n">
        <v>-357.12</v>
      </c>
      <c r="AB15" s="17" t="n">
        <v>0</v>
      </c>
      <c r="AC15" s="14" t="n">
        <f aca="false">ABS(Z15-$Z$4)</f>
        <v>0.25</v>
      </c>
      <c r="AE15" s="15" t="n">
        <v>11</v>
      </c>
      <c r="AF15" s="16" t="n">
        <v>1</v>
      </c>
      <c r="AG15" s="16" t="n">
        <v>90</v>
      </c>
      <c r="AH15" s="17" t="n">
        <v>0</v>
      </c>
      <c r="AI15" s="14" t="n">
        <f aca="false">ABS(AF15-$AF$4)</f>
        <v>0.25</v>
      </c>
      <c r="AK15" s="15" t="n">
        <v>11</v>
      </c>
      <c r="AL15" s="79" t="n">
        <v>0.959349437167984</v>
      </c>
      <c r="AM15" s="79" t="n">
        <v>-268.875</v>
      </c>
      <c r="AN15" s="17" t="n">
        <v>0</v>
      </c>
      <c r="AO15" s="14" t="n">
        <f aca="false">ABS($AL$4-AL15)</f>
        <v>0.159349437167984</v>
      </c>
      <c r="AQ15" s="15" t="n">
        <v>11</v>
      </c>
      <c r="AR15" s="79" t="n">
        <v>0.945334387776774</v>
      </c>
      <c r="AS15" s="79" t="n">
        <v>-90.6</v>
      </c>
      <c r="AT15" s="17" t="n">
        <v>0</v>
      </c>
      <c r="AU15" s="14" t="n">
        <f aca="false">ABS($AR$4-AR15)</f>
        <v>0.045334387776774</v>
      </c>
      <c r="AW15" s="15" t="n">
        <v>11</v>
      </c>
      <c r="AX15" s="79" t="n">
        <v>0.955540987204657</v>
      </c>
      <c r="AY15" s="79" t="n">
        <v>-90.3272727272727</v>
      </c>
      <c r="AZ15" s="17" t="n">
        <v>0</v>
      </c>
      <c r="BA15" s="14" t="n">
        <f aca="false">ABS($AX$4-AX15)</f>
        <v>0.144459012795343</v>
      </c>
    </row>
    <row r="16" customFormat="false" ht="14.75" hidden="false" customHeight="true" outlineLevel="0" collapsed="false">
      <c r="A16" s="15" t="n">
        <v>12</v>
      </c>
      <c r="B16" s="16" t="n">
        <v>1</v>
      </c>
      <c r="C16" s="16" t="n">
        <v>0</v>
      </c>
      <c r="D16" s="76" t="n">
        <v>1</v>
      </c>
      <c r="E16" s="14" t="n">
        <f aca="false">ABS(B16-$B$4)</f>
        <v>0</v>
      </c>
      <c r="G16" s="15" t="n">
        <v>12</v>
      </c>
      <c r="H16" s="16" t="n">
        <v>1</v>
      </c>
      <c r="I16" s="16" t="n">
        <v>-90.54</v>
      </c>
      <c r="J16" s="76" t="n">
        <v>1</v>
      </c>
      <c r="K16" s="14" t="n">
        <f aca="false">ABS(H16-$B$4)</f>
        <v>0</v>
      </c>
      <c r="M16" s="15" t="n">
        <v>20</v>
      </c>
      <c r="N16" s="16" t="n">
        <v>1.00766876666823</v>
      </c>
      <c r="O16" s="16" t="n">
        <v>-123.955119214586</v>
      </c>
      <c r="P16" s="76" t="n">
        <v>0</v>
      </c>
      <c r="Q16" s="14" t="n">
        <f aca="false">ABS(N16-$B$4)</f>
        <v>0.00766876666823002</v>
      </c>
      <c r="S16" s="15" t="n">
        <v>16</v>
      </c>
      <c r="T16" s="16" t="n">
        <v>1</v>
      </c>
      <c r="U16" s="16" t="n">
        <v>-30.48</v>
      </c>
      <c r="V16" s="77" t="n">
        <v>1</v>
      </c>
      <c r="W16" s="78" t="n">
        <f aca="false">ABS(T16-$T$4)</f>
        <v>0</v>
      </c>
      <c r="Y16" s="15" t="n">
        <v>12</v>
      </c>
      <c r="Z16" s="16" t="n">
        <v>1</v>
      </c>
      <c r="AA16" s="16" t="n">
        <v>-355.2</v>
      </c>
      <c r="AB16" s="17" t="n">
        <v>0</v>
      </c>
      <c r="AC16" s="14" t="n">
        <f aca="false">ABS(Z16-$Z$4)</f>
        <v>0.25</v>
      </c>
      <c r="AE16" s="15" t="n">
        <v>12</v>
      </c>
      <c r="AF16" s="16" t="n">
        <v>1</v>
      </c>
      <c r="AG16" s="16" t="n">
        <v>-89.856</v>
      </c>
      <c r="AH16" s="17" t="n">
        <v>0</v>
      </c>
      <c r="AI16" s="14" t="n">
        <f aca="false">ABS(AF16-$AF$4)</f>
        <v>0.25</v>
      </c>
      <c r="AK16" s="15" t="n">
        <v>12</v>
      </c>
      <c r="AL16" s="79" t="n">
        <v>0.993107215986511</v>
      </c>
      <c r="AM16" s="79" t="n">
        <v>90.45</v>
      </c>
      <c r="AN16" s="17" t="n">
        <v>0</v>
      </c>
      <c r="AO16" s="14" t="n">
        <f aca="false">ABS($AL$4-AL16)</f>
        <v>0.193107215986511</v>
      </c>
      <c r="AQ16" s="15" t="n">
        <v>12</v>
      </c>
      <c r="AR16" s="79" t="n">
        <v>1.00208426404931</v>
      </c>
      <c r="AS16" s="79" t="n">
        <v>-272.6</v>
      </c>
      <c r="AT16" s="17" t="n">
        <v>0</v>
      </c>
      <c r="AU16" s="14" t="n">
        <f aca="false">ABS($AR$4-AR16)</f>
        <v>0.10208426404931</v>
      </c>
      <c r="AW16" s="15" t="n">
        <v>12</v>
      </c>
      <c r="AX16" s="79" t="n">
        <v>0.955540987204657</v>
      </c>
      <c r="AY16" s="79" t="n">
        <v>-181.30909090909</v>
      </c>
      <c r="AZ16" s="17" t="n">
        <v>0</v>
      </c>
      <c r="BA16" s="14" t="n">
        <f aca="false">ABS($AX$4-AX16)</f>
        <v>0.144459012795343</v>
      </c>
    </row>
    <row r="17" customFormat="false" ht="14.75" hidden="false" customHeight="true" outlineLevel="0" collapsed="false">
      <c r="A17" s="15" t="n">
        <v>13</v>
      </c>
      <c r="B17" s="16" t="n">
        <v>1</v>
      </c>
      <c r="C17" s="16" t="n">
        <v>0</v>
      </c>
      <c r="D17" s="76" t="n">
        <v>1</v>
      </c>
      <c r="E17" s="14" t="n">
        <f aca="false">ABS(B17-$B$4)</f>
        <v>0</v>
      </c>
      <c r="G17" s="15" t="n">
        <v>13</v>
      </c>
      <c r="H17" s="16" t="n">
        <v>1</v>
      </c>
      <c r="I17" s="16" t="n">
        <v>-90</v>
      </c>
      <c r="J17" s="76" t="n">
        <v>1</v>
      </c>
      <c r="K17" s="14" t="n">
        <f aca="false">ABS(H17-$B$4)</f>
        <v>0</v>
      </c>
      <c r="M17" s="15" t="n">
        <v>21</v>
      </c>
      <c r="N17" s="16" t="n">
        <v>1</v>
      </c>
      <c r="O17" s="16" t="n">
        <v>-133.295932678821</v>
      </c>
      <c r="P17" s="76" t="n">
        <v>1</v>
      </c>
      <c r="Q17" s="14" t="n">
        <f aca="false">ABS(N17-$B$4)</f>
        <v>0</v>
      </c>
      <c r="S17" s="15" t="n">
        <v>17</v>
      </c>
      <c r="T17" s="16" t="n">
        <v>0.985480005999585</v>
      </c>
      <c r="U17" s="16" t="n">
        <v>-11.76</v>
      </c>
      <c r="V17" s="77" t="n">
        <v>0</v>
      </c>
      <c r="W17" s="78" t="n">
        <f aca="false">ABS(T17-$T$4)</f>
        <v>0.0145199940004149</v>
      </c>
      <c r="Y17" s="15" t="n">
        <v>13</v>
      </c>
      <c r="Z17" s="16" t="n">
        <v>1</v>
      </c>
      <c r="AA17" s="16" t="n">
        <v>-1.2</v>
      </c>
      <c r="AB17" s="17" t="n">
        <v>0</v>
      </c>
      <c r="AC17" s="14" t="n">
        <f aca="false">ABS(Z17-$Z$4)</f>
        <v>0.25</v>
      </c>
      <c r="AE17" s="15" t="n">
        <v>13</v>
      </c>
      <c r="AF17" s="16" t="n">
        <v>1</v>
      </c>
      <c r="AG17" s="16" t="n">
        <v>-0.432</v>
      </c>
      <c r="AH17" s="17" t="n">
        <v>0</v>
      </c>
      <c r="AI17" s="14" t="n">
        <f aca="false">ABS(AF17-$AF$4)</f>
        <v>0.25</v>
      </c>
      <c r="AK17" s="15" t="n">
        <v>13</v>
      </c>
      <c r="AL17" s="79" t="n">
        <v>1.15632818672046</v>
      </c>
      <c r="AM17" s="79" t="n">
        <v>179.1</v>
      </c>
      <c r="AN17" s="17" t="n">
        <v>0</v>
      </c>
      <c r="AO17" s="14" t="n">
        <f aca="false">ABS($AL$4-AL17)</f>
        <v>0.35632818672046</v>
      </c>
      <c r="AQ17" s="15" t="n">
        <v>13</v>
      </c>
      <c r="AR17" s="79" t="n">
        <v>0.947304714255796</v>
      </c>
      <c r="AS17" s="79" t="n">
        <v>88.4</v>
      </c>
      <c r="AT17" s="17" t="n">
        <v>0</v>
      </c>
      <c r="AU17" s="14" t="n">
        <f aca="false">ABS($AR$4-AR17)</f>
        <v>0.0473047142557961</v>
      </c>
      <c r="AW17" s="15" t="n">
        <v>13</v>
      </c>
      <c r="AX17" s="79" t="n">
        <v>1</v>
      </c>
      <c r="AY17" s="79" t="n">
        <v>0</v>
      </c>
      <c r="AZ17" s="17" t="n">
        <v>0</v>
      </c>
      <c r="BA17" s="14" t="n">
        <f aca="false">ABS($AX$4-AX17)</f>
        <v>0.1</v>
      </c>
    </row>
    <row r="18" customFormat="false" ht="14.75" hidden="false" customHeight="true" outlineLevel="0" collapsed="false">
      <c r="A18" s="15" t="n">
        <v>14</v>
      </c>
      <c r="B18" s="16" t="n">
        <v>0.998101578670777</v>
      </c>
      <c r="C18" s="16" t="n">
        <v>116.64</v>
      </c>
      <c r="D18" s="76" t="n">
        <v>0</v>
      </c>
      <c r="E18" s="14" t="n">
        <f aca="false">ABS(B18-$B$4)</f>
        <v>0.00189842132922291</v>
      </c>
      <c r="G18" s="15" t="n">
        <v>14</v>
      </c>
      <c r="H18" s="16" t="n">
        <v>0.998101578670777</v>
      </c>
      <c r="I18" s="16" t="n">
        <v>26.6399999999999</v>
      </c>
      <c r="J18" s="76" t="n">
        <v>0</v>
      </c>
      <c r="K18" s="14" t="n">
        <f aca="false">ABS(H18-$B$4)</f>
        <v>0.00189842132922291</v>
      </c>
      <c r="M18" s="23" t="n">
        <v>25</v>
      </c>
      <c r="N18" s="16" t="n">
        <v>1</v>
      </c>
      <c r="O18" s="16" t="n">
        <v>180</v>
      </c>
      <c r="P18" s="76" t="n">
        <v>0</v>
      </c>
      <c r="Q18" s="24" t="n">
        <f aca="false">ABS(N18-$B$4)</f>
        <v>0</v>
      </c>
      <c r="S18" s="15" t="n">
        <v>19</v>
      </c>
      <c r="T18" s="16" t="n">
        <v>1</v>
      </c>
      <c r="U18" s="16" t="n">
        <v>-30.24</v>
      </c>
      <c r="V18" s="77" t="n">
        <v>1</v>
      </c>
      <c r="W18" s="78" t="n">
        <f aca="false">ABS(T18-$T$4)</f>
        <v>0</v>
      </c>
      <c r="Y18" s="15" t="n">
        <v>14</v>
      </c>
      <c r="Z18" s="16" t="n">
        <v>1</v>
      </c>
      <c r="AA18" s="16" t="n">
        <v>0</v>
      </c>
      <c r="AB18" s="17" t="n">
        <v>0.5</v>
      </c>
      <c r="AC18" s="14" t="n">
        <f aca="false">ABS(Z18-$Z$4)</f>
        <v>0.25</v>
      </c>
      <c r="AE18" s="15" t="n">
        <v>14</v>
      </c>
      <c r="AF18" s="16" t="n">
        <v>1.15303504724824</v>
      </c>
      <c r="AG18" s="16" t="n">
        <v>36.5759999999999</v>
      </c>
      <c r="AH18" s="17" t="n">
        <v>0</v>
      </c>
      <c r="AI18" s="14" t="n">
        <f aca="false">ABS(AF18-$AF$4)</f>
        <v>0.09696495275176</v>
      </c>
      <c r="AK18" s="15" t="n">
        <v>14</v>
      </c>
      <c r="AL18" s="79" t="n">
        <v>1</v>
      </c>
      <c r="AM18" s="79" t="n">
        <v>0</v>
      </c>
      <c r="AN18" s="17" t="n">
        <v>0.5</v>
      </c>
      <c r="AO18" s="14" t="n">
        <f aca="false">ABS($AL$4-AL18)</f>
        <v>0.2</v>
      </c>
      <c r="AQ18" s="15" t="n">
        <v>14</v>
      </c>
      <c r="AR18" s="79" t="n">
        <v>1.02103921803867</v>
      </c>
      <c r="AS18" s="79" t="n">
        <v>-12.8</v>
      </c>
      <c r="AT18" s="17" t="n">
        <v>0</v>
      </c>
      <c r="AU18" s="14" t="n">
        <f aca="false">ABS($AR$4-AR18)</f>
        <v>0.12103921803867</v>
      </c>
      <c r="AW18" s="15" t="n">
        <v>14</v>
      </c>
      <c r="AX18" s="79" t="n">
        <v>1</v>
      </c>
      <c r="AY18" s="79" t="n">
        <v>0</v>
      </c>
      <c r="AZ18" s="17" t="n">
        <v>0.5</v>
      </c>
      <c r="BA18" s="14" t="n">
        <f aca="false">ABS($AX$4-AX18)</f>
        <v>0.1</v>
      </c>
    </row>
    <row r="19" customFormat="false" ht="14.75" hidden="false" customHeight="true" outlineLevel="0" collapsed="false">
      <c r="A19" s="15" t="n">
        <v>15</v>
      </c>
      <c r="B19" s="16" t="n">
        <v>1</v>
      </c>
      <c r="C19" s="16" t="n">
        <v>-350.28</v>
      </c>
      <c r="D19" s="76" t="n">
        <v>0</v>
      </c>
      <c r="E19" s="14" t="n">
        <f aca="false">ABS(B19-$B$4)</f>
        <v>0</v>
      </c>
      <c r="G19" s="15" t="n">
        <v>15</v>
      </c>
      <c r="H19" s="16" t="n">
        <v>1</v>
      </c>
      <c r="I19" s="16" t="n">
        <v>-168.48</v>
      </c>
      <c r="J19" s="76" t="n">
        <v>0</v>
      </c>
      <c r="K19" s="14" t="n">
        <f aca="false">ABS(H19-$B$4)</f>
        <v>0</v>
      </c>
      <c r="M19" s="15" t="n">
        <v>26</v>
      </c>
      <c r="N19" s="16" t="n">
        <v>1</v>
      </c>
      <c r="O19" s="16" t="n">
        <v>133.800841514726</v>
      </c>
      <c r="P19" s="76" t="n">
        <v>1</v>
      </c>
      <c r="Q19" s="14" t="n">
        <f aca="false">ABS(N19-$B$4)</f>
        <v>0</v>
      </c>
      <c r="S19" s="15" t="n">
        <v>20</v>
      </c>
      <c r="T19" s="16" t="n">
        <v>1</v>
      </c>
      <c r="U19" s="16" t="n">
        <v>-30.72</v>
      </c>
      <c r="V19" s="77" t="n">
        <v>1</v>
      </c>
      <c r="W19" s="78" t="n">
        <f aca="false">ABS(T19-$T$4)</f>
        <v>0</v>
      </c>
      <c r="Y19" s="15" t="n">
        <v>15</v>
      </c>
      <c r="Z19" s="16" t="n">
        <v>1</v>
      </c>
      <c r="AA19" s="16" t="n">
        <v>-359.04</v>
      </c>
      <c r="AB19" s="17" t="n">
        <v>0</v>
      </c>
      <c r="AC19" s="14" t="n">
        <f aca="false">ABS(Z19-$Z$4)</f>
        <v>0.25</v>
      </c>
      <c r="AE19" s="15" t="n">
        <v>15</v>
      </c>
      <c r="AF19" s="16" t="n">
        <v>0.957131337995588</v>
      </c>
      <c r="AG19" s="16" t="n">
        <v>-163.728</v>
      </c>
      <c r="AH19" s="17" t="n">
        <v>0</v>
      </c>
      <c r="AI19" s="14" t="n">
        <f aca="false">ABS(AF19-$AF$4)</f>
        <v>0.292868662004412</v>
      </c>
      <c r="AK19" s="15" t="n">
        <v>15</v>
      </c>
      <c r="AL19" s="79" t="n">
        <v>1.02805287024083</v>
      </c>
      <c r="AM19" s="79" t="n">
        <v>179.325</v>
      </c>
      <c r="AN19" s="17" t="n">
        <v>0</v>
      </c>
      <c r="AO19" s="14" t="n">
        <f aca="false">ABS($AL$4-AL19)</f>
        <v>0.22805287024083</v>
      </c>
      <c r="AQ19" s="15" t="n">
        <v>15</v>
      </c>
      <c r="AR19" s="79" t="n">
        <v>0.906777236052333</v>
      </c>
      <c r="AS19" s="79" t="n">
        <v>-2</v>
      </c>
      <c r="AT19" s="17" t="n">
        <v>1</v>
      </c>
      <c r="AU19" s="14" t="n">
        <f aca="false">ABS($AR$4-AR19)</f>
        <v>0.00677723605233305</v>
      </c>
      <c r="AW19" s="15" t="n">
        <v>15</v>
      </c>
      <c r="AX19" s="79" t="n">
        <v>0.972401758840521</v>
      </c>
      <c r="AY19" s="79" t="n">
        <v>-90.3272727272727</v>
      </c>
      <c r="AZ19" s="17" t="n">
        <v>0</v>
      </c>
      <c r="BA19" s="14" t="n">
        <f aca="false">ABS($AX$4-AX19)</f>
        <v>0.127598241159479</v>
      </c>
    </row>
    <row r="20" customFormat="false" ht="14.75" hidden="false" customHeight="true" outlineLevel="0" collapsed="false">
      <c r="A20" s="15" t="n">
        <v>16</v>
      </c>
      <c r="B20" s="16" t="n">
        <v>1</v>
      </c>
      <c r="C20" s="16" t="n">
        <v>-1.44</v>
      </c>
      <c r="D20" s="76" t="n">
        <v>1</v>
      </c>
      <c r="E20" s="14" t="n">
        <f aca="false">ABS(B20-$B$4)</f>
        <v>0</v>
      </c>
      <c r="G20" s="15" t="n">
        <v>16</v>
      </c>
      <c r="H20" s="16" t="n">
        <v>1</v>
      </c>
      <c r="I20" s="16" t="n">
        <v>-171.54</v>
      </c>
      <c r="J20" s="76" t="n">
        <v>0</v>
      </c>
      <c r="K20" s="14" t="n">
        <f aca="false">ABS(H20-$B$4)</f>
        <v>0</v>
      </c>
      <c r="M20" s="23" t="n">
        <v>27</v>
      </c>
      <c r="N20" s="16" t="n">
        <v>1</v>
      </c>
      <c r="O20" s="16" t="n">
        <v>150.715287517531</v>
      </c>
      <c r="P20" s="76" t="n">
        <v>0</v>
      </c>
      <c r="Q20" s="14" t="n">
        <f aca="false">ABS(N20-$B$4)</f>
        <v>0</v>
      </c>
      <c r="S20" s="15" t="n">
        <v>21</v>
      </c>
      <c r="T20" s="16" t="n">
        <v>1</v>
      </c>
      <c r="U20" s="16" t="n">
        <v>-30.48</v>
      </c>
      <c r="V20" s="77" t="n">
        <v>1</v>
      </c>
      <c r="W20" s="78" t="n">
        <f aca="false">ABS(T20-$T$4)</f>
        <v>0</v>
      </c>
      <c r="Y20" s="15" t="n">
        <v>16</v>
      </c>
      <c r="Z20" s="16" t="n">
        <v>1</v>
      </c>
      <c r="AA20" s="16" t="n">
        <v>-353.04</v>
      </c>
      <c r="AB20" s="17" t="n">
        <v>0</v>
      </c>
      <c r="AC20" s="14" t="n">
        <f aca="false">ABS(Z20-$Z$4)</f>
        <v>0.25</v>
      </c>
      <c r="AE20" s="15" t="n">
        <v>16</v>
      </c>
      <c r="AF20" s="16" t="n">
        <v>1</v>
      </c>
      <c r="AG20" s="16" t="n">
        <v>-355.536</v>
      </c>
      <c r="AH20" s="17" t="n">
        <v>0</v>
      </c>
      <c r="AI20" s="14" t="n">
        <f aca="false">ABS(AF20-$AF$4)</f>
        <v>0.25</v>
      </c>
      <c r="AK20" s="15" t="n">
        <v>16</v>
      </c>
      <c r="AL20" s="79" t="n">
        <v>1</v>
      </c>
      <c r="AM20" s="79" t="n">
        <v>-89.55</v>
      </c>
      <c r="AN20" s="17" t="n">
        <v>0</v>
      </c>
      <c r="AO20" s="14" t="n">
        <f aca="false">ABS($AL$4-AL20)</f>
        <v>0.2</v>
      </c>
      <c r="AQ20" s="15" t="n">
        <v>16</v>
      </c>
      <c r="AR20" s="79" t="n">
        <v>1</v>
      </c>
      <c r="AS20" s="79" t="n">
        <v>0</v>
      </c>
      <c r="AT20" s="17" t="n">
        <v>0</v>
      </c>
      <c r="AU20" s="14" t="n">
        <f aca="false">ABS($AR$4-AR20)</f>
        <v>0.1</v>
      </c>
      <c r="AW20" s="15" t="n">
        <v>16</v>
      </c>
      <c r="AX20" s="79" t="n">
        <v>1</v>
      </c>
      <c r="AY20" s="79" t="n">
        <v>-91.6363636363636</v>
      </c>
      <c r="AZ20" s="17" t="n">
        <v>0</v>
      </c>
      <c r="BA20" s="14" t="n">
        <f aca="false">ABS($AX$4-AX20)</f>
        <v>0.1</v>
      </c>
    </row>
    <row r="21" customFormat="false" ht="14.75" hidden="false" customHeight="true" outlineLevel="0" collapsed="false">
      <c r="A21" s="15" t="n">
        <v>17</v>
      </c>
      <c r="B21" s="16" t="n">
        <v>1</v>
      </c>
      <c r="C21" s="16" t="n">
        <v>-0.18</v>
      </c>
      <c r="D21" s="76" t="n">
        <v>1</v>
      </c>
      <c r="E21" s="14" t="n">
        <f aca="false">ABS(B21-$B$4)</f>
        <v>0</v>
      </c>
      <c r="G21" s="15" t="n">
        <v>17</v>
      </c>
      <c r="H21" s="16" t="n">
        <v>0.988663395434153</v>
      </c>
      <c r="I21" s="16" t="n">
        <v>-71.82</v>
      </c>
      <c r="J21" s="76" t="n">
        <v>0</v>
      </c>
      <c r="K21" s="14" t="n">
        <f aca="false">ABS(H21-$B$4)</f>
        <v>0.011336604565847</v>
      </c>
      <c r="M21" s="15" t="n">
        <v>28</v>
      </c>
      <c r="N21" s="16" t="n">
        <v>1</v>
      </c>
      <c r="O21" s="16" t="n">
        <v>0</v>
      </c>
      <c r="P21" s="76" t="n">
        <v>0</v>
      </c>
      <c r="Q21" s="14" t="n">
        <f aca="false">ABS(N21-$B$4)</f>
        <v>0</v>
      </c>
      <c r="S21" s="23" t="n">
        <v>25</v>
      </c>
      <c r="T21" s="16" t="n">
        <v>1</v>
      </c>
      <c r="U21" s="16" t="n">
        <v>-18.48</v>
      </c>
      <c r="V21" s="77" t="n">
        <v>0</v>
      </c>
      <c r="W21" s="78" t="n">
        <f aca="false">ABS(T21-$T$4)</f>
        <v>0</v>
      </c>
      <c r="Y21" s="15" t="n">
        <v>17</v>
      </c>
      <c r="Z21" s="16" t="n">
        <v>1</v>
      </c>
      <c r="AA21" s="16" t="n">
        <v>180</v>
      </c>
      <c r="AB21" s="17" t="n">
        <v>0</v>
      </c>
      <c r="AC21" s="14" t="n">
        <f aca="false">ABS(Z21-$Z$4)</f>
        <v>0.25</v>
      </c>
      <c r="AE21" s="15" t="n">
        <v>17</v>
      </c>
      <c r="AF21" s="16" t="n">
        <v>1.1210111289716</v>
      </c>
      <c r="AG21" s="16" t="n">
        <v>-161.856</v>
      </c>
      <c r="AH21" s="17" t="n">
        <v>0</v>
      </c>
      <c r="AI21" s="14" t="n">
        <f aca="false">ABS(AF21-$AF$4)</f>
        <v>0.1289888710284</v>
      </c>
      <c r="AK21" s="15" t="n">
        <v>17</v>
      </c>
      <c r="AL21" s="79" t="n">
        <v>1</v>
      </c>
      <c r="AM21" s="79" t="n">
        <v>178.65</v>
      </c>
      <c r="AN21" s="17" t="n">
        <v>0</v>
      </c>
      <c r="AO21" s="14" t="n">
        <f aca="false">ABS($AL$4-AL21)</f>
        <v>0.2</v>
      </c>
      <c r="AQ21" s="15" t="n">
        <v>17</v>
      </c>
      <c r="AR21" s="79" t="n">
        <v>1</v>
      </c>
      <c r="AS21" s="79" t="n">
        <v>-178.8</v>
      </c>
      <c r="AT21" s="17" t="n">
        <v>0</v>
      </c>
      <c r="AU21" s="14" t="n">
        <f aca="false">ABS($AR$4-AR21)</f>
        <v>0.1</v>
      </c>
      <c r="AW21" s="15" t="n">
        <v>17</v>
      </c>
      <c r="AX21" s="79" t="n">
        <v>1</v>
      </c>
      <c r="AY21" s="79" t="n">
        <v>-357.70909090909</v>
      </c>
      <c r="AZ21" s="17" t="n">
        <v>0</v>
      </c>
      <c r="BA21" s="14" t="n">
        <f aca="false">ABS($AX$4-AX21)</f>
        <v>0.1</v>
      </c>
    </row>
    <row r="22" customFormat="false" ht="14.75" hidden="false" customHeight="true" outlineLevel="0" collapsed="false">
      <c r="A22" s="15" t="n">
        <v>18</v>
      </c>
      <c r="B22" s="16" t="n">
        <v>1</v>
      </c>
      <c r="C22" s="16" t="n">
        <v>-0.18</v>
      </c>
      <c r="D22" s="76" t="n">
        <v>1</v>
      </c>
      <c r="E22" s="14" t="n">
        <f aca="false">ABS(B22-$B$4)</f>
        <v>0</v>
      </c>
      <c r="G22" s="15" t="n">
        <v>18</v>
      </c>
      <c r="H22" s="16" t="n">
        <v>1</v>
      </c>
      <c r="I22" s="16" t="n">
        <v>-90</v>
      </c>
      <c r="J22" s="76" t="n">
        <v>1</v>
      </c>
      <c r="K22" s="14" t="n">
        <f aca="false">ABS(H22-$B$4)</f>
        <v>0</v>
      </c>
      <c r="M22" s="23" t="n">
        <v>31</v>
      </c>
      <c r="N22" s="16" t="n">
        <v>1</v>
      </c>
      <c r="O22" s="16" t="n">
        <v>173.436185133239</v>
      </c>
      <c r="P22" s="76" t="n">
        <v>0</v>
      </c>
      <c r="Q22" s="14" t="n">
        <f aca="false">ABS(N22-$B$4)</f>
        <v>0</v>
      </c>
      <c r="S22" s="15" t="n">
        <v>26</v>
      </c>
      <c r="T22" s="16" t="n">
        <v>1</v>
      </c>
      <c r="U22" s="16" t="n">
        <v>121.68</v>
      </c>
      <c r="V22" s="77" t="n">
        <v>0</v>
      </c>
      <c r="W22" s="78" t="n">
        <f aca="false">ABS(T22-$T$4)</f>
        <v>0</v>
      </c>
      <c r="Y22" s="15" t="n">
        <v>18</v>
      </c>
      <c r="Z22" s="16" t="n">
        <v>1.06543295104522</v>
      </c>
      <c r="AA22" s="16" t="n">
        <v>-6.24</v>
      </c>
      <c r="AB22" s="17" t="n">
        <v>0</v>
      </c>
      <c r="AC22" s="14" t="n">
        <f aca="false">ABS(Z22-$Z$4)</f>
        <v>0.31543295104522</v>
      </c>
      <c r="AE22" s="15" t="n">
        <v>18</v>
      </c>
      <c r="AF22" s="16" t="n">
        <v>1</v>
      </c>
      <c r="AG22" s="16" t="n">
        <v>-0.288</v>
      </c>
      <c r="AH22" s="17" t="n">
        <v>0.5</v>
      </c>
      <c r="AI22" s="14" t="n">
        <f aca="false">ABS(AF22-$AF$4)</f>
        <v>0.25</v>
      </c>
      <c r="AK22" s="15" t="n">
        <v>18</v>
      </c>
      <c r="AL22" s="79" t="n">
        <v>1.09408285470486</v>
      </c>
      <c r="AM22" s="79" t="n">
        <v>179.55</v>
      </c>
      <c r="AN22" s="17" t="n">
        <v>0</v>
      </c>
      <c r="AO22" s="14" t="n">
        <f aca="false">ABS($AL$4-AL22)</f>
        <v>0.29408285470486</v>
      </c>
      <c r="AQ22" s="15" t="n">
        <v>18</v>
      </c>
      <c r="AR22" s="79" t="n">
        <v>0.76604975426315</v>
      </c>
      <c r="AS22" s="79" t="n">
        <v>162.8</v>
      </c>
      <c r="AT22" s="17" t="n">
        <v>0</v>
      </c>
      <c r="AU22" s="14" t="n">
        <f aca="false">ABS($AR$4-AR22)</f>
        <v>0.13395024573685</v>
      </c>
      <c r="AW22" s="15" t="n">
        <v>18</v>
      </c>
      <c r="AX22" s="79" t="n">
        <v>0.986104334662677</v>
      </c>
      <c r="AY22" s="79" t="n">
        <v>-15.5454545454545</v>
      </c>
      <c r="AZ22" s="17" t="n">
        <v>0</v>
      </c>
      <c r="BA22" s="14" t="n">
        <f aca="false">ABS($AX$4-AX22)</f>
        <v>0.113895665337323</v>
      </c>
    </row>
    <row r="23" customFormat="false" ht="14.75" hidden="false" customHeight="true" outlineLevel="0" collapsed="false">
      <c r="A23" s="15" t="n">
        <v>19</v>
      </c>
      <c r="B23" s="16" t="n">
        <v>1</v>
      </c>
      <c r="C23" s="16" t="n">
        <v>0</v>
      </c>
      <c r="D23" s="76" t="n">
        <v>1</v>
      </c>
      <c r="E23" s="14" t="n">
        <f aca="false">ABS(B23-$B$4)</f>
        <v>0</v>
      </c>
      <c r="G23" s="15" t="n">
        <v>19</v>
      </c>
      <c r="H23" s="16" t="n">
        <v>1</v>
      </c>
      <c r="I23" s="16" t="n">
        <v>-90</v>
      </c>
      <c r="J23" s="76" t="n">
        <v>1</v>
      </c>
      <c r="K23" s="14" t="n">
        <f aca="false">ABS(H23-$B$4)</f>
        <v>0</v>
      </c>
      <c r="M23" s="23" t="n">
        <v>33</v>
      </c>
      <c r="N23" s="16" t="n">
        <v>1.12714250648653</v>
      </c>
      <c r="O23" s="16" t="n">
        <v>178.737727910238</v>
      </c>
      <c r="P23" s="76" t="n">
        <v>0</v>
      </c>
      <c r="Q23" s="14" t="n">
        <f aca="false">ABS(N23-$B$4)</f>
        <v>0.12714250648653</v>
      </c>
      <c r="S23" s="23" t="n">
        <v>27</v>
      </c>
      <c r="T23" s="16" t="n">
        <v>1.03219811617984</v>
      </c>
      <c r="U23" s="16" t="n">
        <v>-319.2</v>
      </c>
      <c r="V23" s="77" t="n">
        <v>0</v>
      </c>
      <c r="W23" s="78" t="n">
        <f aca="false">ABS(T23-$T$4)</f>
        <v>0.0321981161798399</v>
      </c>
      <c r="Y23" s="15" t="n">
        <v>19</v>
      </c>
      <c r="Z23" s="16" t="n">
        <v>1</v>
      </c>
      <c r="AA23" s="16" t="n">
        <v>176.88</v>
      </c>
      <c r="AB23" s="17" t="n">
        <v>0</v>
      </c>
      <c r="AC23" s="14" t="n">
        <f aca="false">ABS(Z23-$Z$4)</f>
        <v>0.25</v>
      </c>
      <c r="AE23" s="15" t="n">
        <v>19</v>
      </c>
      <c r="AF23" s="16" t="n">
        <v>1</v>
      </c>
      <c r="AG23" s="16" t="n">
        <v>-180</v>
      </c>
      <c r="AH23" s="17" t="n">
        <v>0</v>
      </c>
      <c r="AI23" s="14" t="n">
        <f aca="false">ABS(AF23-$AF$4)</f>
        <v>0.25</v>
      </c>
      <c r="AK23" s="15" t="n">
        <v>19</v>
      </c>
      <c r="AL23" s="79" t="n">
        <v>1</v>
      </c>
      <c r="AM23" s="79" t="n">
        <v>178.875</v>
      </c>
      <c r="AN23" s="17" t="n">
        <v>0</v>
      </c>
      <c r="AO23" s="14" t="n">
        <f aca="false">ABS($AL$4-AL23)</f>
        <v>0.2</v>
      </c>
      <c r="AQ23" s="15" t="n">
        <v>19</v>
      </c>
      <c r="AR23" s="79" t="n">
        <v>0.947304714255796</v>
      </c>
      <c r="AS23" s="79" t="n">
        <v>-1.6</v>
      </c>
      <c r="AT23" s="17" t="n">
        <v>1</v>
      </c>
      <c r="AU23" s="14" t="n">
        <f aca="false">ABS($AR$4-AR23)</f>
        <v>0.0473047142557961</v>
      </c>
      <c r="AW23" s="15" t="n">
        <v>19</v>
      </c>
      <c r="AX23" s="79" t="n">
        <v>1.0035044045901</v>
      </c>
      <c r="AY23" s="79" t="n">
        <v>0.818181818181813</v>
      </c>
      <c r="AZ23" s="17" t="n">
        <v>0.5</v>
      </c>
      <c r="BA23" s="14" t="n">
        <f aca="false">ABS($AX$4-AX23)</f>
        <v>0.0964955954099001</v>
      </c>
    </row>
    <row r="24" customFormat="false" ht="14.75" hidden="false" customHeight="true" outlineLevel="0" collapsed="false">
      <c r="A24" s="15" t="n">
        <v>20</v>
      </c>
      <c r="B24" s="16" t="n">
        <v>1</v>
      </c>
      <c r="C24" s="16" t="n">
        <v>-358.02</v>
      </c>
      <c r="D24" s="76" t="n">
        <v>1</v>
      </c>
      <c r="E24" s="14" t="n">
        <f aca="false">ABS(B24-$B$4)</f>
        <v>0</v>
      </c>
      <c r="G24" s="15" t="n">
        <v>20</v>
      </c>
      <c r="H24" s="16" t="n">
        <v>1</v>
      </c>
      <c r="I24" s="16" t="n">
        <v>178.92</v>
      </c>
      <c r="J24" s="76" t="n">
        <v>0</v>
      </c>
      <c r="K24" s="14" t="n">
        <f aca="false">ABS(H24-$B$4)</f>
        <v>0</v>
      </c>
      <c r="M24" s="23" t="n">
        <v>35</v>
      </c>
      <c r="N24" s="16" t="n">
        <v>1</v>
      </c>
      <c r="O24" s="16" t="n">
        <v>180</v>
      </c>
      <c r="P24" s="76" t="n">
        <v>0</v>
      </c>
      <c r="Q24" s="14" t="n">
        <f aca="false">ABS(N24-$B$4)</f>
        <v>0</v>
      </c>
      <c r="S24" s="15" t="n">
        <v>28</v>
      </c>
      <c r="T24" s="16" t="n">
        <v>1</v>
      </c>
      <c r="U24" s="16" t="n">
        <v>-331.2</v>
      </c>
      <c r="V24" s="77" t="n">
        <v>1</v>
      </c>
      <c r="W24" s="78" t="n">
        <f aca="false">ABS(T24-$T$4)</f>
        <v>0</v>
      </c>
      <c r="Y24" s="15" t="n">
        <v>20</v>
      </c>
      <c r="Z24" s="16" t="n">
        <v>1</v>
      </c>
      <c r="AA24" s="16" t="n">
        <v>-93.12</v>
      </c>
      <c r="AB24" s="17" t="n">
        <v>0</v>
      </c>
      <c r="AC24" s="14" t="n">
        <f aca="false">ABS(Z24-$Z$4)</f>
        <v>0.25</v>
      </c>
      <c r="AE24" s="15" t="n">
        <v>20</v>
      </c>
      <c r="AF24" s="16" t="n">
        <v>1</v>
      </c>
      <c r="AG24" s="16" t="n">
        <v>-0.864</v>
      </c>
      <c r="AH24" s="17" t="n">
        <v>0</v>
      </c>
      <c r="AI24" s="14" t="n">
        <f aca="false">ABS(AF24-$AF$4)</f>
        <v>0.25</v>
      </c>
      <c r="AK24" s="15" t="n">
        <v>20</v>
      </c>
      <c r="AL24" s="79" t="n">
        <v>1</v>
      </c>
      <c r="AM24" s="79" t="n">
        <v>-271.8</v>
      </c>
      <c r="AN24" s="17" t="n">
        <v>0</v>
      </c>
      <c r="AO24" s="14" t="n">
        <f aca="false">ABS($AL$4-AL24)</f>
        <v>0.2</v>
      </c>
      <c r="AQ24" s="15" t="n">
        <v>20</v>
      </c>
      <c r="AR24" s="79" t="n">
        <v>0.981435625924559</v>
      </c>
      <c r="AS24" s="79" t="n">
        <v>-79.3999999999999</v>
      </c>
      <c r="AT24" s="17" t="n">
        <v>0</v>
      </c>
      <c r="AU24" s="14" t="n">
        <f aca="false">ABS($AR$4-AR24)</f>
        <v>0.0814356259245591</v>
      </c>
      <c r="AW24" s="15" t="n">
        <v>20</v>
      </c>
      <c r="AX24" s="79" t="n">
        <v>1</v>
      </c>
      <c r="AY24" s="79" t="n">
        <v>-90</v>
      </c>
      <c r="AZ24" s="17" t="n">
        <v>0</v>
      </c>
      <c r="BA24" s="14" t="n">
        <f aca="false">ABS($AX$4-AX24)</f>
        <v>0.1</v>
      </c>
    </row>
    <row r="25" customFormat="false" ht="14.75" hidden="false" customHeight="true" outlineLevel="0" collapsed="false">
      <c r="A25" s="15" t="n">
        <v>21</v>
      </c>
      <c r="B25" s="16" t="n">
        <v>1</v>
      </c>
      <c r="C25" s="16" t="n">
        <v>0</v>
      </c>
      <c r="D25" s="76" t="n">
        <v>1</v>
      </c>
      <c r="E25" s="14" t="n">
        <f aca="false">ABS(B25-$B$4)</f>
        <v>0</v>
      </c>
      <c r="G25" s="15" t="n">
        <v>21</v>
      </c>
      <c r="H25" s="16" t="n">
        <v>1</v>
      </c>
      <c r="I25" s="16" t="n">
        <v>180</v>
      </c>
      <c r="J25" s="76" t="n">
        <v>0</v>
      </c>
      <c r="K25" s="14" t="n">
        <f aca="false">ABS(H25-$B$4)</f>
        <v>0</v>
      </c>
      <c r="M25" s="15" t="n">
        <v>36</v>
      </c>
      <c r="N25" s="16" t="n">
        <v>1.00510599884217</v>
      </c>
      <c r="O25" s="16" t="n">
        <v>-147.433380084151</v>
      </c>
      <c r="P25" s="76" t="n">
        <v>0</v>
      </c>
      <c r="Q25" s="14" t="n">
        <f aca="false">ABS(N25-$B$4)</f>
        <v>0.00510599884217</v>
      </c>
      <c r="S25" s="15" t="n">
        <v>30</v>
      </c>
      <c r="T25" s="16" t="n">
        <v>1</v>
      </c>
      <c r="U25" s="16" t="n">
        <v>180</v>
      </c>
      <c r="V25" s="77" t="n">
        <v>0</v>
      </c>
      <c r="W25" s="78" t="n">
        <f aca="false">ABS(T25-$T$4)</f>
        <v>0</v>
      </c>
      <c r="Y25" s="15" t="n">
        <v>21</v>
      </c>
      <c r="Z25" s="16" t="n">
        <v>1</v>
      </c>
      <c r="AA25" s="16" t="n">
        <v>0</v>
      </c>
      <c r="AB25" s="17" t="n">
        <v>0</v>
      </c>
      <c r="AC25" s="14" t="n">
        <f aca="false">ABS(Z25-$Z$4)</f>
        <v>0.25</v>
      </c>
      <c r="AE25" s="15" t="n">
        <v>21</v>
      </c>
      <c r="AF25" s="16" t="n">
        <v>1.01101387544022</v>
      </c>
      <c r="AG25" s="16" t="n">
        <v>-342</v>
      </c>
      <c r="AH25" s="17" t="n">
        <v>0</v>
      </c>
      <c r="AI25" s="14" t="n">
        <f aca="false">ABS(AF25-$AF$4)</f>
        <v>0.23898612455978</v>
      </c>
      <c r="AK25" s="15" t="n">
        <v>21</v>
      </c>
      <c r="AL25" s="79" t="n">
        <v>1</v>
      </c>
      <c r="AM25" s="79" t="n">
        <v>-91.35</v>
      </c>
      <c r="AN25" s="17" t="n">
        <v>0</v>
      </c>
      <c r="AO25" s="14" t="n">
        <f aca="false">ABS($AL$4-AL25)</f>
        <v>0.2</v>
      </c>
      <c r="AQ25" s="15" t="n">
        <v>21</v>
      </c>
      <c r="AR25" s="79" t="n">
        <v>1</v>
      </c>
      <c r="AS25" s="79" t="n">
        <v>90</v>
      </c>
      <c r="AT25" s="17" t="n">
        <v>0</v>
      </c>
      <c r="AU25" s="14" t="n">
        <f aca="false">ABS($AR$4-AR25)</f>
        <v>0.1</v>
      </c>
      <c r="AW25" s="15" t="n">
        <v>21</v>
      </c>
      <c r="AX25" s="79" t="n">
        <v>1.00702109003173</v>
      </c>
      <c r="AY25" s="79" t="n">
        <v>-91.4727272727272</v>
      </c>
      <c r="AZ25" s="17" t="n">
        <v>0</v>
      </c>
      <c r="BA25" s="14" t="n">
        <f aca="false">ABS($AX$4-AX25)</f>
        <v>0.0929789099682701</v>
      </c>
    </row>
    <row r="26" customFormat="false" ht="14.75" hidden="false" customHeight="true" outlineLevel="0" collapsed="false">
      <c r="A26" s="15" t="n">
        <v>22</v>
      </c>
      <c r="B26" s="16" t="n">
        <v>1.0250105784678</v>
      </c>
      <c r="C26" s="16" t="n">
        <v>174.96</v>
      </c>
      <c r="D26" s="76" t="n">
        <v>0</v>
      </c>
      <c r="E26" s="14" t="n">
        <f aca="false">ABS(B26-$B$4)</f>
        <v>0.0250105784678001</v>
      </c>
      <c r="G26" s="15" t="n">
        <v>22</v>
      </c>
      <c r="H26" s="16" t="n">
        <v>1</v>
      </c>
      <c r="I26" s="16" t="n">
        <v>-180</v>
      </c>
      <c r="J26" s="76" t="n">
        <v>0</v>
      </c>
      <c r="K26" s="14" t="n">
        <f aca="false">ABS(H26-$B$4)</f>
        <v>0</v>
      </c>
      <c r="M26" s="23" t="n">
        <v>37</v>
      </c>
      <c r="N26" s="16" t="n">
        <v>1</v>
      </c>
      <c r="O26" s="16" t="n">
        <v>-180</v>
      </c>
      <c r="P26" s="76" t="n">
        <v>0</v>
      </c>
      <c r="Q26" s="14" t="n">
        <f aca="false">ABS(N26-$B$4)</f>
        <v>0</v>
      </c>
      <c r="S26" s="23" t="n">
        <v>31</v>
      </c>
      <c r="T26" s="16" t="n">
        <v>1.05509444351275</v>
      </c>
      <c r="U26" s="16" t="n">
        <v>168.72</v>
      </c>
      <c r="V26" s="77" t="n">
        <v>0</v>
      </c>
      <c r="W26" s="78" t="n">
        <f aca="false">ABS(T26-$T$4)</f>
        <v>0.0550944435127501</v>
      </c>
      <c r="Y26" s="15" t="n">
        <v>22</v>
      </c>
      <c r="Z26" s="16" t="n">
        <v>1</v>
      </c>
      <c r="AA26" s="16" t="n">
        <v>-169.92</v>
      </c>
      <c r="AB26" s="17" t="n">
        <v>0</v>
      </c>
      <c r="AC26" s="14" t="n">
        <f aca="false">ABS(Z26-$Z$4)</f>
        <v>0.25</v>
      </c>
      <c r="AE26" s="15" t="n">
        <v>22</v>
      </c>
      <c r="AF26" s="16" t="n">
        <v>1</v>
      </c>
      <c r="AG26" s="16" t="n">
        <v>-359.136</v>
      </c>
      <c r="AH26" s="17" t="n">
        <v>0</v>
      </c>
      <c r="AI26" s="14" t="n">
        <f aca="false">ABS(AF26-$AF$4)</f>
        <v>0.25</v>
      </c>
      <c r="AK26" s="15" t="n">
        <v>22</v>
      </c>
      <c r="AL26" s="79" t="n">
        <v>1</v>
      </c>
      <c r="AM26" s="79" t="n">
        <v>-90</v>
      </c>
      <c r="AN26" s="17" t="n">
        <v>0</v>
      </c>
      <c r="AO26" s="14" t="n">
        <f aca="false">ABS($AL$4-AL26)</f>
        <v>0.2</v>
      </c>
      <c r="AQ26" s="15" t="n">
        <v>22</v>
      </c>
      <c r="AR26" s="79" t="n">
        <v>1</v>
      </c>
      <c r="AS26" s="79" t="n">
        <v>-180</v>
      </c>
      <c r="AT26" s="17" t="n">
        <v>0</v>
      </c>
      <c r="AU26" s="14" t="n">
        <f aca="false">ABS($AR$4-AR26)</f>
        <v>0.1</v>
      </c>
      <c r="AW26" s="15" t="n">
        <v>22</v>
      </c>
      <c r="AX26" s="79" t="n">
        <v>0.935693520977468</v>
      </c>
      <c r="AY26" s="79" t="n">
        <v>99.6545454545454</v>
      </c>
      <c r="AZ26" s="17" t="n">
        <v>0</v>
      </c>
      <c r="BA26" s="14" t="n">
        <f aca="false">ABS($AX$4-AX26)</f>
        <v>0.164306479022532</v>
      </c>
    </row>
    <row r="27" customFormat="false" ht="14.75" hidden="false" customHeight="true" outlineLevel="0" collapsed="false">
      <c r="A27" s="15" t="n">
        <v>23</v>
      </c>
      <c r="B27" s="16" t="n">
        <v>1</v>
      </c>
      <c r="C27" s="16" t="n">
        <v>-0.18</v>
      </c>
      <c r="D27" s="76" t="n">
        <v>1</v>
      </c>
      <c r="E27" s="14" t="n">
        <f aca="false">ABS(B27-$B$4)</f>
        <v>0</v>
      </c>
      <c r="G27" s="15" t="n">
        <v>23</v>
      </c>
      <c r="H27" s="16" t="n">
        <v>1</v>
      </c>
      <c r="I27" s="16" t="n">
        <v>-90</v>
      </c>
      <c r="J27" s="76" t="n">
        <v>1</v>
      </c>
      <c r="K27" s="14" t="n">
        <f aca="false">ABS(H27-$B$4)</f>
        <v>0</v>
      </c>
      <c r="M27" s="15" t="n">
        <v>38</v>
      </c>
      <c r="N27" s="16" t="n">
        <v>1</v>
      </c>
      <c r="O27" s="16" t="n">
        <v>0</v>
      </c>
      <c r="P27" s="76" t="n">
        <v>0</v>
      </c>
      <c r="Q27" s="14" t="n">
        <f aca="false">ABS(N27-$B$4)</f>
        <v>0</v>
      </c>
      <c r="S27" s="23" t="n">
        <v>33</v>
      </c>
      <c r="T27" s="16" t="n">
        <v>1.00734002729172</v>
      </c>
      <c r="U27" s="16" t="n">
        <v>167.52</v>
      </c>
      <c r="V27" s="77" t="n">
        <v>0</v>
      </c>
      <c r="W27" s="78" t="n">
        <f aca="false">ABS(T27-$T$4)</f>
        <v>0.0073400272917199</v>
      </c>
      <c r="Y27" s="15" t="n">
        <v>23</v>
      </c>
      <c r="Z27" s="16" t="n">
        <v>1</v>
      </c>
      <c r="AA27" s="16" t="n">
        <v>166.08</v>
      </c>
      <c r="AB27" s="17" t="n">
        <v>0</v>
      </c>
      <c r="AC27" s="14" t="n">
        <f aca="false">ABS(Z27-$Z$4)</f>
        <v>0.25</v>
      </c>
      <c r="AE27" s="15" t="n">
        <v>23</v>
      </c>
      <c r="AF27" s="16" t="n">
        <v>1</v>
      </c>
      <c r="AG27" s="16" t="n">
        <v>90</v>
      </c>
      <c r="AH27" s="17" t="n">
        <v>0</v>
      </c>
      <c r="AI27" s="14" t="n">
        <f aca="false">ABS(AF27-$AF$4)</f>
        <v>0.25</v>
      </c>
      <c r="AK27" s="15" t="n">
        <v>23</v>
      </c>
      <c r="AL27" s="79" t="n">
        <v>0.993107215986511</v>
      </c>
      <c r="AM27" s="79" t="n">
        <v>-16.1999999999999</v>
      </c>
      <c r="AN27" s="17" t="n">
        <v>0</v>
      </c>
      <c r="AO27" s="14" t="n">
        <f aca="false">ABS($AL$4-AL27)</f>
        <v>0.193107215986511</v>
      </c>
      <c r="AQ27" s="15" t="n">
        <v>23</v>
      </c>
      <c r="AR27" s="79" t="n">
        <v>0.935544057256243</v>
      </c>
      <c r="AS27" s="79" t="n">
        <v>-16.1999999999999</v>
      </c>
      <c r="AT27" s="17" t="n">
        <v>0</v>
      </c>
      <c r="AU27" s="14" t="n">
        <f aca="false">ABS($AR$4-AR27)</f>
        <v>0.0355440572562431</v>
      </c>
      <c r="AW27" s="15" t="n">
        <v>23</v>
      </c>
      <c r="AX27" s="79" t="n">
        <v>0.975809448027628</v>
      </c>
      <c r="AY27" s="79" t="n">
        <v>168.054545454545</v>
      </c>
      <c r="AZ27" s="17" t="n">
        <v>0</v>
      </c>
      <c r="BA27" s="14" t="n">
        <f aca="false">ABS($AX$4-AX27)</f>
        <v>0.124190551972372</v>
      </c>
    </row>
    <row r="28" customFormat="false" ht="14.75" hidden="false" customHeight="true" outlineLevel="0" collapsed="false">
      <c r="A28" s="15" t="n">
        <v>24</v>
      </c>
      <c r="B28" s="16" t="n">
        <v>1</v>
      </c>
      <c r="C28" s="16" t="n">
        <v>0</v>
      </c>
      <c r="D28" s="76" t="n">
        <v>1</v>
      </c>
      <c r="E28" s="14" t="n">
        <f aca="false">ABS(B28-$B$4)</f>
        <v>0</v>
      </c>
      <c r="G28" s="15" t="n">
        <v>24</v>
      </c>
      <c r="H28" s="16" t="n">
        <v>1</v>
      </c>
      <c r="I28" s="16" t="n">
        <v>-174.959999999999</v>
      </c>
      <c r="J28" s="76" t="n">
        <v>0</v>
      </c>
      <c r="K28" s="14" t="n">
        <f aca="false">ABS(H28-$B$4)</f>
        <v>0</v>
      </c>
      <c r="M28" s="15" t="n">
        <v>39</v>
      </c>
      <c r="N28" s="16" t="n">
        <v>1</v>
      </c>
      <c r="O28" s="16" t="n">
        <v>116.129032258064</v>
      </c>
      <c r="P28" s="76" t="n">
        <v>0</v>
      </c>
      <c r="Q28" s="14" t="n">
        <f aca="false">ABS(N28-$B$4)</f>
        <v>0</v>
      </c>
      <c r="S28" s="15" t="n">
        <v>34</v>
      </c>
      <c r="T28" s="16" t="n">
        <v>1</v>
      </c>
      <c r="U28" s="16" t="n">
        <v>0</v>
      </c>
      <c r="V28" s="77" t="n">
        <v>0</v>
      </c>
      <c r="W28" s="78" t="n">
        <f aca="false">ABS(T28-$T$4)</f>
        <v>0</v>
      </c>
      <c r="Y28" s="15" t="n">
        <v>24</v>
      </c>
      <c r="Z28" s="16" t="n">
        <v>1.05509444351275</v>
      </c>
      <c r="AA28" s="16" t="n">
        <v>169.92</v>
      </c>
      <c r="AB28" s="17" t="n">
        <v>0</v>
      </c>
      <c r="AC28" s="14" t="n">
        <f aca="false">ABS(Z28-$Z$4)</f>
        <v>0.30509444351275</v>
      </c>
      <c r="AE28" s="15" t="n">
        <v>24</v>
      </c>
      <c r="AF28" s="16" t="n">
        <v>1</v>
      </c>
      <c r="AG28" s="16" t="n">
        <v>-90</v>
      </c>
      <c r="AH28" s="17" t="n">
        <v>0</v>
      </c>
      <c r="AI28" s="14" t="n">
        <f aca="false">ABS(AF28-$AF$4)</f>
        <v>0.25</v>
      </c>
      <c r="AK28" s="15" t="n">
        <v>24</v>
      </c>
      <c r="AL28" s="79" t="n">
        <v>1.01159444884043</v>
      </c>
      <c r="AM28" s="79" t="n">
        <v>-193.05</v>
      </c>
      <c r="AN28" s="17" t="n">
        <v>0</v>
      </c>
      <c r="AO28" s="14" t="n">
        <f aca="false">ABS($AL$4-AL28)</f>
        <v>0.21159444884043</v>
      </c>
      <c r="AQ28" s="15" t="n">
        <v>24</v>
      </c>
      <c r="AR28" s="79" t="n">
        <v>1.00208426404931</v>
      </c>
      <c r="AS28" s="79" t="n">
        <v>-2.6</v>
      </c>
      <c r="AT28" s="17" t="n">
        <v>0</v>
      </c>
      <c r="AU28" s="14" t="n">
        <f aca="false">ABS($AR$4-AR28)</f>
        <v>0.10208426404931</v>
      </c>
      <c r="AW28" s="15" t="n">
        <v>24</v>
      </c>
      <c r="AX28" s="79" t="n">
        <v>0.963934508461035</v>
      </c>
      <c r="AY28" s="79" t="n">
        <v>-274.90909090909</v>
      </c>
      <c r="AZ28" s="17" t="n">
        <v>0</v>
      </c>
      <c r="BA28" s="14" t="n">
        <f aca="false">ABS($AX$4-AX28)</f>
        <v>0.136065491538965</v>
      </c>
    </row>
    <row r="29" customFormat="false" ht="14.75" hidden="false" customHeight="true" outlineLevel="0" collapsed="false">
      <c r="A29" s="23" t="n">
        <v>25</v>
      </c>
      <c r="B29" s="16" t="n">
        <v>1</v>
      </c>
      <c r="C29" s="16" t="n">
        <v>0</v>
      </c>
      <c r="D29" s="76" t="n">
        <v>1</v>
      </c>
      <c r="E29" s="24" t="n">
        <f aca="false">ABS(B29-$B$4)</f>
        <v>0</v>
      </c>
      <c r="G29" s="23" t="n">
        <v>25</v>
      </c>
      <c r="H29" s="16" t="n">
        <v>1.00954640707869</v>
      </c>
      <c r="I29" s="16" t="n">
        <v>-179.82</v>
      </c>
      <c r="J29" s="76" t="n">
        <v>0</v>
      </c>
      <c r="K29" s="24" t="n">
        <f aca="false">ABS(H29-$B$4)</f>
        <v>0.00954640707868992</v>
      </c>
      <c r="M29" s="37" t="s">
        <v>30</v>
      </c>
      <c r="N29" s="81" t="n">
        <f aca="false">SUM(Q5:Q28)</f>
        <v>0.364086176516777</v>
      </c>
      <c r="O29" s="82" t="s">
        <v>11</v>
      </c>
      <c r="P29" s="6" t="n">
        <f aca="false">SUM(P5:P28)</f>
        <v>7</v>
      </c>
      <c r="Q29" s="83" t="n">
        <v>24</v>
      </c>
      <c r="S29" s="23" t="n">
        <v>35</v>
      </c>
      <c r="T29" s="16" t="n">
        <v>1</v>
      </c>
      <c r="U29" s="16" t="n">
        <v>134.64</v>
      </c>
      <c r="V29" s="77" t="n">
        <v>0</v>
      </c>
      <c r="W29" s="78" t="n">
        <f aca="false">ABS(T29-$T$4)</f>
        <v>0</v>
      </c>
      <c r="Y29" s="23" t="n">
        <v>25</v>
      </c>
      <c r="Z29" s="16" t="n">
        <v>1</v>
      </c>
      <c r="AA29" s="16" t="n">
        <v>-5.04</v>
      </c>
      <c r="AB29" s="17" t="n">
        <v>0</v>
      </c>
      <c r="AC29" s="14" t="n">
        <f aca="false">ABS(Z29-$Z$4)</f>
        <v>0.25</v>
      </c>
      <c r="AE29" s="23" t="n">
        <v>25</v>
      </c>
      <c r="AF29" s="16" t="n">
        <v>1.07127722505668</v>
      </c>
      <c r="AG29" s="16" t="n">
        <v>85.68</v>
      </c>
      <c r="AH29" s="17" t="n">
        <v>0</v>
      </c>
      <c r="AI29" s="14" t="n">
        <f aca="false">ABS(AF29-$AF$4)</f>
        <v>0.17872277494332</v>
      </c>
      <c r="AK29" s="23" t="n">
        <v>25</v>
      </c>
      <c r="AL29" s="79" t="n">
        <v>1</v>
      </c>
      <c r="AM29" s="79" t="n">
        <v>90</v>
      </c>
      <c r="AN29" s="17" t="n">
        <v>0</v>
      </c>
      <c r="AO29" s="14" t="n">
        <f aca="false">ABS($AL$4-AL29)</f>
        <v>0.2</v>
      </c>
      <c r="AQ29" s="23" t="n">
        <v>25</v>
      </c>
      <c r="AR29" s="79" t="n">
        <v>1.00208426404931</v>
      </c>
      <c r="AS29" s="79" t="n">
        <v>-91.3999999999999</v>
      </c>
      <c r="AT29" s="17" t="n">
        <v>0</v>
      </c>
      <c r="AU29" s="14" t="n">
        <f aca="false">ABS($AR$4-AR29)</f>
        <v>0.10208426404931</v>
      </c>
      <c r="AW29" s="23" t="n">
        <v>25</v>
      </c>
      <c r="AX29" s="79" t="n">
        <v>1</v>
      </c>
      <c r="AY29" s="79" t="n">
        <v>0</v>
      </c>
      <c r="AZ29" s="17" t="n">
        <v>0</v>
      </c>
      <c r="BA29" s="14" t="n">
        <f aca="false">ABS($AX$4-AX29)</f>
        <v>0.1</v>
      </c>
    </row>
    <row r="30" customFormat="false" ht="14.75" hidden="false" customHeight="true" outlineLevel="0" collapsed="false">
      <c r="A30" s="15" t="n">
        <v>26</v>
      </c>
      <c r="B30" s="16" t="n">
        <v>0.94638431211744</v>
      </c>
      <c r="C30" s="16" t="n">
        <v>-263.34</v>
      </c>
      <c r="D30" s="76" t="n">
        <v>0</v>
      </c>
      <c r="E30" s="14" t="n">
        <f aca="false">ABS(B30-$B$4)</f>
        <v>0.05361568788256</v>
      </c>
      <c r="G30" s="15" t="n">
        <v>26</v>
      </c>
      <c r="H30" s="16" t="n">
        <v>0.94638431211744</v>
      </c>
      <c r="I30" s="16" t="n">
        <v>-83.34</v>
      </c>
      <c r="J30" s="76" t="n">
        <v>0</v>
      </c>
      <c r="K30" s="14" t="n">
        <f aca="false">ABS(H30-$B$4)</f>
        <v>0.05361568788256</v>
      </c>
      <c r="M30" s="37" t="s">
        <v>31</v>
      </c>
      <c r="N30" s="84" t="n">
        <f aca="false">N29/Q29</f>
        <v>0.0151702573548657</v>
      </c>
      <c r="O30" s="34" t="s">
        <v>18</v>
      </c>
      <c r="P30" s="85" t="n">
        <f aca="false">P29/Q29</f>
        <v>0.291666666666667</v>
      </c>
      <c r="Q30" s="86"/>
      <c r="S30" s="15" t="n">
        <v>36</v>
      </c>
      <c r="T30" s="16" t="n">
        <v>1.11322428473148</v>
      </c>
      <c r="U30" s="16" t="n">
        <v>-350.88</v>
      </c>
      <c r="V30" s="77" t="n">
        <v>0</v>
      </c>
      <c r="W30" s="78" t="n">
        <f aca="false">ABS(T30-$T$4)</f>
        <v>0.11322428473148</v>
      </c>
      <c r="Y30" s="15" t="n">
        <v>26</v>
      </c>
      <c r="Z30" s="16" t="n">
        <v>1.06283886552348</v>
      </c>
      <c r="AA30" s="16" t="n">
        <v>-179.04</v>
      </c>
      <c r="AB30" s="17" t="n">
        <v>0</v>
      </c>
      <c r="AC30" s="14" t="n">
        <f aca="false">ABS(Z30-$Z$4)</f>
        <v>0.31283886552348</v>
      </c>
      <c r="AE30" s="15" t="n">
        <v>26</v>
      </c>
      <c r="AF30" s="16" t="n">
        <v>1</v>
      </c>
      <c r="AG30" s="16" t="n">
        <v>-90</v>
      </c>
      <c r="AH30" s="17" t="n">
        <v>0</v>
      </c>
      <c r="AI30" s="14" t="n">
        <f aca="false">ABS(AF30-$AF$4)</f>
        <v>0.25</v>
      </c>
      <c r="AK30" s="15" t="n">
        <v>26</v>
      </c>
      <c r="AL30" s="79" t="n">
        <v>1.03042583162409</v>
      </c>
      <c r="AM30" s="79" t="n">
        <v>-89.1</v>
      </c>
      <c r="AN30" s="17" t="n">
        <v>0</v>
      </c>
      <c r="AO30" s="14" t="n">
        <f aca="false">ABS($AL$4-AL30)</f>
        <v>0.23042583162409</v>
      </c>
      <c r="AQ30" s="15" t="n">
        <v>26</v>
      </c>
      <c r="AR30" s="79" t="n">
        <v>1.05782674673645</v>
      </c>
      <c r="AS30" s="79" t="n">
        <v>-90.2</v>
      </c>
      <c r="AT30" s="17" t="n">
        <v>0</v>
      </c>
      <c r="AU30" s="14" t="n">
        <f aca="false">ABS($AR$4-AR30)</f>
        <v>0.15782674673645</v>
      </c>
      <c r="AW30" s="15" t="n">
        <v>26</v>
      </c>
      <c r="AX30" s="79" t="n">
        <v>1</v>
      </c>
      <c r="AY30" s="79" t="n">
        <v>178.363636363636</v>
      </c>
      <c r="AZ30" s="17" t="n">
        <v>0</v>
      </c>
      <c r="BA30" s="14" t="n">
        <f aca="false">ABS($AX$4-AX30)</f>
        <v>0.1</v>
      </c>
    </row>
    <row r="31" customFormat="false" ht="14.75" hidden="false" customHeight="true" outlineLevel="0" collapsed="false">
      <c r="A31" s="23" t="n">
        <v>27</v>
      </c>
      <c r="B31" s="16" t="n">
        <v>1</v>
      </c>
      <c r="C31" s="16" t="n">
        <v>0</v>
      </c>
      <c r="D31" s="76" t="n">
        <v>1</v>
      </c>
      <c r="E31" s="14" t="n">
        <f aca="false">ABS(B31-$B$4)</f>
        <v>0</v>
      </c>
      <c r="G31" s="23" t="n">
        <v>27</v>
      </c>
      <c r="H31" s="16" t="n">
        <v>1.00380768210183</v>
      </c>
      <c r="I31" s="16" t="n">
        <v>-354.78</v>
      </c>
      <c r="J31" s="76" t="n">
        <v>0</v>
      </c>
      <c r="K31" s="14" t="n">
        <f aca="false">ABS(H31-$B$4)</f>
        <v>0.00380768210183002</v>
      </c>
      <c r="M31" s="32" t="s">
        <v>19</v>
      </c>
      <c r="N31" s="87" t="n">
        <f aca="false">16/24</f>
        <v>0.666666666666667</v>
      </c>
      <c r="S31" s="23" t="n">
        <v>39</v>
      </c>
      <c r="T31" s="16" t="n">
        <v>1</v>
      </c>
      <c r="U31" s="16" t="n">
        <v>0</v>
      </c>
      <c r="V31" s="77" t="n">
        <v>0</v>
      </c>
      <c r="W31" s="78" t="n">
        <f aca="false">ABS(T31-$T$4)</f>
        <v>0</v>
      </c>
      <c r="Y31" s="23" t="n">
        <v>27</v>
      </c>
      <c r="Z31" s="16" t="n">
        <v>1</v>
      </c>
      <c r="AA31" s="16" t="n">
        <v>180</v>
      </c>
      <c r="AB31" s="17" t="n">
        <v>0</v>
      </c>
      <c r="AC31" s="14" t="n">
        <f aca="false">ABS(Z31-$Z$4)</f>
        <v>0.25</v>
      </c>
      <c r="AE31" s="23" t="n">
        <v>27</v>
      </c>
      <c r="AF31" s="16" t="n">
        <v>1.01895512034133</v>
      </c>
      <c r="AG31" s="16" t="n">
        <v>102.096</v>
      </c>
      <c r="AH31" s="17" t="n">
        <v>0</v>
      </c>
      <c r="AI31" s="14" t="n">
        <f aca="false">ABS(AF31-$AF$4)</f>
        <v>0.23104487965867</v>
      </c>
      <c r="AK31" s="23" t="n">
        <v>27</v>
      </c>
      <c r="AL31" s="79" t="n">
        <v>1.04960777087625</v>
      </c>
      <c r="AM31" s="79" t="n">
        <v>-348.525</v>
      </c>
      <c r="AN31" s="17" t="n">
        <v>0</v>
      </c>
      <c r="AO31" s="14" t="n">
        <f aca="false">ABS($AL$4-AL31)</f>
        <v>0.24960777087625</v>
      </c>
      <c r="AQ31" s="23" t="n">
        <v>27</v>
      </c>
      <c r="AR31" s="79" t="n">
        <v>1.02743687995169</v>
      </c>
      <c r="AS31" s="79" t="n">
        <v>-91.4</v>
      </c>
      <c r="AT31" s="17" t="n">
        <v>0</v>
      </c>
      <c r="AU31" s="14" t="n">
        <f aca="false">ABS($AR$4-AR31)</f>
        <v>0.12743687995169</v>
      </c>
      <c r="AW31" s="23" t="n">
        <v>27</v>
      </c>
      <c r="AX31" s="79" t="n">
        <v>1.10484045117105</v>
      </c>
      <c r="AY31" s="79" t="n">
        <v>-5.07272727272727</v>
      </c>
      <c r="AZ31" s="17" t="n">
        <v>0</v>
      </c>
      <c r="BA31" s="14" t="n">
        <f aca="false">ABS($AX$4-AX31)</f>
        <v>0.00484045117104981</v>
      </c>
    </row>
    <row r="32" customFormat="false" ht="14.75" hidden="false" customHeight="true" outlineLevel="0" collapsed="false">
      <c r="A32" s="15" t="n">
        <v>28</v>
      </c>
      <c r="B32" s="16" t="n">
        <v>1</v>
      </c>
      <c r="C32" s="16" t="n">
        <v>-270</v>
      </c>
      <c r="D32" s="76" t="n">
        <v>0</v>
      </c>
      <c r="E32" s="14" t="n">
        <f aca="false">ABS(B32-$B$4)</f>
        <v>0</v>
      </c>
      <c r="G32" s="15" t="n">
        <v>28</v>
      </c>
      <c r="H32" s="16" t="n">
        <v>1</v>
      </c>
      <c r="I32" s="16" t="n">
        <v>-8.82</v>
      </c>
      <c r="J32" s="76" t="n">
        <v>0</v>
      </c>
      <c r="K32" s="14" t="n">
        <f aca="false">ABS(H32-$B$4)</f>
        <v>0</v>
      </c>
      <c r="S32" s="15" t="n">
        <v>40</v>
      </c>
      <c r="T32" s="16" t="n">
        <v>1</v>
      </c>
      <c r="U32" s="16" t="n">
        <v>0</v>
      </c>
      <c r="V32" s="77" t="n">
        <v>0</v>
      </c>
      <c r="W32" s="78" t="n">
        <f aca="false">ABS(T32-$T$4)</f>
        <v>0</v>
      </c>
      <c r="Y32" s="15" t="n">
        <v>28</v>
      </c>
      <c r="Z32" s="16" t="n">
        <v>1</v>
      </c>
      <c r="AA32" s="16" t="n">
        <v>0</v>
      </c>
      <c r="AB32" s="17" t="n">
        <v>0</v>
      </c>
      <c r="AC32" s="14" t="n">
        <f aca="false">ABS(Z32-$Z$4)</f>
        <v>0.25</v>
      </c>
      <c r="AE32" s="15" t="n">
        <v>28</v>
      </c>
      <c r="AF32" s="16" t="n">
        <v>1.09158341377656</v>
      </c>
      <c r="AG32" s="16" t="n">
        <v>-1.29599999999999</v>
      </c>
      <c r="AH32" s="17" t="n">
        <v>0</v>
      </c>
      <c r="AI32" s="14" t="n">
        <f aca="false">ABS(AF32-$AF$4)</f>
        <v>0.15841658622344</v>
      </c>
      <c r="AK32" s="15" t="n">
        <v>28</v>
      </c>
      <c r="AL32" s="79" t="n">
        <v>1</v>
      </c>
      <c r="AM32" s="79" t="n">
        <v>-21.15</v>
      </c>
      <c r="AN32" s="17" t="n">
        <v>0</v>
      </c>
      <c r="AO32" s="14" t="n">
        <f aca="false">ABS($AL$4-AL32)</f>
        <v>0.2</v>
      </c>
      <c r="AQ32" s="15" t="n">
        <v>28</v>
      </c>
      <c r="AR32" s="79" t="n">
        <v>1</v>
      </c>
      <c r="AS32" s="79" t="n">
        <v>0</v>
      </c>
      <c r="AT32" s="17" t="n">
        <v>0.5</v>
      </c>
      <c r="AU32" s="14" t="n">
        <f aca="false">ABS($AR$4-AR32)</f>
        <v>0.1</v>
      </c>
      <c r="AW32" s="15" t="n">
        <v>28</v>
      </c>
      <c r="AX32" s="79" t="n">
        <v>1</v>
      </c>
      <c r="AY32" s="79" t="n">
        <v>-270</v>
      </c>
      <c r="AZ32" s="17" t="n">
        <v>0</v>
      </c>
      <c r="BA32" s="14" t="n">
        <f aca="false">ABS($AX$4-AX32)</f>
        <v>0.1</v>
      </c>
    </row>
    <row r="33" customFormat="false" ht="14.75" hidden="false" customHeight="true" outlineLevel="0" collapsed="false">
      <c r="A33" s="23" t="n">
        <v>29</v>
      </c>
      <c r="B33" s="16" t="n">
        <v>1</v>
      </c>
      <c r="C33" s="16" t="n">
        <v>0</v>
      </c>
      <c r="D33" s="76" t="n">
        <v>1</v>
      </c>
      <c r="E33" s="14" t="n">
        <f aca="false">ABS(B33-$B$4)</f>
        <v>0</v>
      </c>
      <c r="G33" s="23" t="n">
        <v>29</v>
      </c>
      <c r="H33" s="16" t="n">
        <v>1</v>
      </c>
      <c r="I33" s="16" t="n">
        <v>-270</v>
      </c>
      <c r="J33" s="76" t="n">
        <v>1</v>
      </c>
      <c r="K33" s="14" t="n">
        <f aca="false">ABS(H33-$B$4)</f>
        <v>0</v>
      </c>
      <c r="S33" s="37" t="s">
        <v>30</v>
      </c>
      <c r="T33" s="81" t="n">
        <f aca="false">SUM(W5:W32)</f>
        <v>0.273016433013677</v>
      </c>
      <c r="U33" s="82" t="s">
        <v>11</v>
      </c>
      <c r="V33" s="88" t="n">
        <f aca="false">SUM(V5:V32)</f>
        <v>9</v>
      </c>
      <c r="W33" s="83" t="n">
        <v>28</v>
      </c>
      <c r="Y33" s="23" t="n">
        <v>29</v>
      </c>
      <c r="Z33" s="16" t="n">
        <v>1.03724286551264</v>
      </c>
      <c r="AA33" s="16" t="n">
        <v>-68.64</v>
      </c>
      <c r="AB33" s="17" t="n">
        <v>0</v>
      </c>
      <c r="AC33" s="14" t="n">
        <f aca="false">ABS(Z33-$Z$4)</f>
        <v>0.28724286551264</v>
      </c>
      <c r="AE33" s="23" t="n">
        <v>29</v>
      </c>
      <c r="AF33" s="16" t="n">
        <v>1</v>
      </c>
      <c r="AG33" s="16" t="n">
        <v>-175.68</v>
      </c>
      <c r="AH33" s="17" t="n">
        <v>0</v>
      </c>
      <c r="AI33" s="14" t="n">
        <f aca="false">ABS(AF33-$AF$4)</f>
        <v>0.25</v>
      </c>
      <c r="AK33" s="23" t="n">
        <v>29</v>
      </c>
      <c r="AL33" s="79" t="n">
        <v>1</v>
      </c>
      <c r="AM33" s="79" t="n">
        <v>-171.45</v>
      </c>
      <c r="AN33" s="17" t="n">
        <v>0</v>
      </c>
      <c r="AO33" s="14" t="n">
        <f aca="false">ABS($AL$4-AL33)</f>
        <v>0.2</v>
      </c>
      <c r="AQ33" s="23" t="n">
        <v>29</v>
      </c>
      <c r="AR33" s="79" t="n">
        <v>1.00208426404931</v>
      </c>
      <c r="AS33" s="79" t="n">
        <v>-259</v>
      </c>
      <c r="AT33" s="17" t="n">
        <v>0</v>
      </c>
      <c r="AU33" s="14" t="n">
        <f aca="false">ABS($AR$4-AR33)</f>
        <v>0.10208426404931</v>
      </c>
      <c r="AW33" s="23" t="n">
        <v>29</v>
      </c>
      <c r="AX33" s="79" t="n">
        <v>1</v>
      </c>
      <c r="AY33" s="79" t="n">
        <v>-90</v>
      </c>
      <c r="AZ33" s="17" t="n">
        <v>0</v>
      </c>
      <c r="BA33" s="14" t="n">
        <f aca="false">ABS($AX$4-AX33)</f>
        <v>0.1</v>
      </c>
    </row>
    <row r="34" customFormat="false" ht="14.75" hidden="false" customHeight="true" outlineLevel="0" collapsed="false">
      <c r="A34" s="15" t="n">
        <v>30</v>
      </c>
      <c r="B34" s="16" t="n">
        <v>1</v>
      </c>
      <c r="C34" s="16" t="n">
        <v>0</v>
      </c>
      <c r="D34" s="76" t="n">
        <v>1</v>
      </c>
      <c r="E34" s="14" t="n">
        <f aca="false">ABS(B34-$B$4)</f>
        <v>0</v>
      </c>
      <c r="G34" s="15" t="n">
        <v>30</v>
      </c>
      <c r="H34" s="16" t="n">
        <v>1</v>
      </c>
      <c r="I34" s="16" t="n">
        <v>90</v>
      </c>
      <c r="J34" s="76" t="n">
        <v>1</v>
      </c>
      <c r="K34" s="14" t="n">
        <f aca="false">ABS(H34-$B$4)</f>
        <v>0</v>
      </c>
      <c r="S34" s="37" t="s">
        <v>31</v>
      </c>
      <c r="T34" s="84" t="n">
        <f aca="false">T33/W33</f>
        <v>0.00975058689334563</v>
      </c>
      <c r="U34" s="34" t="s">
        <v>18</v>
      </c>
      <c r="V34" s="85" t="n">
        <f aca="false">V33/W33</f>
        <v>0.321428571428571</v>
      </c>
      <c r="W34" s="86"/>
      <c r="Y34" s="15" t="n">
        <v>30</v>
      </c>
      <c r="Z34" s="16" t="n">
        <v>1</v>
      </c>
      <c r="AA34" s="16" t="n">
        <v>-178.8</v>
      </c>
      <c r="AB34" s="17" t="n">
        <v>0</v>
      </c>
      <c r="AC34" s="14" t="n">
        <f aca="false">ABS(Z34-$Z$4)</f>
        <v>0.25</v>
      </c>
      <c r="AE34" s="15" t="n">
        <v>30</v>
      </c>
      <c r="AF34" s="16" t="n">
        <v>1</v>
      </c>
      <c r="AG34" s="16" t="n">
        <v>-2.16</v>
      </c>
      <c r="AH34" s="17" t="n">
        <v>0</v>
      </c>
      <c r="AI34" s="14" t="n">
        <f aca="false">ABS(AF34-$AF$4)</f>
        <v>0.25</v>
      </c>
      <c r="AK34" s="15" t="n">
        <v>30</v>
      </c>
      <c r="AL34" s="79" t="n">
        <v>1</v>
      </c>
      <c r="AM34" s="79" t="n">
        <v>-179.55</v>
      </c>
      <c r="AN34" s="17" t="n">
        <v>0</v>
      </c>
      <c r="AO34" s="14" t="n">
        <f aca="false">ABS($AL$4-AL34)</f>
        <v>0.2</v>
      </c>
      <c r="AQ34" s="15" t="n">
        <v>30</v>
      </c>
      <c r="AR34" s="79" t="n">
        <v>1</v>
      </c>
      <c r="AS34" s="79" t="n">
        <v>-1</v>
      </c>
      <c r="AT34" s="17" t="n">
        <v>0</v>
      </c>
      <c r="AU34" s="14" t="n">
        <f aca="false">ABS($AR$4-AR34)</f>
        <v>0.1</v>
      </c>
      <c r="AW34" s="15" t="n">
        <v>30</v>
      </c>
      <c r="AX34" s="79" t="n">
        <v>1</v>
      </c>
      <c r="AY34" s="79" t="n">
        <v>0</v>
      </c>
      <c r="AZ34" s="17" t="n">
        <v>0</v>
      </c>
      <c r="BA34" s="14" t="n">
        <f aca="false">ABS($AX$4-AX34)</f>
        <v>0.1</v>
      </c>
    </row>
    <row r="35" customFormat="false" ht="14.75" hidden="false" customHeight="true" outlineLevel="0" collapsed="false">
      <c r="A35" s="23" t="n">
        <v>31</v>
      </c>
      <c r="B35" s="16" t="n">
        <v>1</v>
      </c>
      <c r="C35" s="16" t="n">
        <v>123.66</v>
      </c>
      <c r="D35" s="76" t="n">
        <v>0</v>
      </c>
      <c r="E35" s="14" t="n">
        <f aca="false">ABS(B35-$B$4)</f>
        <v>0</v>
      </c>
      <c r="G35" s="23" t="n">
        <v>31</v>
      </c>
      <c r="H35" s="16" t="n">
        <v>1.05264504978551</v>
      </c>
      <c r="I35" s="16" t="n">
        <v>-131.399999999999</v>
      </c>
      <c r="J35" s="76" t="n">
        <v>0</v>
      </c>
      <c r="K35" s="14" t="n">
        <f aca="false">ABS(H35-$B$4)</f>
        <v>0.05264504978551</v>
      </c>
      <c r="S35" s="32" t="s">
        <v>19</v>
      </c>
      <c r="T35" s="87" t="n">
        <f aca="false">19/29</f>
        <v>0.655172413793103</v>
      </c>
      <c r="Y35" s="23" t="n">
        <v>31</v>
      </c>
      <c r="Z35" s="16" t="n">
        <v>1.02717790256252</v>
      </c>
      <c r="AA35" s="16" t="n">
        <v>-337.68</v>
      </c>
      <c r="AB35" s="17" t="n">
        <v>0</v>
      </c>
      <c r="AC35" s="14" t="n">
        <f aca="false">ABS(Z35-$Z$4)</f>
        <v>0.27717790256252</v>
      </c>
      <c r="AE35" s="23" t="n">
        <v>31</v>
      </c>
      <c r="AF35" s="16" t="n">
        <v>1</v>
      </c>
      <c r="AG35" s="16" t="n">
        <v>0</v>
      </c>
      <c r="AH35" s="17" t="n">
        <v>0.5</v>
      </c>
      <c r="AI35" s="14" t="n">
        <f aca="false">ABS(AF35-$AF$4)</f>
        <v>0.25</v>
      </c>
      <c r="AK35" s="23" t="n">
        <v>31</v>
      </c>
      <c r="AL35" s="79" t="n">
        <v>0.968237669766989</v>
      </c>
      <c r="AM35" s="79" t="n">
        <v>-56.25</v>
      </c>
      <c r="AN35" s="17" t="n">
        <v>0</v>
      </c>
      <c r="AO35" s="14" t="n">
        <f aca="false">ABS($AL$4-AL35)</f>
        <v>0.168237669766989</v>
      </c>
      <c r="AQ35" s="23" t="n">
        <v>31</v>
      </c>
      <c r="AR35" s="79" t="n">
        <v>1</v>
      </c>
      <c r="AS35" s="79" t="n">
        <v>0</v>
      </c>
      <c r="AT35" s="17" t="n">
        <v>0.5</v>
      </c>
      <c r="AU35" s="14" t="n">
        <f aca="false">ABS($AR$4-AR35)</f>
        <v>0.1</v>
      </c>
      <c r="AW35" s="23" t="n">
        <v>31</v>
      </c>
      <c r="AX35" s="79" t="n">
        <v>1</v>
      </c>
      <c r="AY35" s="79" t="n">
        <v>0</v>
      </c>
      <c r="AZ35" s="17" t="n">
        <v>0.5</v>
      </c>
      <c r="BA35" s="14" t="n">
        <f aca="false">ABS($AX$4-AX35)</f>
        <v>0.1</v>
      </c>
    </row>
    <row r="36" customFormat="false" ht="14.75" hidden="false" customHeight="true" outlineLevel="0" collapsed="false">
      <c r="A36" s="15" t="n">
        <v>32</v>
      </c>
      <c r="B36" s="16" t="n">
        <v>1</v>
      </c>
      <c r="C36" s="16" t="n">
        <v>-270</v>
      </c>
      <c r="D36" s="76" t="n">
        <v>0</v>
      </c>
      <c r="E36" s="14" t="n">
        <f aca="false">ABS(B36-$B$4)</f>
        <v>0</v>
      </c>
      <c r="G36" s="15" t="n">
        <v>32</v>
      </c>
      <c r="H36" s="16" t="n">
        <v>0.951794750178931</v>
      </c>
      <c r="I36" s="16" t="n">
        <v>92.88</v>
      </c>
      <c r="J36" s="76" t="n">
        <v>1</v>
      </c>
      <c r="K36" s="14" t="n">
        <f aca="false">ABS(H36-$B$4)</f>
        <v>0.0482052498210689</v>
      </c>
      <c r="Y36" s="15" t="n">
        <v>32</v>
      </c>
      <c r="Z36" s="16" t="n">
        <v>1.01721060572567</v>
      </c>
      <c r="AA36" s="16" t="n">
        <v>-5.76</v>
      </c>
      <c r="AB36" s="17" t="n">
        <v>0</v>
      </c>
      <c r="AC36" s="14" t="n">
        <f aca="false">ABS(Z36-$Z$4)</f>
        <v>0.26721060572567</v>
      </c>
      <c r="AE36" s="15" t="n">
        <v>32</v>
      </c>
      <c r="AF36" s="16" t="n">
        <v>0.961635084757303</v>
      </c>
      <c r="AG36" s="16" t="n">
        <v>-275.184</v>
      </c>
      <c r="AH36" s="17" t="n">
        <v>0</v>
      </c>
      <c r="AI36" s="14" t="n">
        <f aca="false">ABS(AF36-$AF$4)</f>
        <v>0.288364915242697</v>
      </c>
      <c r="AK36" s="15" t="n">
        <v>32</v>
      </c>
      <c r="AL36" s="79" t="n">
        <v>0.742735040164045</v>
      </c>
      <c r="AM36" s="79" t="n">
        <v>-94.275</v>
      </c>
      <c r="AN36" s="17" t="n">
        <v>0</v>
      </c>
      <c r="AO36" s="14" t="n">
        <f aca="false">ABS($AL$4-AL36)</f>
        <v>0.057264959835955</v>
      </c>
      <c r="AQ36" s="15" t="n">
        <v>32</v>
      </c>
      <c r="AR36" s="79" t="n">
        <v>1</v>
      </c>
      <c r="AS36" s="79" t="n">
        <v>0</v>
      </c>
      <c r="AT36" s="17" t="n">
        <v>0.5</v>
      </c>
      <c r="AU36" s="14" t="n">
        <f aca="false">ABS($AR$4-AR36)</f>
        <v>0.1</v>
      </c>
      <c r="AW36" s="15" t="n">
        <v>32</v>
      </c>
      <c r="AX36" s="79" t="n">
        <v>1.03018187777346</v>
      </c>
      <c r="AY36" s="79" t="n">
        <v>-6.87272727272727</v>
      </c>
      <c r="AZ36" s="17" t="n">
        <v>0.5</v>
      </c>
      <c r="BA36" s="14" t="n">
        <f aca="false">ABS($AX$4-AX36)</f>
        <v>0.0698181222265402</v>
      </c>
    </row>
    <row r="37" customFormat="false" ht="14.75" hidden="false" customHeight="true" outlineLevel="0" collapsed="false">
      <c r="A37" s="23" t="n">
        <v>33</v>
      </c>
      <c r="B37" s="16" t="n">
        <v>1</v>
      </c>
      <c r="C37" s="16" t="n">
        <v>0</v>
      </c>
      <c r="D37" s="76" t="n">
        <v>1</v>
      </c>
      <c r="E37" s="14" t="n">
        <f aca="false">ABS(B37-$B$4)</f>
        <v>0</v>
      </c>
      <c r="G37" s="23" t="n">
        <v>33</v>
      </c>
      <c r="H37" s="16" t="n">
        <v>1</v>
      </c>
      <c r="I37" s="16" t="n">
        <v>90</v>
      </c>
      <c r="J37" s="76" t="n">
        <v>1</v>
      </c>
      <c r="K37" s="14" t="n">
        <f aca="false">ABS(H37-$B$4)</f>
        <v>0</v>
      </c>
      <c r="Y37" s="23" t="n">
        <v>33</v>
      </c>
      <c r="Z37" s="16" t="n">
        <v>1</v>
      </c>
      <c r="AA37" s="16" t="n">
        <v>-150</v>
      </c>
      <c r="AB37" s="17" t="n">
        <v>0</v>
      </c>
      <c r="AC37" s="14" t="n">
        <f aca="false">ABS(Z37-$Z$4)</f>
        <v>0.25</v>
      </c>
      <c r="AE37" s="23" t="n">
        <v>33</v>
      </c>
      <c r="AF37" s="16" t="n">
        <v>1</v>
      </c>
      <c r="AG37" s="16" t="n">
        <v>0</v>
      </c>
      <c r="AH37" s="17" t="n">
        <v>0.5</v>
      </c>
      <c r="AI37" s="14" t="n">
        <f aca="false">ABS(AF37-$AF$4)</f>
        <v>0.25</v>
      </c>
      <c r="AK37" s="23" t="n">
        <v>33</v>
      </c>
      <c r="AL37" s="79" t="n">
        <v>1.02332332892478</v>
      </c>
      <c r="AM37" s="79" t="n">
        <v>-325.35</v>
      </c>
      <c r="AN37" s="17" t="n">
        <v>0</v>
      </c>
      <c r="AO37" s="14" t="n">
        <f aca="false">ABS($AL$4-AL37)</f>
        <v>0.22332332892478</v>
      </c>
      <c r="AQ37" s="23" t="n">
        <v>33</v>
      </c>
      <c r="AR37" s="79" t="n">
        <v>0.969251238377509</v>
      </c>
      <c r="AS37" s="79" t="n">
        <v>139.8</v>
      </c>
      <c r="AT37" s="17" t="n">
        <v>0</v>
      </c>
      <c r="AU37" s="14" t="n">
        <f aca="false">ABS($AR$4-AR37)</f>
        <v>0.069251238377509</v>
      </c>
      <c r="AW37" s="23" t="n">
        <v>33</v>
      </c>
      <c r="AX37" s="79" t="n">
        <v>1</v>
      </c>
      <c r="AY37" s="79" t="n">
        <v>0</v>
      </c>
      <c r="AZ37" s="17" t="n">
        <v>0.5</v>
      </c>
      <c r="BA37" s="14" t="n">
        <f aca="false">ABS($AX$4-AX37)</f>
        <v>0.1</v>
      </c>
    </row>
    <row r="38" customFormat="false" ht="14.75" hidden="false" customHeight="true" outlineLevel="0" collapsed="false">
      <c r="A38" s="15" t="n">
        <v>34</v>
      </c>
      <c r="B38" s="16" t="n">
        <v>1</v>
      </c>
      <c r="C38" s="16" t="n">
        <v>-0.18</v>
      </c>
      <c r="D38" s="76" t="n">
        <v>1</v>
      </c>
      <c r="E38" s="14" t="n">
        <f aca="false">ABS(B38-$B$4)</f>
        <v>0</v>
      </c>
      <c r="G38" s="15" t="n">
        <v>34</v>
      </c>
      <c r="H38" s="16" t="n">
        <v>1</v>
      </c>
      <c r="I38" s="16" t="n">
        <v>90</v>
      </c>
      <c r="J38" s="76" t="n">
        <v>1</v>
      </c>
      <c r="K38" s="14" t="n">
        <f aca="false">ABS(H38-$B$4)</f>
        <v>0</v>
      </c>
      <c r="Y38" s="15" t="n">
        <v>34</v>
      </c>
      <c r="Z38" s="16" t="n">
        <v>1.04485625645365</v>
      </c>
      <c r="AA38" s="16" t="n">
        <v>-64.08</v>
      </c>
      <c r="AB38" s="17" t="n">
        <v>0</v>
      </c>
      <c r="AC38" s="14" t="n">
        <f aca="false">ABS(Z38-$Z$4)</f>
        <v>0.29485625645365</v>
      </c>
      <c r="AE38" s="15" t="n">
        <v>34</v>
      </c>
      <c r="AF38" s="16" t="n">
        <v>1</v>
      </c>
      <c r="AG38" s="16" t="n">
        <v>178.56</v>
      </c>
      <c r="AH38" s="17" t="n">
        <v>0</v>
      </c>
      <c r="AI38" s="14" t="n">
        <f aca="false">ABS(AF38-$AF$4)</f>
        <v>0.25</v>
      </c>
      <c r="AK38" s="15" t="n">
        <v>34</v>
      </c>
      <c r="AL38" s="79" t="n">
        <v>1.03757763012577</v>
      </c>
      <c r="AM38" s="79" t="n">
        <v>-267.525</v>
      </c>
      <c r="AN38" s="17" t="n">
        <v>0</v>
      </c>
      <c r="AO38" s="14" t="n">
        <f aca="false">ABS($AL$4-AL38)</f>
        <v>0.23757763012577</v>
      </c>
      <c r="AQ38" s="15" t="n">
        <v>34</v>
      </c>
      <c r="AR38" s="79" t="n">
        <v>1.04469397399067</v>
      </c>
      <c r="AS38" s="79" t="n">
        <v>36.5999999999999</v>
      </c>
      <c r="AT38" s="17" t="n">
        <v>0</v>
      </c>
      <c r="AU38" s="14" t="n">
        <f aca="false">ABS($AR$4-AR38)</f>
        <v>0.14469397399067</v>
      </c>
      <c r="AW38" s="15" t="n">
        <v>34</v>
      </c>
      <c r="AX38" s="79" t="n">
        <v>1</v>
      </c>
      <c r="AY38" s="79" t="n">
        <v>-90</v>
      </c>
      <c r="AZ38" s="17" t="n">
        <v>0</v>
      </c>
      <c r="BA38" s="14" t="n">
        <f aca="false">ABS($AX$4-AX38)</f>
        <v>0.1</v>
      </c>
    </row>
    <row r="39" customFormat="false" ht="14.75" hidden="false" customHeight="true" outlineLevel="0" collapsed="false">
      <c r="A39" s="23" t="n">
        <v>35</v>
      </c>
      <c r="B39" s="16" t="n">
        <v>1</v>
      </c>
      <c r="C39" s="16" t="n">
        <v>-160.74</v>
      </c>
      <c r="D39" s="76" t="n">
        <v>0</v>
      </c>
      <c r="E39" s="14" t="n">
        <f aca="false">ABS(B39-$B$4)</f>
        <v>0</v>
      </c>
      <c r="G39" s="23" t="n">
        <v>35</v>
      </c>
      <c r="H39" s="16" t="n">
        <v>1</v>
      </c>
      <c r="I39" s="16" t="n">
        <v>-177.48</v>
      </c>
      <c r="J39" s="76" t="n">
        <v>0</v>
      </c>
      <c r="K39" s="14" t="n">
        <f aca="false">ABS(H39-$B$4)</f>
        <v>0</v>
      </c>
      <c r="Y39" s="23" t="n">
        <v>35</v>
      </c>
      <c r="Z39" s="16" t="n">
        <v>1.14627029182744</v>
      </c>
      <c r="AA39" s="16" t="n">
        <v>-177.6</v>
      </c>
      <c r="AB39" s="17" t="n">
        <v>0</v>
      </c>
      <c r="AC39" s="14" t="n">
        <f aca="false">ABS(Z39-$Z$4)</f>
        <v>0.39627029182744</v>
      </c>
      <c r="AE39" s="23" t="n">
        <v>35</v>
      </c>
      <c r="AF39" s="16" t="n">
        <v>1.01577116452564</v>
      </c>
      <c r="AG39" s="16" t="n">
        <v>91.296</v>
      </c>
      <c r="AH39" s="17" t="n">
        <v>0</v>
      </c>
      <c r="AI39" s="14" t="n">
        <f aca="false">ABS(AF39-$AF$4)</f>
        <v>0.23422883547436</v>
      </c>
      <c r="AK39" s="23" t="n">
        <v>35</v>
      </c>
      <c r="AL39" s="79" t="n">
        <v>1</v>
      </c>
      <c r="AM39" s="79" t="n">
        <v>-179.774999999999</v>
      </c>
      <c r="AN39" s="17" t="n">
        <v>0</v>
      </c>
      <c r="AO39" s="14" t="n">
        <f aca="false">ABS($AL$4-AL39)</f>
        <v>0.2</v>
      </c>
      <c r="AQ39" s="23" t="n">
        <v>35</v>
      </c>
      <c r="AR39" s="79" t="n">
        <v>1</v>
      </c>
      <c r="AS39" s="79" t="n">
        <v>0</v>
      </c>
      <c r="AT39" s="17" t="n">
        <v>0</v>
      </c>
      <c r="AU39" s="14" t="n">
        <f aca="false">ABS($AR$4-AR39)</f>
        <v>0.1</v>
      </c>
      <c r="AW39" s="23" t="n">
        <v>35</v>
      </c>
      <c r="AX39" s="79" t="n">
        <v>1.01764526259118</v>
      </c>
      <c r="AY39" s="79" t="n">
        <v>-95.890909090909</v>
      </c>
      <c r="AZ39" s="17" t="n">
        <v>0</v>
      </c>
      <c r="BA39" s="14" t="n">
        <f aca="false">ABS($AX$4-AX39)</f>
        <v>0.08235473740882</v>
      </c>
    </row>
    <row r="40" customFormat="false" ht="14.75" hidden="false" customHeight="true" outlineLevel="0" collapsed="false">
      <c r="A40" s="15" t="n">
        <v>36</v>
      </c>
      <c r="B40" s="16" t="n">
        <v>1.02891349290163</v>
      </c>
      <c r="C40" s="16" t="n">
        <v>161.82</v>
      </c>
      <c r="D40" s="76" t="n">
        <v>0</v>
      </c>
      <c r="E40" s="14" t="n">
        <f aca="false">ABS(B40-$B$4)</f>
        <v>0.0289134929016299</v>
      </c>
      <c r="G40" s="15" t="n">
        <v>36</v>
      </c>
      <c r="H40" s="16" t="n">
        <v>1.08720472193747</v>
      </c>
      <c r="I40" s="16" t="n">
        <v>-103.86</v>
      </c>
      <c r="J40" s="76" t="n">
        <v>0</v>
      </c>
      <c r="K40" s="14" t="n">
        <f aca="false">ABS(H40-$B$4)</f>
        <v>0.0872047219374701</v>
      </c>
      <c r="Y40" s="15" t="n">
        <v>36</v>
      </c>
      <c r="Z40" s="16" t="n">
        <v>1</v>
      </c>
      <c r="AA40" s="16" t="n">
        <v>180</v>
      </c>
      <c r="AB40" s="17" t="n">
        <v>0</v>
      </c>
      <c r="AC40" s="14" t="n">
        <f aca="false">ABS(Z40-$Z$4)</f>
        <v>0.25</v>
      </c>
      <c r="AE40" s="15" t="n">
        <v>36</v>
      </c>
      <c r="AF40" s="16" t="n">
        <v>1</v>
      </c>
      <c r="AG40" s="16" t="n">
        <v>-90</v>
      </c>
      <c r="AH40" s="17" t="n">
        <v>0</v>
      </c>
      <c r="AI40" s="14" t="n">
        <f aca="false">ABS(AF40-$AF$4)</f>
        <v>0.25</v>
      </c>
      <c r="AK40" s="15" t="n">
        <v>36</v>
      </c>
      <c r="AL40" s="79" t="n">
        <v>0.990820195416334</v>
      </c>
      <c r="AM40" s="79" t="n">
        <v>-3.375</v>
      </c>
      <c r="AN40" s="17" t="n">
        <v>0</v>
      </c>
      <c r="AO40" s="14" t="n">
        <f aca="false">ABS($AL$4-AL40)</f>
        <v>0.190820195416334</v>
      </c>
      <c r="AQ40" s="15" t="n">
        <v>36</v>
      </c>
      <c r="AR40" s="79" t="n">
        <v>1.05782674673645</v>
      </c>
      <c r="AS40" s="79" t="n">
        <v>-64.8</v>
      </c>
      <c r="AT40" s="17" t="n">
        <v>0</v>
      </c>
      <c r="AU40" s="14" t="n">
        <f aca="false">ABS($AR$4-AR40)</f>
        <v>0.15782674673645</v>
      </c>
      <c r="AW40" s="15" t="n">
        <v>36</v>
      </c>
      <c r="AX40" s="79" t="n">
        <v>0.938972569647312</v>
      </c>
      <c r="AY40" s="79" t="n">
        <v>-110.127272727272</v>
      </c>
      <c r="AZ40" s="17" t="n">
        <v>0</v>
      </c>
      <c r="BA40" s="14" t="n">
        <f aca="false">ABS($AX$4-AX40)</f>
        <v>0.161027430352688</v>
      </c>
    </row>
    <row r="41" customFormat="false" ht="14.75" hidden="false" customHeight="true" outlineLevel="0" collapsed="false">
      <c r="A41" s="23" t="n">
        <v>37</v>
      </c>
      <c r="B41" s="16" t="n">
        <v>1.02696018158078</v>
      </c>
      <c r="C41" s="16" t="n">
        <v>-356.4</v>
      </c>
      <c r="D41" s="76" t="n">
        <v>0</v>
      </c>
      <c r="E41" s="14" t="n">
        <f aca="false">ABS(B41-$B$4)</f>
        <v>0.0269601815807801</v>
      </c>
      <c r="G41" s="23" t="n">
        <v>37</v>
      </c>
      <c r="H41" s="16" t="n">
        <v>1</v>
      </c>
      <c r="I41" s="16" t="n">
        <v>170.1</v>
      </c>
      <c r="J41" s="76" t="n">
        <v>0</v>
      </c>
      <c r="K41" s="14" t="n">
        <f aca="false">ABS(H41-$B$4)</f>
        <v>0</v>
      </c>
      <c r="Y41" s="23" t="n">
        <v>37</v>
      </c>
      <c r="Z41" s="16" t="n">
        <v>1</v>
      </c>
      <c r="AA41" s="16" t="n">
        <v>-25.68</v>
      </c>
      <c r="AB41" s="17" t="n">
        <v>0</v>
      </c>
      <c r="AC41" s="14" t="n">
        <f aca="false">ABS(Z41-$Z$4)</f>
        <v>0.25</v>
      </c>
      <c r="AE41" s="23" t="n">
        <v>37</v>
      </c>
      <c r="AF41" s="16" t="n">
        <v>1.04970490862669</v>
      </c>
      <c r="AG41" s="16" t="n">
        <v>86.832</v>
      </c>
      <c r="AH41" s="17" t="n">
        <v>0</v>
      </c>
      <c r="AI41" s="14" t="n">
        <f aca="false">ABS(AF41-$AF$4)</f>
        <v>0.20029509137331</v>
      </c>
      <c r="AK41" s="23" t="n">
        <v>37</v>
      </c>
      <c r="AL41" s="79" t="n">
        <v>1.14044248353823</v>
      </c>
      <c r="AM41" s="79" t="n">
        <v>-166.725</v>
      </c>
      <c r="AN41" s="17" t="n">
        <v>0</v>
      </c>
      <c r="AO41" s="14" t="n">
        <f aca="false">ABS($AL$4-AL41)</f>
        <v>0.34044248353823</v>
      </c>
      <c r="AQ41" s="23" t="n">
        <v>37</v>
      </c>
      <c r="AR41" s="79" t="n">
        <v>1</v>
      </c>
      <c r="AS41" s="79" t="n">
        <v>-1.8</v>
      </c>
      <c r="AT41" s="17" t="n">
        <v>0</v>
      </c>
      <c r="AU41" s="14" t="n">
        <f aca="false">ABS($AR$4-AR41)</f>
        <v>0.1</v>
      </c>
      <c r="AW41" s="23" t="n">
        <v>37</v>
      </c>
      <c r="AX41" s="79" t="n">
        <v>1.0837859331433</v>
      </c>
      <c r="AY41" s="79" t="n">
        <v>-358.854545454545</v>
      </c>
      <c r="AZ41" s="17" t="n">
        <v>1</v>
      </c>
      <c r="BA41" s="14" t="n">
        <f aca="false">ABS($AX$4-AX41)</f>
        <v>0.0162140668567001</v>
      </c>
    </row>
    <row r="42" customFormat="false" ht="14.75" hidden="false" customHeight="true" outlineLevel="0" collapsed="false">
      <c r="A42" s="15" t="n">
        <v>38</v>
      </c>
      <c r="B42" s="16" t="n">
        <v>1.30974444406217</v>
      </c>
      <c r="C42" s="16" t="n">
        <v>-20.52</v>
      </c>
      <c r="D42" s="76" t="n">
        <v>0</v>
      </c>
      <c r="E42" s="14" t="n">
        <f aca="false">ABS(B42-$B$4)</f>
        <v>0.30974444406217</v>
      </c>
      <c r="G42" s="15" t="n">
        <v>38</v>
      </c>
      <c r="H42" s="16" t="n">
        <v>1.03087051948348</v>
      </c>
      <c r="I42" s="16" t="n">
        <v>-300.96</v>
      </c>
      <c r="J42" s="76" t="n">
        <v>0</v>
      </c>
      <c r="K42" s="14" t="n">
        <f aca="false">ABS(H42-$B$4)</f>
        <v>0.03087051948348</v>
      </c>
      <c r="Y42" s="15" t="n">
        <v>38</v>
      </c>
      <c r="Z42" s="16" t="n">
        <v>1.14627029182744</v>
      </c>
      <c r="AA42" s="16" t="n">
        <v>-16.08</v>
      </c>
      <c r="AB42" s="17" t="n">
        <v>0</v>
      </c>
      <c r="AC42" s="14" t="n">
        <f aca="false">ABS(Z42-$Z$4)</f>
        <v>0.39627029182744</v>
      </c>
      <c r="AE42" s="15" t="n">
        <v>38</v>
      </c>
      <c r="AF42" s="16" t="n">
        <v>1.02214905633266</v>
      </c>
      <c r="AG42" s="16" t="n">
        <v>147.888</v>
      </c>
      <c r="AH42" s="17" t="n">
        <v>0</v>
      </c>
      <c r="AI42" s="14" t="n">
        <f aca="false">ABS(AF42-$AF$4)</f>
        <v>0.22785094366734</v>
      </c>
      <c r="AK42" s="15" t="n">
        <v>38</v>
      </c>
      <c r="AL42" s="79" t="n">
        <v>1.00926485413411</v>
      </c>
      <c r="AM42" s="79" t="n">
        <v>-125.1</v>
      </c>
      <c r="AN42" s="17" t="n">
        <v>0</v>
      </c>
      <c r="AO42" s="14" t="n">
        <f aca="false">ABS($AL$4-AL42)</f>
        <v>0.20926485413411</v>
      </c>
      <c r="AQ42" s="15" t="n">
        <v>38</v>
      </c>
      <c r="AR42" s="79" t="n">
        <v>0.937493978101331</v>
      </c>
      <c r="AS42" s="79" t="n">
        <v>-198</v>
      </c>
      <c r="AT42" s="17" t="n">
        <v>0</v>
      </c>
      <c r="AU42" s="14" t="n">
        <f aca="false">ABS($AR$4-AR42)</f>
        <v>0.037493978101331</v>
      </c>
      <c r="AW42" s="15" t="n">
        <v>38</v>
      </c>
      <c r="AX42" s="79" t="n">
        <v>1</v>
      </c>
      <c r="AY42" s="79" t="n">
        <v>-180</v>
      </c>
      <c r="AZ42" s="17" t="n">
        <v>0</v>
      </c>
      <c r="BA42" s="14" t="n">
        <f aca="false">ABS($AX$4-AX42)</f>
        <v>0.1</v>
      </c>
    </row>
    <row r="43" customFormat="false" ht="14.75" hidden="false" customHeight="true" outlineLevel="0" collapsed="false">
      <c r="A43" s="23" t="n">
        <v>39</v>
      </c>
      <c r="B43" s="16" t="n">
        <v>1</v>
      </c>
      <c r="C43" s="16" t="n">
        <v>0</v>
      </c>
      <c r="D43" s="76" t="n">
        <v>1</v>
      </c>
      <c r="E43" s="14" t="n">
        <f aca="false">ABS(B43-$B$4)</f>
        <v>0</v>
      </c>
      <c r="G43" s="23" t="n">
        <v>39</v>
      </c>
      <c r="H43" s="16" t="n">
        <v>1</v>
      </c>
      <c r="I43" s="16" t="n">
        <v>90</v>
      </c>
      <c r="J43" s="76" t="n">
        <v>1</v>
      </c>
      <c r="K43" s="14" t="n">
        <f aca="false">ABS(H43-$B$4)</f>
        <v>0</v>
      </c>
      <c r="Y43" s="23" t="n">
        <v>39</v>
      </c>
      <c r="Z43" s="16" t="n">
        <v>1</v>
      </c>
      <c r="AA43" s="16" t="n">
        <v>162.24</v>
      </c>
      <c r="AB43" s="17" t="n">
        <v>0</v>
      </c>
      <c r="AC43" s="14" t="n">
        <f aca="false">ABS(Z43-$Z$4)</f>
        <v>0.25</v>
      </c>
      <c r="AE43" s="23" t="n">
        <v>39</v>
      </c>
      <c r="AF43" s="16" t="n">
        <v>1.01418291943445</v>
      </c>
      <c r="AG43" s="16" t="n">
        <v>-113.472</v>
      </c>
      <c r="AH43" s="17" t="n">
        <v>0</v>
      </c>
      <c r="AI43" s="14" t="n">
        <f aca="false">ABS(AF43-$AF$4)</f>
        <v>0.23581708056555</v>
      </c>
      <c r="AK43" s="23" t="n">
        <v>39</v>
      </c>
      <c r="AL43" s="79" t="n">
        <v>1.01626978224254</v>
      </c>
      <c r="AM43" s="79" t="n">
        <v>160.425</v>
      </c>
      <c r="AN43" s="17" t="n">
        <v>0</v>
      </c>
      <c r="AO43" s="14" t="n">
        <f aca="false">ABS($AL$4-AL43)</f>
        <v>0.21626978224254</v>
      </c>
      <c r="AQ43" s="23" t="n">
        <v>39</v>
      </c>
      <c r="AR43" s="79" t="n">
        <v>0.912458951391165</v>
      </c>
      <c r="AS43" s="79" t="n">
        <v>-7.59999999999999</v>
      </c>
      <c r="AT43" s="17" t="n">
        <v>0</v>
      </c>
      <c r="AU43" s="14" t="n">
        <f aca="false">ABS($AR$4-AR43)</f>
        <v>0.012458951391165</v>
      </c>
      <c r="AW43" s="23" t="n">
        <v>39</v>
      </c>
      <c r="AX43" s="79" t="n">
        <v>0.97751776822964</v>
      </c>
      <c r="AY43" s="79" t="n">
        <v>160.690909090909</v>
      </c>
      <c r="AZ43" s="17" t="n">
        <v>0</v>
      </c>
      <c r="BA43" s="14" t="n">
        <f aca="false">ABS($AX$4-AX43)</f>
        <v>0.12248223177036</v>
      </c>
    </row>
    <row r="44" customFormat="false" ht="14.75" hidden="false" customHeight="true" outlineLevel="0" collapsed="false">
      <c r="A44" s="15" t="n">
        <v>40</v>
      </c>
      <c r="B44" s="16" t="n">
        <v>1</v>
      </c>
      <c r="C44" s="16" t="n">
        <v>0</v>
      </c>
      <c r="D44" s="76" t="n">
        <v>1</v>
      </c>
      <c r="E44" s="14" t="n">
        <f aca="false">ABS(B44-$B$4)</f>
        <v>0</v>
      </c>
      <c r="G44" s="15" t="n">
        <v>40</v>
      </c>
      <c r="H44" s="16" t="n">
        <v>1</v>
      </c>
      <c r="I44" s="16" t="n">
        <v>-270</v>
      </c>
      <c r="J44" s="76" t="n">
        <v>1</v>
      </c>
      <c r="K44" s="14" t="n">
        <f aca="false">ABS(H44-$B$4)</f>
        <v>0</v>
      </c>
      <c r="Y44" s="15" t="n">
        <v>40</v>
      </c>
      <c r="Z44" s="16" t="n">
        <v>1.00979865603125</v>
      </c>
      <c r="AA44" s="16" t="n">
        <f aca="false">AB184-41.76</f>
        <v>-41.76</v>
      </c>
      <c r="AB44" s="17" t="n">
        <v>0</v>
      </c>
      <c r="AC44" s="14" t="n">
        <f aca="false">ABS(Z44-$Z$4)</f>
        <v>0.25979865603125</v>
      </c>
      <c r="AE44" s="15" t="n">
        <v>40</v>
      </c>
      <c r="AF44" s="16" t="n">
        <v>1</v>
      </c>
      <c r="AG44" s="16" t="n">
        <v>0</v>
      </c>
      <c r="AH44" s="17" t="n">
        <v>0</v>
      </c>
      <c r="AI44" s="14" t="n">
        <f aca="false">ABS(AF44-$AF$4)</f>
        <v>0.25</v>
      </c>
      <c r="AK44" s="15" t="n">
        <v>40</v>
      </c>
      <c r="AL44" s="79" t="n">
        <v>1.07656733853742</v>
      </c>
      <c r="AM44" s="79" t="n">
        <v>-344.475</v>
      </c>
      <c r="AN44" s="17" t="n">
        <v>0</v>
      </c>
      <c r="AO44" s="14" t="n">
        <f aca="false">ABS($AL$4-AL44)</f>
        <v>0.27656733853742</v>
      </c>
      <c r="AQ44" s="15" t="n">
        <v>40</v>
      </c>
      <c r="AR44" s="79" t="n">
        <v>1</v>
      </c>
      <c r="AS44" s="79" t="n">
        <v>-353.2</v>
      </c>
      <c r="AT44" s="17" t="n">
        <v>0</v>
      </c>
      <c r="AU44" s="14" t="n">
        <f aca="false">ABS($AR$4-AR44)</f>
        <v>0.1</v>
      </c>
      <c r="AW44" s="15" t="n">
        <v>40</v>
      </c>
      <c r="AX44" s="79" t="n">
        <v>0.788294966555832</v>
      </c>
      <c r="AY44" s="79" t="n">
        <v>-60.0545454545454</v>
      </c>
      <c r="AZ44" s="17" t="n">
        <v>0</v>
      </c>
      <c r="BA44" s="14" t="n">
        <f aca="false">ABS($AX$4-AX44)</f>
        <v>0.311705033444168</v>
      </c>
    </row>
    <row r="45" customFormat="false" ht="27.65" hidden="false" customHeight="true" outlineLevel="0" collapsed="false">
      <c r="A45" s="37" t="s">
        <v>30</v>
      </c>
      <c r="B45" s="81" t="n">
        <f aca="false">SUM(E5:E44)</f>
        <v>0.459533245088063</v>
      </c>
      <c r="C45" s="82" t="s">
        <v>11</v>
      </c>
      <c r="D45" s="6" t="n">
        <f aca="false">SUM(D5:D44)</f>
        <v>28.8</v>
      </c>
      <c r="E45" s="83" t="n">
        <v>40</v>
      </c>
      <c r="G45" s="37" t="s">
        <v>30</v>
      </c>
      <c r="H45" s="81" t="n">
        <f aca="false">SUM(K5:K44)</f>
        <v>0.567164165900003</v>
      </c>
      <c r="I45" s="82" t="s">
        <v>11</v>
      </c>
      <c r="J45" s="6" t="n">
        <f aca="false">SUM(J5:J44)</f>
        <v>17</v>
      </c>
      <c r="K45" s="83" t="n">
        <v>40</v>
      </c>
      <c r="Y45" s="37" t="s">
        <v>30</v>
      </c>
      <c r="Z45" s="81" t="n">
        <f aca="false">SUM(AC5:AC44)</f>
        <v>10.7896001870665</v>
      </c>
      <c r="AA45" s="82" t="s">
        <v>11</v>
      </c>
      <c r="AB45" s="6" t="n">
        <f aca="false">SUM(AB5:AB44)</f>
        <v>0.5</v>
      </c>
      <c r="AC45" s="83" t="n">
        <v>40</v>
      </c>
      <c r="AE45" s="37" t="s">
        <v>30</v>
      </c>
      <c r="AF45" s="81" t="n">
        <f aca="false">SUM(AI5:AI44)</f>
        <v>9.34165528894646</v>
      </c>
      <c r="AG45" s="82" t="s">
        <v>11</v>
      </c>
      <c r="AH45" s="6" t="n">
        <f aca="false">SUM(AH5:AH44)</f>
        <v>1.5</v>
      </c>
      <c r="AI45" s="83" t="n">
        <v>40</v>
      </c>
      <c r="AK45" s="37" t="s">
        <v>30</v>
      </c>
      <c r="AL45" s="81" t="n">
        <f aca="false">SUM(AO5:AO44)</f>
        <v>8.94992182280703</v>
      </c>
      <c r="AM45" s="82" t="s">
        <v>11</v>
      </c>
      <c r="AN45" s="6" t="n">
        <f aca="false">SUM(AN5:AN44)</f>
        <v>1</v>
      </c>
      <c r="AO45" s="83" t="n">
        <v>40</v>
      </c>
      <c r="AQ45" s="37" t="s">
        <v>30</v>
      </c>
      <c r="AR45" s="89" t="n">
        <f aca="false">SUM(AU5:AU44)</f>
        <v>3.37561896256926</v>
      </c>
      <c r="AS45" s="82" t="s">
        <v>11</v>
      </c>
      <c r="AT45" s="6" t="n">
        <f aca="false">SUM(AT5:AT44)</f>
        <v>6</v>
      </c>
      <c r="AU45" s="83" t="n">
        <v>40</v>
      </c>
      <c r="AW45" s="37" t="s">
        <v>30</v>
      </c>
      <c r="AX45" s="81" t="n">
        <f aca="false">SUM(BA5:BA44)</f>
        <v>4.23454778394734</v>
      </c>
      <c r="AY45" s="82" t="s">
        <v>11</v>
      </c>
      <c r="AZ45" s="6" t="n">
        <f aca="false">SUM(AZ5:AZ44)</f>
        <v>6</v>
      </c>
      <c r="BA45" s="83" t="n">
        <v>40</v>
      </c>
    </row>
    <row r="46" customFormat="false" ht="27.65" hidden="false" customHeight="true" outlineLevel="0" collapsed="false">
      <c r="A46" s="37" t="s">
        <v>31</v>
      </c>
      <c r="B46" s="84" t="n">
        <f aca="false">B45/E45</f>
        <v>0.0114883311272016</v>
      </c>
      <c r="C46" s="34" t="s">
        <v>18</v>
      </c>
      <c r="D46" s="85" t="n">
        <f aca="false">D45/E45</f>
        <v>0.72</v>
      </c>
      <c r="E46" s="86"/>
      <c r="F46" s="50"/>
      <c r="G46" s="37" t="s">
        <v>31</v>
      </c>
      <c r="H46" s="84" t="n">
        <f aca="false">H45/K45</f>
        <v>0.0141791041475001</v>
      </c>
      <c r="I46" s="34" t="s">
        <v>18</v>
      </c>
      <c r="J46" s="85" t="n">
        <f aca="false">J45/K45</f>
        <v>0.425</v>
      </c>
      <c r="K46" s="86"/>
      <c r="Y46" s="37" t="s">
        <v>31</v>
      </c>
      <c r="Z46" s="84" t="n">
        <f aca="false">Z45/AC45</f>
        <v>0.269740004676663</v>
      </c>
      <c r="AA46" s="34" t="s">
        <v>18</v>
      </c>
      <c r="AB46" s="85" t="n">
        <f aca="false">AB45/AC45</f>
        <v>0.0125</v>
      </c>
      <c r="AC46" s="86"/>
      <c r="AE46" s="37" t="s">
        <v>31</v>
      </c>
      <c r="AF46" s="84" t="n">
        <f aca="false">AF45/AI45</f>
        <v>0.233541382223661</v>
      </c>
      <c r="AG46" s="34" t="s">
        <v>18</v>
      </c>
      <c r="AH46" s="85" t="n">
        <f aca="false">AH45/AI45</f>
        <v>0.0375</v>
      </c>
      <c r="AI46" s="86"/>
      <c r="AK46" s="37" t="s">
        <v>31</v>
      </c>
      <c r="AL46" s="84" t="n">
        <f aca="false">AL45/AO45</f>
        <v>0.223748045570176</v>
      </c>
      <c r="AM46" s="34" t="s">
        <v>18</v>
      </c>
      <c r="AN46" s="85" t="n">
        <f aca="false">AN45/AO45</f>
        <v>0.025</v>
      </c>
      <c r="AO46" s="90" t="n">
        <f aca="false">35/40</f>
        <v>0.875</v>
      </c>
      <c r="AQ46" s="37" t="s">
        <v>31</v>
      </c>
      <c r="AR46" s="91" t="n">
        <f aca="false">AR45/AU45</f>
        <v>0.0843904740642314</v>
      </c>
      <c r="AS46" s="34" t="s">
        <v>18</v>
      </c>
      <c r="AT46" s="85" t="n">
        <f aca="false">AT45/AU45</f>
        <v>0.15</v>
      </c>
      <c r="AU46" s="90" t="n">
        <f aca="false">26/40</f>
        <v>0.65</v>
      </c>
      <c r="AW46" s="37" t="s">
        <v>31</v>
      </c>
      <c r="AX46" s="84" t="n">
        <f aca="false">AX45/BA45</f>
        <v>0.105863694598683</v>
      </c>
      <c r="AY46" s="34" t="s">
        <v>18</v>
      </c>
      <c r="AZ46" s="85" t="n">
        <f aca="false">AZ45/BA45</f>
        <v>0.15</v>
      </c>
      <c r="BA46" s="90" t="n">
        <f aca="false">26/40</f>
        <v>0.65</v>
      </c>
    </row>
    <row r="47" customFormat="false" ht="27.65" hidden="false" customHeight="true" outlineLevel="0" collapsed="false">
      <c r="A47" s="32" t="s">
        <v>19</v>
      </c>
      <c r="B47" s="87" t="n">
        <f aca="false">11/40</f>
        <v>0.275</v>
      </c>
      <c r="C47" s="34"/>
      <c r="D47" s="85"/>
      <c r="E47" s="86"/>
      <c r="F47" s="50"/>
      <c r="G47" s="32" t="s">
        <v>19</v>
      </c>
      <c r="H47" s="87" t="n">
        <f aca="false">23/40</f>
        <v>0.575</v>
      </c>
      <c r="I47" s="34"/>
      <c r="J47" s="85"/>
      <c r="K47" s="86"/>
      <c r="Y47" s="32" t="s">
        <v>19</v>
      </c>
      <c r="Z47" s="87" t="n">
        <f aca="false">32/40</f>
        <v>0.8</v>
      </c>
      <c r="AA47" s="34"/>
      <c r="AB47" s="85"/>
      <c r="AC47" s="86"/>
      <c r="AE47" s="32" t="s">
        <v>19</v>
      </c>
      <c r="AF47" s="87" t="n">
        <f aca="false">29/40</f>
        <v>0.725</v>
      </c>
      <c r="AG47" s="34"/>
      <c r="AH47" s="85"/>
      <c r="AI47" s="86"/>
      <c r="AK47" s="32" t="s">
        <v>19</v>
      </c>
      <c r="AL47" s="87" t="n">
        <f aca="false">35/40</f>
        <v>0.875</v>
      </c>
      <c r="AM47" s="34"/>
      <c r="AN47" s="85"/>
      <c r="AO47" s="90"/>
      <c r="AQ47" s="32" t="s">
        <v>19</v>
      </c>
      <c r="AR47" s="87" t="n">
        <f aca="false">26/40</f>
        <v>0.65</v>
      </c>
      <c r="AS47" s="34"/>
      <c r="AT47" s="85"/>
      <c r="AU47" s="90"/>
      <c r="AW47" s="32" t="s">
        <v>19</v>
      </c>
      <c r="AX47" s="87" t="n">
        <f aca="false">27/40</f>
        <v>0.675</v>
      </c>
      <c r="AY47" s="34"/>
      <c r="AZ47" s="85"/>
      <c r="BA47" s="90"/>
    </row>
    <row r="48" customFormat="false" ht="14.75" hidden="false" customHeight="true" outlineLevel="0" collapsed="false">
      <c r="A48" s="1" t="s">
        <v>32</v>
      </c>
    </row>
    <row r="49" customFormat="false" ht="14.75" hidden="false" customHeight="true" outlineLevel="0" collapsed="false">
      <c r="A49" s="2" t="s">
        <v>33</v>
      </c>
      <c r="B49" s="2"/>
      <c r="C49" s="2"/>
      <c r="D49" s="2"/>
      <c r="E49" s="2"/>
      <c r="G49" s="71" t="s">
        <v>33</v>
      </c>
      <c r="H49" s="71"/>
      <c r="I49" s="71"/>
      <c r="J49" s="71"/>
      <c r="K49" s="71"/>
      <c r="M49" s="71" t="s">
        <v>33</v>
      </c>
      <c r="N49" s="71"/>
      <c r="O49" s="71"/>
      <c r="P49" s="71"/>
      <c r="Q49" s="71"/>
      <c r="S49" s="71" t="s">
        <v>33</v>
      </c>
      <c r="T49" s="71"/>
      <c r="U49" s="71"/>
      <c r="V49" s="71"/>
      <c r="W49" s="71"/>
      <c r="Y49" s="71" t="s">
        <v>33</v>
      </c>
      <c r="Z49" s="71"/>
      <c r="AA49" s="71"/>
      <c r="AB49" s="71"/>
      <c r="AC49" s="71"/>
      <c r="AE49" s="71" t="s">
        <v>33</v>
      </c>
      <c r="AF49" s="71"/>
      <c r="AG49" s="71"/>
      <c r="AH49" s="71"/>
      <c r="AI49" s="71"/>
      <c r="AK49" s="71" t="s">
        <v>33</v>
      </c>
      <c r="AL49" s="71"/>
      <c r="AM49" s="71"/>
      <c r="AN49" s="71"/>
      <c r="AO49" s="71"/>
      <c r="AQ49" s="71" t="s">
        <v>33</v>
      </c>
      <c r="AR49" s="71"/>
      <c r="AS49" s="71"/>
      <c r="AT49" s="71"/>
      <c r="AU49" s="71"/>
      <c r="AW49" s="71" t="s">
        <v>33</v>
      </c>
      <c r="AX49" s="71"/>
      <c r="AY49" s="71"/>
      <c r="AZ49" s="71"/>
      <c r="BA49" s="71"/>
    </row>
    <row r="50" customFormat="false" ht="14.75" hidden="false" customHeight="true" outlineLevel="0" collapsed="false">
      <c r="A50" s="72"/>
      <c r="B50" s="73" t="s">
        <v>9</v>
      </c>
      <c r="C50" s="7" t="s">
        <v>10</v>
      </c>
      <c r="D50" s="8" t="s">
        <v>11</v>
      </c>
      <c r="E50" s="8" t="s">
        <v>12</v>
      </c>
      <c r="G50" s="72"/>
      <c r="H50" s="73" t="s">
        <v>9</v>
      </c>
      <c r="I50" s="7" t="s">
        <v>10</v>
      </c>
      <c r="J50" s="8" t="s">
        <v>11</v>
      </c>
      <c r="K50" s="8" t="s">
        <v>12</v>
      </c>
      <c r="M50" s="72"/>
      <c r="N50" s="73" t="s">
        <v>9</v>
      </c>
      <c r="O50" s="7" t="s">
        <v>10</v>
      </c>
      <c r="P50" s="8" t="s">
        <v>11</v>
      </c>
      <c r="Q50" s="8" t="s">
        <v>12</v>
      </c>
      <c r="S50" s="72"/>
      <c r="T50" s="73" t="s">
        <v>9</v>
      </c>
      <c r="U50" s="7" t="s">
        <v>10</v>
      </c>
      <c r="V50" s="8" t="s">
        <v>11</v>
      </c>
      <c r="W50" s="8" t="s">
        <v>12</v>
      </c>
      <c r="Y50" s="72"/>
      <c r="Z50" s="73" t="s">
        <v>9</v>
      </c>
      <c r="AA50" s="7" t="s">
        <v>10</v>
      </c>
      <c r="AB50" s="8" t="s">
        <v>11</v>
      </c>
      <c r="AC50" s="8" t="s">
        <v>12</v>
      </c>
      <c r="AE50" s="72"/>
      <c r="AF50" s="73" t="s">
        <v>9</v>
      </c>
      <c r="AG50" s="7" t="s">
        <v>10</v>
      </c>
      <c r="AH50" s="8" t="s">
        <v>11</v>
      </c>
      <c r="AI50" s="8" t="s">
        <v>12</v>
      </c>
      <c r="AK50" s="72"/>
      <c r="AL50" s="73" t="s">
        <v>9</v>
      </c>
      <c r="AM50" s="7" t="s">
        <v>10</v>
      </c>
      <c r="AN50" s="8" t="s">
        <v>11</v>
      </c>
      <c r="AO50" s="8" t="s">
        <v>12</v>
      </c>
      <c r="AQ50" s="72"/>
      <c r="AR50" s="38" t="s">
        <v>9</v>
      </c>
      <c r="AS50" s="7" t="s">
        <v>10</v>
      </c>
      <c r="AT50" s="8" t="s">
        <v>11</v>
      </c>
      <c r="AU50" s="8" t="s">
        <v>12</v>
      </c>
      <c r="AW50" s="72"/>
      <c r="AX50" s="73" t="s">
        <v>9</v>
      </c>
      <c r="AY50" s="7" t="s">
        <v>10</v>
      </c>
      <c r="AZ50" s="8" t="s">
        <v>11</v>
      </c>
      <c r="BA50" s="8" t="s">
        <v>12</v>
      </c>
    </row>
    <row r="51" customFormat="false" ht="14.75" hidden="false" customHeight="true" outlineLevel="0" collapsed="false">
      <c r="A51" s="72"/>
      <c r="B51" s="74" t="n">
        <v>1</v>
      </c>
      <c r="C51" s="7" t="n">
        <v>0</v>
      </c>
      <c r="D51" s="8"/>
      <c r="E51" s="8"/>
      <c r="G51" s="72"/>
      <c r="H51" s="74" t="n">
        <v>1</v>
      </c>
      <c r="I51" s="7" t="n">
        <v>90</v>
      </c>
      <c r="J51" s="8"/>
      <c r="K51" s="8"/>
      <c r="M51" s="72"/>
      <c r="N51" s="74" t="n">
        <v>1</v>
      </c>
      <c r="O51" s="7" t="n">
        <v>135</v>
      </c>
      <c r="P51" s="8"/>
      <c r="Q51" s="8"/>
      <c r="S51" s="72"/>
      <c r="T51" s="74" t="n">
        <v>1</v>
      </c>
      <c r="U51" s="7" t="n">
        <v>30</v>
      </c>
      <c r="V51" s="8"/>
      <c r="W51" s="8"/>
      <c r="Y51" s="72"/>
      <c r="Z51" s="74" t="n">
        <v>0.75</v>
      </c>
      <c r="AA51" s="7" t="n">
        <v>0</v>
      </c>
      <c r="AB51" s="8"/>
      <c r="AC51" s="8"/>
      <c r="AE51" s="72"/>
      <c r="AF51" s="74" t="n">
        <v>1.25</v>
      </c>
      <c r="AG51" s="7" t="n">
        <v>0</v>
      </c>
      <c r="AH51" s="8"/>
      <c r="AI51" s="8"/>
      <c r="AK51" s="72"/>
      <c r="AL51" s="74" t="n">
        <v>0.8</v>
      </c>
      <c r="AM51" s="7" t="n">
        <v>0</v>
      </c>
      <c r="AN51" s="8"/>
      <c r="AO51" s="8"/>
      <c r="AQ51" s="72"/>
      <c r="AR51" s="75" t="n">
        <v>0.9</v>
      </c>
      <c r="AS51" s="7" t="n">
        <v>0</v>
      </c>
      <c r="AT51" s="8"/>
      <c r="AU51" s="8"/>
      <c r="AW51" s="72"/>
      <c r="AX51" s="74" t="n">
        <v>1.1</v>
      </c>
      <c r="AY51" s="7" t="n">
        <v>0</v>
      </c>
      <c r="AZ51" s="8"/>
      <c r="BA51" s="8"/>
    </row>
    <row r="52" customFormat="false" ht="14.75" hidden="false" customHeight="true" outlineLevel="0" collapsed="false">
      <c r="A52" s="15" t="n">
        <v>1</v>
      </c>
      <c r="B52" s="16" t="n">
        <v>1</v>
      </c>
      <c r="C52" s="16" t="n">
        <v>0</v>
      </c>
      <c r="D52" s="17" t="n">
        <v>1</v>
      </c>
      <c r="E52" s="14" t="n">
        <f aca="false">ABS(B52-$B$4)</f>
        <v>0</v>
      </c>
      <c r="G52" s="15" t="n">
        <v>1</v>
      </c>
      <c r="H52" s="16" t="n">
        <v>0.992427911349688</v>
      </c>
      <c r="I52" s="16" t="n">
        <v>-353.88</v>
      </c>
      <c r="J52" s="17" t="n">
        <v>0</v>
      </c>
      <c r="K52" s="14" t="n">
        <f aca="false">ABS(H52-$B$4)</f>
        <v>0.00757208865031189</v>
      </c>
      <c r="M52" s="15" t="n">
        <v>1</v>
      </c>
      <c r="N52" s="79" t="n">
        <v>1</v>
      </c>
      <c r="O52" s="16" t="n">
        <v>180</v>
      </c>
      <c r="P52" s="17" t="n">
        <v>0</v>
      </c>
      <c r="Q52" s="14" t="n">
        <f aca="false">ABS(N52-$B$4)</f>
        <v>0</v>
      </c>
      <c r="S52" s="15" t="n">
        <v>1</v>
      </c>
      <c r="T52" s="79" t="n">
        <v>1</v>
      </c>
      <c r="U52" s="79" t="n">
        <v>-180</v>
      </c>
      <c r="V52" s="36" t="n">
        <v>0</v>
      </c>
      <c r="W52" s="78" t="n">
        <f aca="false">ABS(T52-$T$4)</f>
        <v>0</v>
      </c>
      <c r="Y52" s="15" t="n">
        <v>1</v>
      </c>
      <c r="Z52" s="79" t="n">
        <v>1</v>
      </c>
      <c r="AA52" s="79" t="n">
        <v>-346.56</v>
      </c>
      <c r="AB52" s="17" t="n">
        <v>0</v>
      </c>
      <c r="AC52" s="14" t="n">
        <f aca="false">ABS(Z52-$Z$4)</f>
        <v>0.25</v>
      </c>
      <c r="AE52" s="15" t="n">
        <v>1</v>
      </c>
      <c r="AF52" s="79" t="n">
        <v>1</v>
      </c>
      <c r="AG52" s="79" t="n">
        <v>-179.567999999999</v>
      </c>
      <c r="AH52" s="17" t="n">
        <v>0</v>
      </c>
      <c r="AI52" s="14" t="n">
        <f aca="false">ABS(AF52-$AF$4)</f>
        <v>0.25</v>
      </c>
      <c r="AK52" s="15" t="n">
        <v>1</v>
      </c>
      <c r="AL52" s="79" t="n">
        <v>0.959349437167984</v>
      </c>
      <c r="AM52" s="79" t="n">
        <v>-178.875</v>
      </c>
      <c r="AN52" s="17" t="n">
        <v>0</v>
      </c>
      <c r="AO52" s="14" t="n">
        <f aca="false">ABS($AL$4-AL52)</f>
        <v>0.159349437167984</v>
      </c>
      <c r="AQ52" s="15" t="n">
        <v>1</v>
      </c>
      <c r="AR52" s="79" t="n">
        <v>0.947304714255796</v>
      </c>
      <c r="AS52" s="79" t="n">
        <v>-1.59999999999999</v>
      </c>
      <c r="AT52" s="17" t="n">
        <v>1</v>
      </c>
      <c r="AU52" s="14" t="n">
        <f aca="false">ABS($AR$4-AR52)</f>
        <v>0.0473047142557961</v>
      </c>
      <c r="AW52" s="15" t="n">
        <v>1</v>
      </c>
      <c r="AX52" s="79" t="n">
        <v>1.04469866074147</v>
      </c>
      <c r="AY52" s="79" t="n">
        <v>-359.672727272727</v>
      </c>
      <c r="AZ52" s="17" t="n">
        <v>0.5</v>
      </c>
      <c r="BA52" s="14" t="n">
        <f aca="false">ABS($AX$4-AX52)</f>
        <v>0.0553013392585302</v>
      </c>
    </row>
    <row r="53" customFormat="false" ht="14.75" hidden="false" customHeight="true" outlineLevel="0" collapsed="false">
      <c r="A53" s="15" t="n">
        <v>2</v>
      </c>
      <c r="B53" s="16" t="n">
        <v>1</v>
      </c>
      <c r="C53" s="16" t="n">
        <v>-358.92</v>
      </c>
      <c r="D53" s="17" t="n">
        <v>1</v>
      </c>
      <c r="E53" s="14" t="n">
        <f aca="false">ABS(B53-$B$4)</f>
        <v>0</v>
      </c>
      <c r="G53" s="15" t="n">
        <v>2</v>
      </c>
      <c r="H53" s="16" t="n">
        <v>1</v>
      </c>
      <c r="I53" s="16" t="n">
        <v>-88.92</v>
      </c>
      <c r="J53" s="17" t="n">
        <v>1</v>
      </c>
      <c r="K53" s="14" t="n">
        <f aca="false">ABS(H53-$B$4)</f>
        <v>0</v>
      </c>
      <c r="M53" s="15" t="n">
        <v>2</v>
      </c>
      <c r="N53" s="79" t="n">
        <v>1</v>
      </c>
      <c r="O53" s="16" t="n">
        <v>-135.31556802244</v>
      </c>
      <c r="P53" s="17" t="n">
        <v>1</v>
      </c>
      <c r="Q53" s="14" t="n">
        <f aca="false">ABS(N53-$B$4)</f>
        <v>0</v>
      </c>
      <c r="S53" s="15" t="n">
        <v>2</v>
      </c>
      <c r="T53" s="79" t="n">
        <v>1</v>
      </c>
      <c r="U53" s="79" t="n">
        <v>-27.36</v>
      </c>
      <c r="V53" s="36" t="n">
        <v>1</v>
      </c>
      <c r="W53" s="78" t="n">
        <f aca="false">ABS(T53-$T$4)</f>
        <v>0</v>
      </c>
      <c r="Y53" s="15" t="n">
        <v>2</v>
      </c>
      <c r="Z53" s="79" t="n">
        <v>1.0602510960066</v>
      </c>
      <c r="AA53" s="79" t="n">
        <v>-172.079999999999</v>
      </c>
      <c r="AB53" s="17" t="n">
        <v>0</v>
      </c>
      <c r="AC53" s="14" t="n">
        <f aca="false">ABS(Z53-$Z$4)</f>
        <v>0.3102510960066</v>
      </c>
      <c r="AE53" s="15" t="n">
        <v>2</v>
      </c>
      <c r="AF53" s="79" t="n">
        <v>1.0047054636944</v>
      </c>
      <c r="AG53" s="79" t="n">
        <v>170.496</v>
      </c>
      <c r="AH53" s="17" t="n">
        <v>0</v>
      </c>
      <c r="AI53" s="14" t="n">
        <f aca="false">ABS(AF53-$AF$4)</f>
        <v>0.2452945363056</v>
      </c>
      <c r="AK53" s="15" t="n">
        <v>2</v>
      </c>
      <c r="AL53" s="79" t="n">
        <v>1</v>
      </c>
      <c r="AM53" s="79" t="n">
        <v>-269.55</v>
      </c>
      <c r="AN53" s="17" t="n">
        <v>0</v>
      </c>
      <c r="AO53" s="14" t="n">
        <f aca="false">ABS($AL$4-AL53)</f>
        <v>0.2</v>
      </c>
      <c r="AQ53" s="15" t="n">
        <v>2</v>
      </c>
      <c r="AR53" s="79" t="n">
        <v>0.945334387776774</v>
      </c>
      <c r="AS53" s="79" t="n">
        <v>-90.6</v>
      </c>
      <c r="AT53" s="17" t="n">
        <v>0</v>
      </c>
      <c r="AU53" s="14" t="n">
        <f aca="false">ABS($AR$4-AR53)</f>
        <v>0.045334387776774</v>
      </c>
      <c r="AW53" s="15" t="n">
        <v>2</v>
      </c>
      <c r="AX53" s="79" t="n">
        <v>1.00702109003173</v>
      </c>
      <c r="AY53" s="79" t="n">
        <v>-270.163636363636</v>
      </c>
      <c r="AZ53" s="17" t="n">
        <v>0</v>
      </c>
      <c r="BA53" s="14" t="n">
        <f aca="false">ABS($AX$4-AX53)</f>
        <v>0.0929789099682701</v>
      </c>
    </row>
    <row r="54" customFormat="false" ht="14.75" hidden="false" customHeight="true" outlineLevel="0" collapsed="false">
      <c r="A54" s="15" t="n">
        <v>3</v>
      </c>
      <c r="B54" s="16" t="n">
        <v>1</v>
      </c>
      <c r="C54" s="16" t="n">
        <v>0</v>
      </c>
      <c r="D54" s="17" t="n">
        <v>1</v>
      </c>
      <c r="E54" s="14" t="n">
        <f aca="false">ABS(B54-$B$4)</f>
        <v>0</v>
      </c>
      <c r="G54" s="15" t="n">
        <v>3</v>
      </c>
      <c r="H54" s="16" t="n">
        <v>1</v>
      </c>
      <c r="I54" s="16" t="n">
        <v>-90</v>
      </c>
      <c r="J54" s="17" t="n">
        <v>1</v>
      </c>
      <c r="K54" s="14" t="n">
        <f aca="false">ABS(H54-$B$4)</f>
        <v>0</v>
      </c>
      <c r="M54" s="15" t="n">
        <v>3</v>
      </c>
      <c r="N54" s="79" t="n">
        <v>1</v>
      </c>
      <c r="O54" s="16" t="n">
        <v>-180</v>
      </c>
      <c r="P54" s="17" t="n">
        <v>0</v>
      </c>
      <c r="Q54" s="14" t="n">
        <f aca="false">ABS(N54-$B$4)</f>
        <v>0</v>
      </c>
      <c r="S54" s="15" t="n">
        <v>3</v>
      </c>
      <c r="T54" s="79" t="n">
        <v>1</v>
      </c>
      <c r="U54" s="79" t="n">
        <v>-28.32</v>
      </c>
      <c r="V54" s="36" t="n">
        <v>1</v>
      </c>
      <c r="W54" s="78" t="n">
        <f aca="false">ABS(T54-$T$4)</f>
        <v>0</v>
      </c>
      <c r="Y54" s="15" t="n">
        <v>3</v>
      </c>
      <c r="Z54" s="79" t="n">
        <v>1</v>
      </c>
      <c r="AA54" s="79" t="n">
        <v>-14.16</v>
      </c>
      <c r="AB54" s="17" t="n">
        <v>0</v>
      </c>
      <c r="AC54" s="14" t="n">
        <f aca="false">ABS(Z54-$Z$4)</f>
        <v>0.25</v>
      </c>
      <c r="AE54" s="15" t="n">
        <v>3</v>
      </c>
      <c r="AF54" s="79" t="n">
        <v>1</v>
      </c>
      <c r="AG54" s="79" t="n">
        <v>-14.544</v>
      </c>
      <c r="AH54" s="17" t="n">
        <v>0</v>
      </c>
      <c r="AI54" s="14" t="n">
        <f aca="false">ABS(AF54-$AF$4)</f>
        <v>0.25</v>
      </c>
      <c r="AK54" s="15" t="n">
        <v>3</v>
      </c>
      <c r="AL54" s="79" t="n">
        <v>1.00926485413411</v>
      </c>
      <c r="AM54" s="79" t="n">
        <v>-102.825</v>
      </c>
      <c r="AN54" s="17" t="n">
        <v>0</v>
      </c>
      <c r="AO54" s="14" t="n">
        <f aca="false">ABS($AL$4-AL54)</f>
        <v>0.20926485413411</v>
      </c>
      <c r="AQ54" s="15" t="n">
        <v>3</v>
      </c>
      <c r="AR54" s="79" t="n">
        <v>1.02316733337377</v>
      </c>
      <c r="AS54" s="79" t="n">
        <v>-6.6</v>
      </c>
      <c r="AT54" s="17" t="n">
        <v>0</v>
      </c>
      <c r="AU54" s="14" t="n">
        <f aca="false">ABS($AR$4-AR54)</f>
        <v>0.12316733337377</v>
      </c>
      <c r="AW54" s="15" t="n">
        <v>3</v>
      </c>
      <c r="AX54" s="79" t="n">
        <v>1</v>
      </c>
      <c r="AY54" s="79" t="n">
        <v>90.3272727272727</v>
      </c>
      <c r="AZ54" s="17" t="n">
        <v>0</v>
      </c>
      <c r="BA54" s="14" t="n">
        <f aca="false">ABS($AX$4-AX54)</f>
        <v>0.1</v>
      </c>
    </row>
    <row r="55" customFormat="false" ht="14.75" hidden="false" customHeight="true" outlineLevel="0" collapsed="false">
      <c r="A55" s="15" t="n">
        <v>4</v>
      </c>
      <c r="B55" s="16" t="n">
        <v>1</v>
      </c>
      <c r="C55" s="16" t="n">
        <v>0</v>
      </c>
      <c r="D55" s="17" t="n">
        <v>1</v>
      </c>
      <c r="E55" s="14" t="n">
        <f aca="false">ABS(B55-$B$4)</f>
        <v>0</v>
      </c>
      <c r="G55" s="15" t="n">
        <v>4</v>
      </c>
      <c r="H55" s="16" t="n">
        <v>1</v>
      </c>
      <c r="I55" s="16" t="n">
        <v>79.38</v>
      </c>
      <c r="J55" s="17" t="n">
        <v>0</v>
      </c>
      <c r="K55" s="14" t="n">
        <f aca="false">ABS(H55-$B$4)</f>
        <v>0</v>
      </c>
      <c r="M55" s="15" t="n">
        <v>5</v>
      </c>
      <c r="N55" s="79" t="n">
        <v>1</v>
      </c>
      <c r="O55" s="16" t="n">
        <v>-134.810659186535</v>
      </c>
      <c r="P55" s="17" t="n">
        <v>1</v>
      </c>
      <c r="Q55" s="14" t="n">
        <f aca="false">ABS(N55-$B$4)</f>
        <v>0</v>
      </c>
      <c r="S55" s="15" t="n">
        <v>4</v>
      </c>
      <c r="T55" s="79" t="n">
        <v>1</v>
      </c>
      <c r="U55" s="79" t="n">
        <v>-30.24</v>
      </c>
      <c r="V55" s="36" t="n">
        <v>1</v>
      </c>
      <c r="W55" s="78" t="n">
        <f aca="false">ABS(T55-$T$4)</f>
        <v>0</v>
      </c>
      <c r="Y55" s="15" t="n">
        <v>4</v>
      </c>
      <c r="Z55" s="79" t="n">
        <v>1.10511272715374</v>
      </c>
      <c r="AA55" s="79" t="n">
        <v>-97.92</v>
      </c>
      <c r="AB55" s="17" t="n">
        <v>0</v>
      </c>
      <c r="AC55" s="14" t="n">
        <f aca="false">ABS(Z55-$Z$4)</f>
        <v>0.35511272715374</v>
      </c>
      <c r="AE55" s="15" t="n">
        <v>4</v>
      </c>
      <c r="AF55" s="79" t="n">
        <v>1.22176383115548</v>
      </c>
      <c r="AG55" s="79" t="n">
        <v>-0.288</v>
      </c>
      <c r="AH55" s="17" t="n">
        <v>1</v>
      </c>
      <c r="AI55" s="14" t="n">
        <f aca="false">ABS(AF55-$AF$4)</f>
        <v>0.0282361688445201</v>
      </c>
      <c r="AK55" s="15" t="n">
        <v>4</v>
      </c>
      <c r="AL55" s="79" t="n">
        <v>1.09913942863242</v>
      </c>
      <c r="AM55" s="79" t="n">
        <v>-171</v>
      </c>
      <c r="AN55" s="17" t="n">
        <v>0</v>
      </c>
      <c r="AO55" s="14" t="n">
        <f aca="false">ABS($AL$4-AL55)</f>
        <v>0.29913942863242</v>
      </c>
      <c r="AQ55" s="15" t="n">
        <v>4</v>
      </c>
      <c r="AR55" s="79" t="n">
        <v>1</v>
      </c>
      <c r="AS55" s="79" t="n">
        <v>0</v>
      </c>
      <c r="AT55" s="17" t="n">
        <v>0.5</v>
      </c>
      <c r="AU55" s="14" t="n">
        <f aca="false">ABS($AR$4-AR55)</f>
        <v>0.1</v>
      </c>
      <c r="AW55" s="15" t="n">
        <v>4</v>
      </c>
      <c r="AX55" s="79" t="n">
        <v>1</v>
      </c>
      <c r="AY55" s="79" t="n">
        <v>0</v>
      </c>
      <c r="AZ55" s="17" t="n">
        <v>0.5</v>
      </c>
      <c r="BA55" s="14" t="n">
        <f aca="false">ABS($AX$4-AX55)</f>
        <v>0.1</v>
      </c>
    </row>
    <row r="56" customFormat="false" ht="14.75" hidden="false" customHeight="true" outlineLevel="0" collapsed="false">
      <c r="A56" s="15" t="n">
        <v>5</v>
      </c>
      <c r="B56" s="16" t="n">
        <v>1</v>
      </c>
      <c r="C56" s="16" t="n">
        <v>0</v>
      </c>
      <c r="D56" s="17" t="n">
        <v>1</v>
      </c>
      <c r="E56" s="14" t="n">
        <f aca="false">ABS(B56-$B$4)</f>
        <v>0</v>
      </c>
      <c r="G56" s="15" t="n">
        <v>5</v>
      </c>
      <c r="H56" s="16" t="n">
        <v>1.08927262031321</v>
      </c>
      <c r="I56" s="16" t="n">
        <v>-300.96</v>
      </c>
      <c r="J56" s="17" t="n">
        <v>0</v>
      </c>
      <c r="K56" s="14" t="n">
        <f aca="false">ABS(H56-$B$4)</f>
        <v>0.0892726203132099</v>
      </c>
      <c r="M56" s="15" t="n">
        <v>7</v>
      </c>
      <c r="N56" s="79" t="n">
        <v>0.873746757022989</v>
      </c>
      <c r="O56" s="16" t="n">
        <v>169.396914446002</v>
      </c>
      <c r="P56" s="17" t="n">
        <v>0</v>
      </c>
      <c r="Q56" s="14" t="n">
        <f aca="false">ABS(N56-$B$4)</f>
        <v>0.126253242977011</v>
      </c>
      <c r="S56" s="15" t="n">
        <v>5</v>
      </c>
      <c r="T56" s="79" t="n">
        <v>1</v>
      </c>
      <c r="U56" s="79" t="n">
        <v>-29.52</v>
      </c>
      <c r="V56" s="36" t="n">
        <v>1</v>
      </c>
      <c r="W56" s="78" t="n">
        <f aca="false">ABS(T56-$T$4)</f>
        <v>0</v>
      </c>
      <c r="Y56" s="15" t="n">
        <v>5</v>
      </c>
      <c r="Z56" s="79" t="n">
        <v>1</v>
      </c>
      <c r="AA56" s="79" t="n">
        <v>-174.24</v>
      </c>
      <c r="AB56" s="17" t="n">
        <v>0</v>
      </c>
      <c r="AC56" s="14" t="n">
        <f aca="false">ABS(Z56-$Z$4)</f>
        <v>0.25</v>
      </c>
      <c r="AE56" s="15" t="n">
        <v>5</v>
      </c>
      <c r="AF56" s="79" t="n">
        <v>1</v>
      </c>
      <c r="AG56" s="79" t="n">
        <v>-179.712</v>
      </c>
      <c r="AH56" s="17" t="n">
        <v>0</v>
      </c>
      <c r="AI56" s="14" t="n">
        <f aca="false">ABS(AF56-$AF$4)</f>
        <v>0.25</v>
      </c>
      <c r="AK56" s="15" t="n">
        <v>5</v>
      </c>
      <c r="AL56" s="79" t="n">
        <v>1</v>
      </c>
      <c r="AM56" s="79" t="n">
        <v>177.075</v>
      </c>
      <c r="AN56" s="17" t="n">
        <v>0</v>
      </c>
      <c r="AO56" s="14" t="n">
        <f aca="false">ABS($AL$4-AL56)</f>
        <v>0.2</v>
      </c>
      <c r="AQ56" s="15" t="n">
        <v>5</v>
      </c>
      <c r="AR56" s="79" t="n">
        <v>1</v>
      </c>
      <c r="AS56" s="79" t="n">
        <v>-270</v>
      </c>
      <c r="AT56" s="17" t="n">
        <v>0</v>
      </c>
      <c r="AU56" s="14" t="n">
        <f aca="false">ABS($AR$4-AR56)</f>
        <v>0.1</v>
      </c>
      <c r="AW56" s="15" t="n">
        <v>5</v>
      </c>
      <c r="AX56" s="79" t="n">
        <v>0.955540987204657</v>
      </c>
      <c r="AY56" s="79" t="n">
        <v>-270.327272727272</v>
      </c>
      <c r="AZ56" s="17" t="n">
        <v>0</v>
      </c>
      <c r="BA56" s="14" t="n">
        <f aca="false">ABS($AX$4-AX56)</f>
        <v>0.144459012795343</v>
      </c>
    </row>
    <row r="57" customFormat="false" ht="14.75" hidden="false" customHeight="true" outlineLevel="0" collapsed="false">
      <c r="A57" s="15" t="n">
        <v>6</v>
      </c>
      <c r="B57" s="16" t="n">
        <v>1</v>
      </c>
      <c r="C57" s="16" t="n">
        <v>0</v>
      </c>
      <c r="D57" s="17" t="n">
        <v>1</v>
      </c>
      <c r="E57" s="14" t="n">
        <f aca="false">ABS(B57-$B$4)</f>
        <v>0</v>
      </c>
      <c r="G57" s="15" t="n">
        <v>6</v>
      </c>
      <c r="H57" s="16" t="n">
        <v>1</v>
      </c>
      <c r="I57" s="16" t="n">
        <v>-91.0799999999999</v>
      </c>
      <c r="J57" s="17" t="n">
        <v>1</v>
      </c>
      <c r="K57" s="14" t="n">
        <f aca="false">ABS(H57-$B$4)</f>
        <v>0</v>
      </c>
      <c r="M57" s="15" t="n">
        <v>9</v>
      </c>
      <c r="N57" s="79" t="n">
        <v>1</v>
      </c>
      <c r="O57" s="16" t="n">
        <v>-171.669004207573</v>
      </c>
      <c r="P57" s="17" t="n">
        <v>0.5</v>
      </c>
      <c r="Q57" s="14" t="n">
        <f aca="false">ABS(N57-$B$4)</f>
        <v>0</v>
      </c>
      <c r="S57" s="15" t="n">
        <v>7</v>
      </c>
      <c r="T57" s="79" t="n">
        <v>1</v>
      </c>
      <c r="U57" s="79" t="n">
        <v>0</v>
      </c>
      <c r="V57" s="36" t="n">
        <v>0</v>
      </c>
      <c r="W57" s="78" t="n">
        <f aca="false">ABS(T57-$T$4)</f>
        <v>0</v>
      </c>
      <c r="Y57" s="15" t="n">
        <v>6</v>
      </c>
      <c r="Z57" s="79" t="n">
        <v>1</v>
      </c>
      <c r="AA57" s="79" t="n">
        <v>0</v>
      </c>
      <c r="AB57" s="17" t="n">
        <v>0</v>
      </c>
      <c r="AC57" s="14" t="n">
        <f aca="false">ABS(Z57-$Z$4)</f>
        <v>0.25</v>
      </c>
      <c r="AE57" s="15" t="n">
        <v>6</v>
      </c>
      <c r="AF57" s="79" t="n">
        <v>1</v>
      </c>
      <c r="AG57" s="79" t="n">
        <v>179.568</v>
      </c>
      <c r="AH57" s="17" t="n">
        <v>0</v>
      </c>
      <c r="AI57" s="14" t="n">
        <f aca="false">ABS(AF57-$AF$4)</f>
        <v>0.25</v>
      </c>
      <c r="AK57" s="15" t="n">
        <v>6</v>
      </c>
      <c r="AL57" s="79" t="n">
        <v>1</v>
      </c>
      <c r="AM57" s="79" t="n">
        <v>-359.55</v>
      </c>
      <c r="AN57" s="17" t="n">
        <v>0</v>
      </c>
      <c r="AO57" s="14" t="n">
        <f aca="false">ABS($AL$4-AL57)</f>
        <v>0.2</v>
      </c>
      <c r="AQ57" s="15" t="n">
        <v>6</v>
      </c>
      <c r="AR57" s="79" t="n">
        <v>0.906777236052333</v>
      </c>
      <c r="AS57" s="79" t="n">
        <v>-92</v>
      </c>
      <c r="AT57" s="17" t="n">
        <v>0</v>
      </c>
      <c r="AU57" s="14" t="n">
        <f aca="false">ABS($AR$4-AR57)</f>
        <v>0.00677723605233305</v>
      </c>
      <c r="AW57" s="15" t="n">
        <v>6</v>
      </c>
      <c r="AX57" s="79" t="n">
        <v>0.972401758840521</v>
      </c>
      <c r="AY57" s="79" t="n">
        <v>-180.327272727272</v>
      </c>
      <c r="AZ57" s="17" t="n">
        <v>0</v>
      </c>
      <c r="BA57" s="14" t="n">
        <f aca="false">ABS($AX$4-AX57)</f>
        <v>0.127598241159479</v>
      </c>
    </row>
    <row r="58" customFormat="false" ht="14.75" hidden="false" customHeight="true" outlineLevel="0" collapsed="false">
      <c r="A58" s="15" t="n">
        <v>7</v>
      </c>
      <c r="B58" s="16" t="n">
        <v>1</v>
      </c>
      <c r="C58" s="16" t="n">
        <v>0</v>
      </c>
      <c r="D58" s="17" t="n">
        <v>1</v>
      </c>
      <c r="E58" s="14" t="n">
        <f aca="false">ABS(B58-$B$4)</f>
        <v>0</v>
      </c>
      <c r="G58" s="15" t="n">
        <v>7</v>
      </c>
      <c r="H58" s="16" t="n">
        <v>1</v>
      </c>
      <c r="I58" s="16" t="n">
        <v>-323.46</v>
      </c>
      <c r="J58" s="17" t="n">
        <v>0</v>
      </c>
      <c r="K58" s="14" t="n">
        <f aca="false">ABS(H58-$B$4)</f>
        <v>0</v>
      </c>
      <c r="M58" s="15" t="n">
        <v>12</v>
      </c>
      <c r="N58" s="79" t="n">
        <v>1</v>
      </c>
      <c r="O58" s="16" t="n">
        <v>-135.063113604488</v>
      </c>
      <c r="P58" s="17" t="n">
        <v>1</v>
      </c>
      <c r="Q58" s="14" t="n">
        <f aca="false">ABS(N58-$B$4)</f>
        <v>0</v>
      </c>
      <c r="S58" s="15" t="n">
        <v>8</v>
      </c>
      <c r="T58" s="79" t="n">
        <v>1</v>
      </c>
      <c r="U58" s="79" t="n">
        <v>-30.24</v>
      </c>
      <c r="V58" s="36" t="n">
        <v>1</v>
      </c>
      <c r="W58" s="78" t="n">
        <f aca="false">ABS(T58-$T$4)</f>
        <v>0</v>
      </c>
      <c r="Y58" s="15" t="n">
        <v>7</v>
      </c>
      <c r="Z58" s="79" t="n">
        <v>1</v>
      </c>
      <c r="AA58" s="79" t="n">
        <v>0</v>
      </c>
      <c r="AB58" s="17" t="n">
        <v>0</v>
      </c>
      <c r="AC58" s="14" t="n">
        <f aca="false">ABS(Z58-$Z$4)</f>
        <v>0.25</v>
      </c>
      <c r="AE58" s="15" t="n">
        <v>7</v>
      </c>
      <c r="AF58" s="79" t="n">
        <v>1.00313452077286</v>
      </c>
      <c r="AG58" s="79" t="n">
        <v>-240.192</v>
      </c>
      <c r="AH58" s="17" t="n">
        <v>0</v>
      </c>
      <c r="AI58" s="14" t="n">
        <f aca="false">ABS(AF58-$AF$4)</f>
        <v>0.24686547922714</v>
      </c>
      <c r="AK58" s="15" t="n">
        <v>7</v>
      </c>
      <c r="AL58" s="79" t="n">
        <v>1.14044248353823</v>
      </c>
      <c r="AM58" s="79" t="n">
        <v>-242.55</v>
      </c>
      <c r="AN58" s="17" t="n">
        <v>0</v>
      </c>
      <c r="AO58" s="14" t="n">
        <f aca="false">ABS($AL$4-AL58)</f>
        <v>0.34044248353823</v>
      </c>
      <c r="AQ58" s="15" t="n">
        <v>7</v>
      </c>
      <c r="AR58" s="79" t="n">
        <v>0.889943484239163</v>
      </c>
      <c r="AS58" s="79" t="n">
        <v>-0.199999999999988</v>
      </c>
      <c r="AT58" s="17" t="n">
        <v>1</v>
      </c>
      <c r="AU58" s="14" t="n">
        <f aca="false">ABS($AR$4-AR58)</f>
        <v>0.010056515760837</v>
      </c>
      <c r="AW58" s="15" t="n">
        <v>7</v>
      </c>
      <c r="AX58" s="79" t="n">
        <v>0.963934508461035</v>
      </c>
      <c r="AY58" s="79" t="n">
        <v>-249.70909090909</v>
      </c>
      <c r="AZ58" s="17" t="n">
        <v>0</v>
      </c>
      <c r="BA58" s="14" t="n">
        <f aca="false">ABS($AX$4-AX58)</f>
        <v>0.136065491538965</v>
      </c>
    </row>
    <row r="59" customFormat="false" ht="14.75" hidden="false" customHeight="true" outlineLevel="0" collapsed="false">
      <c r="A59" s="15" t="n">
        <v>8</v>
      </c>
      <c r="B59" s="16" t="n">
        <v>1</v>
      </c>
      <c r="C59" s="16" t="n">
        <v>0</v>
      </c>
      <c r="D59" s="17" t="n">
        <v>1</v>
      </c>
      <c r="E59" s="14" t="n">
        <f aca="false">ABS(B59-$B$4)</f>
        <v>0</v>
      </c>
      <c r="G59" s="15" t="n">
        <v>8</v>
      </c>
      <c r="H59" s="16" t="n">
        <v>1</v>
      </c>
      <c r="I59" s="16" t="n">
        <v>-90</v>
      </c>
      <c r="J59" s="17" t="n">
        <v>1</v>
      </c>
      <c r="K59" s="14" t="n">
        <f aca="false">ABS(H59-$B$4)</f>
        <v>0</v>
      </c>
      <c r="M59" s="15" t="n">
        <v>14</v>
      </c>
      <c r="N59" s="79" t="n">
        <v>1.02318318095138</v>
      </c>
      <c r="O59" s="16" t="n">
        <v>-134.305750350631</v>
      </c>
      <c r="P59" s="17" t="n">
        <v>1</v>
      </c>
      <c r="Q59" s="14" t="n">
        <f aca="false">ABS(N59-$B$4)</f>
        <v>0.0231831809513801</v>
      </c>
      <c r="S59" s="15" t="n">
        <v>9</v>
      </c>
      <c r="T59" s="79" t="n">
        <v>1</v>
      </c>
      <c r="U59" s="79" t="n">
        <v>180</v>
      </c>
      <c r="V59" s="36" t="n">
        <v>0</v>
      </c>
      <c r="W59" s="78" t="n">
        <f aca="false">ABS(T59-$T$4)</f>
        <v>0</v>
      </c>
      <c r="Y59" s="15" t="n">
        <v>8</v>
      </c>
      <c r="Z59" s="79" t="n">
        <v>1</v>
      </c>
      <c r="AA59" s="79" t="n">
        <v>-289.92</v>
      </c>
      <c r="AB59" s="17" t="n">
        <v>0</v>
      </c>
      <c r="AC59" s="14" t="n">
        <f aca="false">ABS(Z59-$Z$4)</f>
        <v>0.25</v>
      </c>
      <c r="AE59" s="15" t="n">
        <v>8</v>
      </c>
      <c r="AF59" s="79" t="n">
        <v>1.00785473384096</v>
      </c>
      <c r="AG59" s="79" t="n">
        <v>-274.032</v>
      </c>
      <c r="AH59" s="17" t="n">
        <v>0</v>
      </c>
      <c r="AI59" s="14" t="n">
        <f aca="false">ABS(AF59-$AF$4)</f>
        <v>0.24214526615904</v>
      </c>
      <c r="AK59" s="15" t="n">
        <v>8</v>
      </c>
      <c r="AL59" s="79" t="n">
        <v>0.963783307354823</v>
      </c>
      <c r="AM59" s="79" t="n">
        <v>-2.475</v>
      </c>
      <c r="AN59" s="17" t="n">
        <v>0</v>
      </c>
      <c r="AO59" s="14" t="n">
        <f aca="false">ABS($AL$4-AL59)</f>
        <v>0.163783307354823</v>
      </c>
      <c r="AQ59" s="15" t="n">
        <v>8</v>
      </c>
      <c r="AR59" s="79" t="n">
        <v>1</v>
      </c>
      <c r="AS59" s="79" t="n">
        <v>-170.6</v>
      </c>
      <c r="AT59" s="17" t="n">
        <v>0</v>
      </c>
      <c r="AU59" s="14" t="n">
        <f aca="false">ABS($AR$4-AR59)</f>
        <v>0.1</v>
      </c>
      <c r="AW59" s="15" t="n">
        <v>8</v>
      </c>
      <c r="AX59" s="79" t="n">
        <v>1.12827577806969</v>
      </c>
      <c r="AY59" s="79" t="n">
        <v>-0.654545454545454</v>
      </c>
      <c r="AZ59" s="17" t="n">
        <v>1</v>
      </c>
      <c r="BA59" s="14" t="n">
        <f aca="false">ABS($AX$4-AX59)</f>
        <v>0.0282757780696898</v>
      </c>
    </row>
    <row r="60" customFormat="false" ht="14.75" hidden="false" customHeight="true" outlineLevel="0" collapsed="false">
      <c r="A60" s="15" t="n">
        <v>9</v>
      </c>
      <c r="B60" s="16" t="n">
        <v>1</v>
      </c>
      <c r="C60" s="16" t="n">
        <v>-35.64</v>
      </c>
      <c r="D60" s="17" t="n">
        <v>0.8</v>
      </c>
      <c r="E60" s="14" t="n">
        <f aca="false">ABS(B60-$B$4)</f>
        <v>0</v>
      </c>
      <c r="G60" s="15" t="n">
        <v>9</v>
      </c>
      <c r="H60" s="16" t="n">
        <v>1</v>
      </c>
      <c r="I60" s="16" t="n">
        <v>-125.639999999999</v>
      </c>
      <c r="J60" s="17" t="n">
        <v>0.5</v>
      </c>
      <c r="K60" s="14" t="n">
        <f aca="false">ABS(H60-$B$4)</f>
        <v>0</v>
      </c>
      <c r="M60" s="15" t="n">
        <v>16</v>
      </c>
      <c r="N60" s="79" t="n">
        <v>1.00766876666823</v>
      </c>
      <c r="O60" s="16" t="n">
        <v>-137.082748948106</v>
      </c>
      <c r="P60" s="17" t="n">
        <v>1</v>
      </c>
      <c r="Q60" s="14" t="n">
        <f aca="false">ABS(N60-$B$4)</f>
        <v>0.00766876666823002</v>
      </c>
      <c r="S60" s="15" t="n">
        <v>12</v>
      </c>
      <c r="T60" s="79" t="n">
        <v>1</v>
      </c>
      <c r="U60" s="79" t="n">
        <v>-30</v>
      </c>
      <c r="V60" s="36" t="n">
        <v>1</v>
      </c>
      <c r="W60" s="78" t="n">
        <f aca="false">ABS(T60-$T$4)</f>
        <v>0</v>
      </c>
      <c r="Y60" s="15" t="n">
        <v>9</v>
      </c>
      <c r="Z60" s="79" t="n">
        <v>1</v>
      </c>
      <c r="AA60" s="79" t="n">
        <v>142.8</v>
      </c>
      <c r="AB60" s="17" t="n">
        <v>0</v>
      </c>
      <c r="AC60" s="14" t="n">
        <f aca="false">ABS(Z60-$Z$4)</f>
        <v>0.25</v>
      </c>
      <c r="AE60" s="15" t="n">
        <v>9</v>
      </c>
      <c r="AF60" s="79" t="n">
        <v>1.01101387544022</v>
      </c>
      <c r="AG60" s="79" t="n">
        <v>-297.36</v>
      </c>
      <c r="AH60" s="17" t="n">
        <v>0</v>
      </c>
      <c r="AI60" s="14" t="n">
        <f aca="false">ABS(AF60-$AF$4)</f>
        <v>0.23898612455978</v>
      </c>
      <c r="AK60" s="15" t="n">
        <v>9</v>
      </c>
      <c r="AL60" s="79" t="n">
        <v>0.988538441611925</v>
      </c>
      <c r="AM60" s="79" t="n">
        <v>-26.1</v>
      </c>
      <c r="AN60" s="17" t="n">
        <v>0</v>
      </c>
      <c r="AO60" s="14" t="n">
        <f aca="false">ABS($AL$4-AL60)</f>
        <v>0.188538441611925</v>
      </c>
      <c r="AQ60" s="15" t="n">
        <v>9</v>
      </c>
      <c r="AR60" s="79" t="n">
        <v>0.867983599626299</v>
      </c>
      <c r="AS60" s="79" t="n">
        <v>-264.6</v>
      </c>
      <c r="AT60" s="17" t="n">
        <v>0</v>
      </c>
      <c r="AU60" s="14" t="n">
        <f aca="false">ABS($AR$4-AR60)</f>
        <v>0.0320164003737009</v>
      </c>
      <c r="AW60" s="15" t="n">
        <v>9</v>
      </c>
      <c r="AX60" s="79" t="n">
        <v>1.07811375081582</v>
      </c>
      <c r="AY60" s="79" t="n">
        <v>-359.836363636363</v>
      </c>
      <c r="AZ60" s="17" t="n">
        <v>1</v>
      </c>
      <c r="BA60" s="14" t="n">
        <f aca="false">ABS($AX$4-AX60)</f>
        <v>0.02188624918418</v>
      </c>
    </row>
    <row r="61" customFormat="false" ht="14.75" hidden="false" customHeight="true" outlineLevel="0" collapsed="false">
      <c r="A61" s="15" t="n">
        <v>10</v>
      </c>
      <c r="B61" s="16" t="n">
        <v>1.0133904388639</v>
      </c>
      <c r="C61" s="16" t="n">
        <v>-357.48</v>
      </c>
      <c r="D61" s="17" t="n">
        <v>1</v>
      </c>
      <c r="E61" s="14" t="n">
        <f aca="false">ABS(B61-$B$4)</f>
        <v>0.0133904388638999</v>
      </c>
      <c r="G61" s="15" t="n">
        <v>10</v>
      </c>
      <c r="H61" s="16" t="n">
        <v>1</v>
      </c>
      <c r="I61" s="16" t="n">
        <v>-90</v>
      </c>
      <c r="J61" s="17" t="n">
        <v>1</v>
      </c>
      <c r="K61" s="14" t="n">
        <f aca="false">ABS(H61-$B$4)</f>
        <v>0</v>
      </c>
      <c r="M61" s="15" t="n">
        <v>17</v>
      </c>
      <c r="N61" s="79" t="n">
        <v>0.992389595746233</v>
      </c>
      <c r="O61" s="16" t="n">
        <v>-296.886395511921</v>
      </c>
      <c r="P61" s="17" t="n">
        <v>0</v>
      </c>
      <c r="Q61" s="14" t="n">
        <f aca="false">ABS(N61-$B$4)</f>
        <v>0.00761040425376691</v>
      </c>
      <c r="S61" s="15" t="n">
        <v>14</v>
      </c>
      <c r="T61" s="79" t="n">
        <v>1</v>
      </c>
      <c r="U61" s="79" t="n">
        <v>0</v>
      </c>
      <c r="V61" s="36" t="n">
        <v>0</v>
      </c>
      <c r="W61" s="78" t="n">
        <f aca="false">ABS(T61-$T$4)</f>
        <v>0</v>
      </c>
      <c r="Y61" s="15" t="n">
        <v>10</v>
      </c>
      <c r="Z61" s="79" t="n">
        <v>1</v>
      </c>
      <c r="AA61" s="79" t="n">
        <v>-134.64</v>
      </c>
      <c r="AB61" s="17" t="n">
        <v>0</v>
      </c>
      <c r="AC61" s="14" t="n">
        <f aca="false">ABS(Z61-$Z$4)</f>
        <v>0.25</v>
      </c>
      <c r="AE61" s="15" t="n">
        <v>10</v>
      </c>
      <c r="AF61" s="79" t="n">
        <v>1.08817251442563</v>
      </c>
      <c r="AG61" s="79" t="n">
        <v>-0.72</v>
      </c>
      <c r="AH61" s="17" t="n">
        <v>0</v>
      </c>
      <c r="AI61" s="14" t="n">
        <f aca="false">ABS(AF61-$AF$4)</f>
        <v>0.16182748557437</v>
      </c>
      <c r="AK61" s="15" t="n">
        <v>10</v>
      </c>
      <c r="AL61" s="79" t="n">
        <v>1</v>
      </c>
      <c r="AM61" s="79" t="n">
        <v>-90</v>
      </c>
      <c r="AN61" s="17" t="n">
        <v>0</v>
      </c>
      <c r="AO61" s="14" t="n">
        <f aca="false">ABS($AL$4-AL61)</f>
        <v>0.2</v>
      </c>
      <c r="AQ61" s="15" t="n">
        <v>10</v>
      </c>
      <c r="AR61" s="79" t="n">
        <v>0.867983599626299</v>
      </c>
      <c r="AS61" s="79" t="n">
        <v>-99.3999999999999</v>
      </c>
      <c r="AT61" s="17" t="n">
        <v>0</v>
      </c>
      <c r="AU61" s="14" t="n">
        <f aca="false">ABS($AR$4-AR61)</f>
        <v>0.0320164003737009</v>
      </c>
      <c r="AW61" s="15" t="n">
        <v>10</v>
      </c>
      <c r="AX61" s="79" t="n">
        <v>1</v>
      </c>
      <c r="AY61" s="79" t="n">
        <v>180</v>
      </c>
      <c r="AZ61" s="17" t="n">
        <v>0</v>
      </c>
      <c r="BA61" s="14" t="n">
        <f aca="false">ABS($AX$4-AX61)</f>
        <v>0.1</v>
      </c>
    </row>
    <row r="62" customFormat="false" ht="14.75" hidden="false" customHeight="true" outlineLevel="0" collapsed="false">
      <c r="A62" s="15" t="n">
        <v>11</v>
      </c>
      <c r="B62" s="16" t="n">
        <v>1</v>
      </c>
      <c r="C62" s="16" t="n">
        <v>0</v>
      </c>
      <c r="D62" s="17" t="n">
        <v>1</v>
      </c>
      <c r="E62" s="14" t="n">
        <f aca="false">ABS(B62-$B$4)</f>
        <v>0</v>
      </c>
      <c r="G62" s="15" t="n">
        <v>11</v>
      </c>
      <c r="H62" s="16" t="n">
        <v>1</v>
      </c>
      <c r="I62" s="16" t="n">
        <v>-90</v>
      </c>
      <c r="J62" s="17" t="n">
        <v>1</v>
      </c>
      <c r="K62" s="14" t="n">
        <f aca="false">ABS(H62-$B$4)</f>
        <v>0</v>
      </c>
      <c r="M62" s="15" t="n">
        <v>19</v>
      </c>
      <c r="N62" s="79" t="n">
        <v>1</v>
      </c>
      <c r="O62" s="16" t="n">
        <v>-135.31556802244</v>
      </c>
      <c r="P62" s="17" t="n">
        <v>1</v>
      </c>
      <c r="Q62" s="14" t="n">
        <f aca="false">ABS(N62-$B$4)</f>
        <v>0</v>
      </c>
      <c r="S62" s="15" t="n">
        <v>15</v>
      </c>
      <c r="T62" s="79" t="n">
        <v>1</v>
      </c>
      <c r="U62" s="79" t="n">
        <v>-30.48</v>
      </c>
      <c r="V62" s="36" t="n">
        <v>1</v>
      </c>
      <c r="W62" s="78" t="n">
        <f aca="false">ABS(T62-$T$4)</f>
        <v>0</v>
      </c>
      <c r="Y62" s="15" t="n">
        <v>11</v>
      </c>
      <c r="Z62" s="79" t="n">
        <v>1.00979865603125</v>
      </c>
      <c r="AA62" s="79" t="n">
        <v>90.24</v>
      </c>
      <c r="AB62" s="17" t="n">
        <v>0</v>
      </c>
      <c r="AC62" s="14" t="n">
        <f aca="false">ABS(Z62-$Z$4)</f>
        <v>0.25979865603125</v>
      </c>
      <c r="AE62" s="15" t="n">
        <v>11</v>
      </c>
      <c r="AF62" s="79" t="n">
        <v>1</v>
      </c>
      <c r="AG62" s="79" t="n">
        <v>90</v>
      </c>
      <c r="AH62" s="17" t="n">
        <v>0</v>
      </c>
      <c r="AI62" s="14" t="n">
        <f aca="false">ABS(AF62-$AF$4)</f>
        <v>0.25</v>
      </c>
      <c r="AK62" s="15" t="n">
        <v>11</v>
      </c>
      <c r="AL62" s="79" t="n">
        <v>0.959349437167984</v>
      </c>
      <c r="AM62" s="79" t="n">
        <v>-268.875</v>
      </c>
      <c r="AN62" s="17" t="n">
        <v>0</v>
      </c>
      <c r="AO62" s="14" t="n">
        <f aca="false">ABS($AL$4-AL62)</f>
        <v>0.159349437167984</v>
      </c>
      <c r="AQ62" s="15" t="n">
        <v>11</v>
      </c>
      <c r="AR62" s="79" t="n">
        <v>0.945334387776774</v>
      </c>
      <c r="AS62" s="79" t="n">
        <v>-90.6</v>
      </c>
      <c r="AT62" s="17" t="n">
        <v>0</v>
      </c>
      <c r="AU62" s="14" t="n">
        <f aca="false">ABS($AR$4-AR62)</f>
        <v>0.045334387776774</v>
      </c>
      <c r="AW62" s="15" t="n">
        <v>11</v>
      </c>
      <c r="AX62" s="79" t="n">
        <v>0.955540987204657</v>
      </c>
      <c r="AY62" s="79" t="n">
        <v>-90.3272727272727</v>
      </c>
      <c r="AZ62" s="17" t="n">
        <v>0</v>
      </c>
      <c r="BA62" s="14" t="n">
        <f aca="false">ABS($AX$4-AX62)</f>
        <v>0.144459012795343</v>
      </c>
    </row>
    <row r="63" customFormat="false" ht="14.75" hidden="false" customHeight="true" outlineLevel="0" collapsed="false">
      <c r="A63" s="15" t="n">
        <v>12</v>
      </c>
      <c r="B63" s="16" t="n">
        <v>1</v>
      </c>
      <c r="C63" s="16" t="n">
        <v>0</v>
      </c>
      <c r="D63" s="17" t="n">
        <v>1</v>
      </c>
      <c r="E63" s="14" t="n">
        <f aca="false">ABS(B63-$B$4)</f>
        <v>0</v>
      </c>
      <c r="G63" s="15" t="n">
        <v>12</v>
      </c>
      <c r="H63" s="16" t="n">
        <v>1</v>
      </c>
      <c r="I63" s="16" t="n">
        <v>-90.54</v>
      </c>
      <c r="J63" s="17" t="n">
        <v>1</v>
      </c>
      <c r="K63" s="14" t="n">
        <f aca="false">ABS(H63-$B$4)</f>
        <v>0</v>
      </c>
      <c r="M63" s="15" t="n">
        <v>20</v>
      </c>
      <c r="N63" s="79" t="n">
        <v>1</v>
      </c>
      <c r="O63" s="16" t="n">
        <v>133.043478260869</v>
      </c>
      <c r="P63" s="17" t="n">
        <v>0</v>
      </c>
      <c r="Q63" s="14" t="n">
        <f aca="false">ABS(N63-$B$4)</f>
        <v>0</v>
      </c>
      <c r="S63" s="15" t="n">
        <v>16</v>
      </c>
      <c r="T63" s="79" t="n">
        <v>1</v>
      </c>
      <c r="U63" s="79" t="n">
        <v>-30.48</v>
      </c>
      <c r="V63" s="36" t="n">
        <v>1</v>
      </c>
      <c r="W63" s="78" t="n">
        <f aca="false">ABS(T63-$T$4)</f>
        <v>0</v>
      </c>
      <c r="Y63" s="15" t="n">
        <v>12</v>
      </c>
      <c r="Z63" s="79" t="n">
        <v>1</v>
      </c>
      <c r="AA63" s="79" t="n">
        <v>-355.2</v>
      </c>
      <c r="AB63" s="17" t="n">
        <v>0</v>
      </c>
      <c r="AC63" s="14" t="n">
        <f aca="false">ABS(Z63-$Z$4)</f>
        <v>0.25</v>
      </c>
      <c r="AE63" s="15" t="n">
        <v>12</v>
      </c>
      <c r="AF63" s="79" t="n">
        <v>1</v>
      </c>
      <c r="AG63" s="79" t="n">
        <v>-89.856</v>
      </c>
      <c r="AH63" s="17" t="n">
        <v>0</v>
      </c>
      <c r="AI63" s="14" t="n">
        <f aca="false">ABS(AF63-$AF$4)</f>
        <v>0.25</v>
      </c>
      <c r="AK63" s="15" t="n">
        <v>12</v>
      </c>
      <c r="AL63" s="79" t="n">
        <v>0.993107215986511</v>
      </c>
      <c r="AM63" s="79" t="n">
        <v>90.45</v>
      </c>
      <c r="AN63" s="17" t="n">
        <v>0</v>
      </c>
      <c r="AO63" s="14" t="n">
        <f aca="false">ABS($AL$4-AL63)</f>
        <v>0.193107215986511</v>
      </c>
      <c r="AQ63" s="15" t="n">
        <v>12</v>
      </c>
      <c r="AR63" s="79" t="n">
        <v>1.00208426404931</v>
      </c>
      <c r="AS63" s="79" t="n">
        <v>-272.6</v>
      </c>
      <c r="AT63" s="17" t="n">
        <v>0</v>
      </c>
      <c r="AU63" s="14" t="n">
        <f aca="false">ABS($AR$4-AR63)</f>
        <v>0.10208426404931</v>
      </c>
      <c r="AW63" s="15" t="n">
        <v>12</v>
      </c>
      <c r="AX63" s="79" t="n">
        <v>1.00878405151508</v>
      </c>
      <c r="AY63" s="79" t="n">
        <v>-265.581818181818</v>
      </c>
      <c r="AZ63" s="17" t="n">
        <v>0</v>
      </c>
      <c r="BA63" s="14" t="n">
        <f aca="false">ABS($AX$4-AX63)</f>
        <v>0.09121594848492</v>
      </c>
    </row>
    <row r="64" customFormat="false" ht="14.75" hidden="false" customHeight="true" outlineLevel="0" collapsed="false">
      <c r="A64" s="15" t="n">
        <v>13</v>
      </c>
      <c r="B64" s="16" t="n">
        <v>1</v>
      </c>
      <c r="C64" s="16" t="n">
        <v>0</v>
      </c>
      <c r="D64" s="17" t="n">
        <v>1</v>
      </c>
      <c r="E64" s="14" t="n">
        <f aca="false">ABS(B64-$B$4)</f>
        <v>0</v>
      </c>
      <c r="G64" s="15" t="n">
        <v>13</v>
      </c>
      <c r="H64" s="16" t="n">
        <v>1</v>
      </c>
      <c r="I64" s="16" t="n">
        <v>-90</v>
      </c>
      <c r="J64" s="17" t="n">
        <v>1</v>
      </c>
      <c r="K64" s="14" t="n">
        <f aca="false">ABS(H64-$B$4)</f>
        <v>0</v>
      </c>
      <c r="M64" s="15" t="n">
        <v>21</v>
      </c>
      <c r="N64" s="79" t="n">
        <v>1</v>
      </c>
      <c r="O64" s="16" t="n">
        <v>-136.072931276297</v>
      </c>
      <c r="P64" s="17" t="n">
        <v>1</v>
      </c>
      <c r="Q64" s="14" t="n">
        <f aca="false">ABS(N64-$B$4)</f>
        <v>0</v>
      </c>
      <c r="S64" s="15" t="n">
        <v>17</v>
      </c>
      <c r="T64" s="79" t="n">
        <v>0.973541192334136</v>
      </c>
      <c r="U64" s="79" t="n">
        <v>-11.76</v>
      </c>
      <c r="V64" s="36" t="n">
        <v>0</v>
      </c>
      <c r="W64" s="78" t="n">
        <f aca="false">ABS(T64-$T$4)</f>
        <v>0.0264588076658639</v>
      </c>
      <c r="Y64" s="15" t="n">
        <v>13</v>
      </c>
      <c r="Z64" s="79" t="n">
        <v>1.02467695933313</v>
      </c>
      <c r="AA64" s="79" t="n">
        <v>-5.52</v>
      </c>
      <c r="AB64" s="17" t="n">
        <v>0</v>
      </c>
      <c r="AC64" s="14" t="n">
        <f aca="false">ABS(Z64-$Z$4)</f>
        <v>0.27467695933313</v>
      </c>
      <c r="AE64" s="15" t="n">
        <v>13</v>
      </c>
      <c r="AF64" s="79" t="n">
        <v>1</v>
      </c>
      <c r="AG64" s="79" t="n">
        <v>-0.432</v>
      </c>
      <c r="AH64" s="17" t="n">
        <v>0</v>
      </c>
      <c r="AI64" s="14" t="n">
        <f aca="false">ABS(AF64-$AF$4)</f>
        <v>0.25</v>
      </c>
      <c r="AK64" s="15" t="n">
        <v>13</v>
      </c>
      <c r="AL64" s="79" t="n">
        <v>1.15632818672046</v>
      </c>
      <c r="AM64" s="79" t="n">
        <v>-180.9</v>
      </c>
      <c r="AN64" s="17" t="n">
        <v>0</v>
      </c>
      <c r="AO64" s="14" t="n">
        <f aca="false">ABS($AL$4-AL64)</f>
        <v>0.35632818672046</v>
      </c>
      <c r="AQ64" s="15" t="n">
        <v>13</v>
      </c>
      <c r="AR64" s="79" t="n">
        <v>0.947304714255796</v>
      </c>
      <c r="AS64" s="79" t="n">
        <v>88.4</v>
      </c>
      <c r="AT64" s="17" t="n">
        <v>0</v>
      </c>
      <c r="AU64" s="14" t="n">
        <f aca="false">ABS($AR$4-AR64)</f>
        <v>0.0473047142557961</v>
      </c>
      <c r="AW64" s="15" t="n">
        <v>13</v>
      </c>
      <c r="AX64" s="79" t="n">
        <v>1</v>
      </c>
      <c r="AY64" s="79" t="n">
        <v>0</v>
      </c>
      <c r="AZ64" s="17" t="n">
        <v>0</v>
      </c>
      <c r="BA64" s="14" t="n">
        <f aca="false">ABS($AX$4-AX64)</f>
        <v>0.1</v>
      </c>
    </row>
    <row r="65" customFormat="false" ht="14.75" hidden="false" customHeight="true" outlineLevel="0" collapsed="false">
      <c r="A65" s="15" t="n">
        <v>14</v>
      </c>
      <c r="B65" s="16" t="n">
        <v>0.998101578670777</v>
      </c>
      <c r="C65" s="16" t="n">
        <v>116.64</v>
      </c>
      <c r="D65" s="17" t="n">
        <v>0</v>
      </c>
      <c r="E65" s="14" t="n">
        <f aca="false">ABS(B65-$B$4)</f>
        <v>0.00189842132922291</v>
      </c>
      <c r="G65" s="15" t="n">
        <v>14</v>
      </c>
      <c r="H65" s="16" t="n">
        <v>0.998101578670777</v>
      </c>
      <c r="I65" s="16" t="n">
        <v>26.6399999999999</v>
      </c>
      <c r="J65" s="17" t="n">
        <v>0</v>
      </c>
      <c r="K65" s="14" t="n">
        <f aca="false">ABS(H65-$B$4)</f>
        <v>0.00189842132922291</v>
      </c>
      <c r="M65" s="23" t="n">
        <v>25</v>
      </c>
      <c r="N65" s="79" t="n">
        <v>1</v>
      </c>
      <c r="O65" s="16" t="n">
        <v>180</v>
      </c>
      <c r="P65" s="17" t="n">
        <v>0</v>
      </c>
      <c r="Q65" s="24" t="n">
        <f aca="false">ABS(N65-$B$4)</f>
        <v>0</v>
      </c>
      <c r="S65" s="15" t="n">
        <v>19</v>
      </c>
      <c r="T65" s="79" t="n">
        <v>1</v>
      </c>
      <c r="U65" s="79" t="n">
        <v>-30.24</v>
      </c>
      <c r="V65" s="36" t="n">
        <v>1</v>
      </c>
      <c r="W65" s="78" t="n">
        <f aca="false">ABS(T65-$T$4)</f>
        <v>0</v>
      </c>
      <c r="Y65" s="15" t="n">
        <v>14</v>
      </c>
      <c r="Z65" s="79" t="n">
        <v>1</v>
      </c>
      <c r="AA65" s="79" t="n">
        <v>0</v>
      </c>
      <c r="AB65" s="17" t="n">
        <v>0.5</v>
      </c>
      <c r="AC65" s="14" t="n">
        <f aca="false">ABS(Z65-$Z$4)</f>
        <v>0.25</v>
      </c>
      <c r="AE65" s="15" t="n">
        <v>14</v>
      </c>
      <c r="AF65" s="79" t="n">
        <v>0.984473703254794</v>
      </c>
      <c r="AG65" s="79" t="n">
        <v>-340.704</v>
      </c>
      <c r="AH65" s="17" t="n">
        <v>0</v>
      </c>
      <c r="AI65" s="14" t="n">
        <f aca="false">ABS(AF65-$AF$4)</f>
        <v>0.265526296745206</v>
      </c>
      <c r="AK65" s="15" t="n">
        <v>14</v>
      </c>
      <c r="AL65" s="79" t="n">
        <v>1</v>
      </c>
      <c r="AM65" s="79" t="n">
        <v>0</v>
      </c>
      <c r="AN65" s="17" t="n">
        <v>0</v>
      </c>
      <c r="AO65" s="14" t="n">
        <f aca="false">ABS($AL$4-AL65)</f>
        <v>0.2</v>
      </c>
      <c r="AQ65" s="15" t="n">
        <v>14</v>
      </c>
      <c r="AR65" s="79" t="n">
        <v>1.02103921803867</v>
      </c>
      <c r="AS65" s="79" t="n">
        <v>-12.8</v>
      </c>
      <c r="AT65" s="17" t="n">
        <v>0</v>
      </c>
      <c r="AU65" s="14" t="n">
        <f aca="false">ABS($AR$4-AR65)</f>
        <v>0.12103921803867</v>
      </c>
      <c r="AW65" s="15" t="n">
        <v>14</v>
      </c>
      <c r="AX65" s="79" t="n">
        <v>1</v>
      </c>
      <c r="AY65" s="79" t="n">
        <v>0</v>
      </c>
      <c r="AZ65" s="17" t="n">
        <v>0.5</v>
      </c>
      <c r="BA65" s="14" t="n">
        <f aca="false">ABS($AX$4-AX65)</f>
        <v>0.1</v>
      </c>
    </row>
    <row r="66" customFormat="false" ht="14.75" hidden="false" customHeight="true" outlineLevel="0" collapsed="false">
      <c r="A66" s="15" t="n">
        <v>15</v>
      </c>
      <c r="B66" s="16" t="n">
        <v>1</v>
      </c>
      <c r="C66" s="16" t="n">
        <v>-350.28</v>
      </c>
      <c r="D66" s="17" t="n">
        <v>0</v>
      </c>
      <c r="E66" s="14" t="n">
        <f aca="false">ABS(B66-$B$4)</f>
        <v>0</v>
      </c>
      <c r="G66" s="15" t="n">
        <v>15</v>
      </c>
      <c r="H66" s="16" t="n">
        <v>1</v>
      </c>
      <c r="I66" s="16" t="n">
        <v>-168.48</v>
      </c>
      <c r="J66" s="17" t="n">
        <v>0</v>
      </c>
      <c r="K66" s="14" t="n">
        <f aca="false">ABS(H66-$B$4)</f>
        <v>0</v>
      </c>
      <c r="M66" s="15" t="n">
        <v>26</v>
      </c>
      <c r="N66" s="79" t="n">
        <v>1</v>
      </c>
      <c r="O66" s="16" t="n">
        <v>133.800841514726</v>
      </c>
      <c r="P66" s="17" t="n">
        <v>1</v>
      </c>
      <c r="Q66" s="14" t="n">
        <f aca="false">ABS(N66-$B$4)</f>
        <v>0</v>
      </c>
      <c r="S66" s="15" t="n">
        <v>20</v>
      </c>
      <c r="T66" s="79" t="n">
        <v>1</v>
      </c>
      <c r="U66" s="79" t="n">
        <v>-30.72</v>
      </c>
      <c r="V66" s="36" t="n">
        <v>1</v>
      </c>
      <c r="W66" s="78" t="n">
        <f aca="false">ABS(T66-$T$4)</f>
        <v>0</v>
      </c>
      <c r="Y66" s="15" t="n">
        <v>15</v>
      </c>
      <c r="Z66" s="79" t="n">
        <v>1</v>
      </c>
      <c r="AA66" s="79" t="n">
        <v>-359.04</v>
      </c>
      <c r="AB66" s="17" t="n">
        <v>0</v>
      </c>
      <c r="AC66" s="14" t="n">
        <f aca="false">ABS(Z66-$Z$4)</f>
        <v>0.25</v>
      </c>
      <c r="AE66" s="15" t="n">
        <v>15</v>
      </c>
      <c r="AF66" s="79" t="n">
        <v>1</v>
      </c>
      <c r="AG66" s="79" t="n">
        <v>90.864</v>
      </c>
      <c r="AH66" s="17" t="n">
        <v>0</v>
      </c>
      <c r="AI66" s="14" t="n">
        <f aca="false">ABS(AF66-$AF$4)</f>
        <v>0.25</v>
      </c>
      <c r="AK66" s="15" t="n">
        <v>15</v>
      </c>
      <c r="AL66" s="79" t="n">
        <v>1.02805287024083</v>
      </c>
      <c r="AM66" s="79" t="n">
        <v>179.325</v>
      </c>
      <c r="AN66" s="17" t="n">
        <v>0.5</v>
      </c>
      <c r="AO66" s="14" t="n">
        <f aca="false">ABS($AL$4-AL66)</f>
        <v>0.22805287024083</v>
      </c>
      <c r="AQ66" s="15" t="n">
        <v>15</v>
      </c>
      <c r="AR66" s="79" t="n">
        <v>0.906777236052333</v>
      </c>
      <c r="AS66" s="79" t="n">
        <v>-2</v>
      </c>
      <c r="AT66" s="17" t="n">
        <v>1</v>
      </c>
      <c r="AU66" s="14" t="n">
        <f aca="false">ABS($AR$4-AR66)</f>
        <v>0.00677723605233305</v>
      </c>
      <c r="AW66" s="15" t="n">
        <v>15</v>
      </c>
      <c r="AX66" s="79" t="n">
        <v>0.972401758840521</v>
      </c>
      <c r="AY66" s="79" t="n">
        <v>-90.3272727272727</v>
      </c>
      <c r="AZ66" s="17" t="n">
        <v>0</v>
      </c>
      <c r="BA66" s="14" t="n">
        <f aca="false">ABS($AX$4-AX66)</f>
        <v>0.127598241159479</v>
      </c>
    </row>
    <row r="67" customFormat="false" ht="14.75" hidden="false" customHeight="true" outlineLevel="0" collapsed="false">
      <c r="A67" s="15" t="n">
        <v>16</v>
      </c>
      <c r="B67" s="16" t="n">
        <v>1</v>
      </c>
      <c r="C67" s="16" t="n">
        <v>-1.44</v>
      </c>
      <c r="D67" s="17" t="n">
        <v>1</v>
      </c>
      <c r="E67" s="14" t="n">
        <f aca="false">ABS(B67-$B$4)</f>
        <v>0</v>
      </c>
      <c r="G67" s="15" t="n">
        <v>16</v>
      </c>
      <c r="H67" s="16" t="n">
        <v>1</v>
      </c>
      <c r="I67" s="16" t="n">
        <v>-171.54</v>
      </c>
      <c r="J67" s="17" t="n">
        <v>0</v>
      </c>
      <c r="K67" s="14" t="n">
        <f aca="false">ABS(H67-$B$4)</f>
        <v>0</v>
      </c>
      <c r="M67" s="23" t="n">
        <v>27</v>
      </c>
      <c r="N67" s="79" t="n">
        <v>1</v>
      </c>
      <c r="O67" s="16" t="n">
        <v>-17.6718092566619</v>
      </c>
      <c r="P67" s="17" t="n">
        <v>0</v>
      </c>
      <c r="Q67" s="14" t="n">
        <f aca="false">ABS(N67-$B$4)</f>
        <v>0</v>
      </c>
      <c r="S67" s="15" t="n">
        <v>21</v>
      </c>
      <c r="T67" s="79" t="n">
        <v>1</v>
      </c>
      <c r="U67" s="79" t="n">
        <v>-30.48</v>
      </c>
      <c r="V67" s="36" t="n">
        <v>1</v>
      </c>
      <c r="W67" s="78" t="n">
        <f aca="false">ABS(T67-$T$4)</f>
        <v>0</v>
      </c>
      <c r="Y67" s="15" t="n">
        <v>16</v>
      </c>
      <c r="Z67" s="79" t="n">
        <v>1</v>
      </c>
      <c r="AA67" s="79" t="n">
        <v>-358.32</v>
      </c>
      <c r="AB67" s="17" t="n">
        <v>0</v>
      </c>
      <c r="AC67" s="14" t="n">
        <f aca="false">ABS(Z67-$Z$4)</f>
        <v>0.25</v>
      </c>
      <c r="AE67" s="15" t="n">
        <v>16</v>
      </c>
      <c r="AF67" s="79" t="n">
        <v>1.10533426218292</v>
      </c>
      <c r="AG67" s="79" t="n">
        <v>-269.28</v>
      </c>
      <c r="AH67" s="17" t="n">
        <v>0</v>
      </c>
      <c r="AI67" s="14" t="n">
        <f aca="false">ABS(AF67-$AF$4)</f>
        <v>0.14466573781708</v>
      </c>
      <c r="AK67" s="15" t="n">
        <v>16</v>
      </c>
      <c r="AL67" s="79" t="n">
        <v>1</v>
      </c>
      <c r="AM67" s="79" t="n">
        <v>-89.55</v>
      </c>
      <c r="AN67" s="17" t="n">
        <v>0</v>
      </c>
      <c r="AO67" s="14" t="n">
        <f aca="false">ABS($AL$4-AL67)</f>
        <v>0.2</v>
      </c>
      <c r="AQ67" s="15" t="n">
        <v>16</v>
      </c>
      <c r="AR67" s="79" t="n">
        <v>1</v>
      </c>
      <c r="AS67" s="79" t="n">
        <v>-86</v>
      </c>
      <c r="AT67" s="17" t="n">
        <v>0</v>
      </c>
      <c r="AU67" s="14" t="n">
        <f aca="false">ABS($AR$4-AR67)</f>
        <v>0.1</v>
      </c>
      <c r="AW67" s="15" t="n">
        <v>16</v>
      </c>
      <c r="AX67" s="79" t="n">
        <v>1</v>
      </c>
      <c r="AY67" s="79" t="n">
        <v>-91.6363636363636</v>
      </c>
      <c r="AZ67" s="17" t="n">
        <v>0</v>
      </c>
      <c r="BA67" s="14" t="n">
        <f aca="false">ABS($AX$4-AX67)</f>
        <v>0.1</v>
      </c>
    </row>
    <row r="68" customFormat="false" ht="14.75" hidden="false" customHeight="true" outlineLevel="0" collapsed="false">
      <c r="A68" s="15" t="n">
        <v>17</v>
      </c>
      <c r="B68" s="16" t="n">
        <v>1</v>
      </c>
      <c r="C68" s="16" t="n">
        <v>-0.18</v>
      </c>
      <c r="D68" s="17" t="n">
        <v>1</v>
      </c>
      <c r="E68" s="14" t="n">
        <f aca="false">ABS(B68-$B$4)</f>
        <v>0</v>
      </c>
      <c r="G68" s="15" t="n">
        <v>17</v>
      </c>
      <c r="H68" s="16" t="n">
        <v>0.988663395434153</v>
      </c>
      <c r="I68" s="16" t="n">
        <v>-71.82</v>
      </c>
      <c r="J68" s="17" t="n">
        <v>0</v>
      </c>
      <c r="K68" s="14" t="n">
        <f aca="false">ABS(H68-$B$4)</f>
        <v>0.011336604565847</v>
      </c>
      <c r="M68" s="15" t="n">
        <v>28</v>
      </c>
      <c r="N68" s="79" t="n">
        <v>1</v>
      </c>
      <c r="O68" s="16" t="n">
        <v>135.820476858345</v>
      </c>
      <c r="P68" s="17" t="n">
        <v>1</v>
      </c>
      <c r="Q68" s="14" t="n">
        <f aca="false">ABS(N68-$B$4)</f>
        <v>0</v>
      </c>
      <c r="S68" s="23" t="n">
        <v>25</v>
      </c>
      <c r="T68" s="79" t="n">
        <v>1</v>
      </c>
      <c r="U68" s="79" t="n">
        <v>-18.48</v>
      </c>
      <c r="V68" s="36" t="n">
        <v>0</v>
      </c>
      <c r="W68" s="78" t="n">
        <f aca="false">ABS(T68-$T$4)</f>
        <v>0</v>
      </c>
      <c r="Y68" s="15" t="n">
        <v>17</v>
      </c>
      <c r="Z68" s="79" t="n">
        <v>1</v>
      </c>
      <c r="AA68" s="79" t="n">
        <v>-350.64</v>
      </c>
      <c r="AB68" s="17" t="n">
        <v>0</v>
      </c>
      <c r="AC68" s="14" t="n">
        <f aca="false">ABS(Z68-$Z$4)</f>
        <v>0.25</v>
      </c>
      <c r="AE68" s="15" t="n">
        <v>17</v>
      </c>
      <c r="AF68" s="79" t="n">
        <v>1.00156603415494</v>
      </c>
      <c r="AG68" s="79" t="n">
        <v>-161.856</v>
      </c>
      <c r="AH68" s="17" t="n">
        <v>0</v>
      </c>
      <c r="AI68" s="14" t="n">
        <f aca="false">ABS(AF68-$AF$4)</f>
        <v>0.24843396584506</v>
      </c>
      <c r="AK68" s="15" t="n">
        <v>17</v>
      </c>
      <c r="AL68" s="79" t="n">
        <v>1</v>
      </c>
      <c r="AM68" s="79" t="n">
        <v>178.65</v>
      </c>
      <c r="AN68" s="17" t="n">
        <v>0</v>
      </c>
      <c r="AO68" s="14" t="n">
        <f aca="false">ABS($AL$4-AL68)</f>
        <v>0.2</v>
      </c>
      <c r="AQ68" s="15" t="n">
        <v>17</v>
      </c>
      <c r="AR68" s="79" t="n">
        <v>1</v>
      </c>
      <c r="AS68" s="79" t="n">
        <v>-178.8</v>
      </c>
      <c r="AT68" s="17" t="n">
        <v>0</v>
      </c>
      <c r="AU68" s="14" t="n">
        <f aca="false">ABS($AR$4-AR68)</f>
        <v>0.1</v>
      </c>
      <c r="AW68" s="15" t="n">
        <v>17</v>
      </c>
      <c r="AX68" s="79" t="n">
        <v>1.00702109003173</v>
      </c>
      <c r="AY68" s="79" t="n">
        <v>-1.47272727272727</v>
      </c>
      <c r="AZ68" s="17" t="n">
        <v>0</v>
      </c>
      <c r="BA68" s="14" t="n">
        <f aca="false">ABS($AX$4-AX68)</f>
        <v>0.0929789099682701</v>
      </c>
    </row>
    <row r="69" customFormat="false" ht="14.75" hidden="false" customHeight="true" outlineLevel="0" collapsed="false">
      <c r="A69" s="15" t="n">
        <v>18</v>
      </c>
      <c r="B69" s="16" t="n">
        <v>1</v>
      </c>
      <c r="C69" s="16" t="n">
        <v>0</v>
      </c>
      <c r="D69" s="17" t="n">
        <v>1</v>
      </c>
      <c r="E69" s="14" t="n">
        <f aca="false">ABS(B69-$B$4)</f>
        <v>0</v>
      </c>
      <c r="G69" s="15" t="n">
        <v>18</v>
      </c>
      <c r="H69" s="16" t="n">
        <v>1</v>
      </c>
      <c r="I69" s="16" t="n">
        <v>-90</v>
      </c>
      <c r="J69" s="17" t="n">
        <v>1</v>
      </c>
      <c r="K69" s="14" t="n">
        <f aca="false">ABS(H69-$B$4)</f>
        <v>0</v>
      </c>
      <c r="M69" s="23" t="n">
        <v>31</v>
      </c>
      <c r="N69" s="79" t="n">
        <v>1</v>
      </c>
      <c r="O69" s="16" t="n">
        <v>-174.193548387096</v>
      </c>
      <c r="P69" s="17" t="n">
        <v>0</v>
      </c>
      <c r="Q69" s="14" t="n">
        <f aca="false">ABS(N69-$B$4)</f>
        <v>0</v>
      </c>
      <c r="S69" s="15" t="n">
        <v>26</v>
      </c>
      <c r="T69" s="79" t="n">
        <v>1</v>
      </c>
      <c r="U69" s="79" t="n">
        <v>-329.28</v>
      </c>
      <c r="V69" s="36" t="n">
        <v>1</v>
      </c>
      <c r="W69" s="78" t="n">
        <f aca="false">ABS(T69-$T$4)</f>
        <v>0</v>
      </c>
      <c r="Y69" s="15" t="n">
        <v>18</v>
      </c>
      <c r="Z69" s="79" t="n">
        <v>1.06543295104522</v>
      </c>
      <c r="AA69" s="79" t="n">
        <v>-6.24</v>
      </c>
      <c r="AB69" s="17" t="n">
        <v>0</v>
      </c>
      <c r="AC69" s="14" t="n">
        <f aca="false">ABS(Z69-$Z$4)</f>
        <v>0.31543295104522</v>
      </c>
      <c r="AE69" s="15" t="n">
        <v>18</v>
      </c>
      <c r="AF69" s="79" t="n">
        <v>1</v>
      </c>
      <c r="AG69" s="79" t="n">
        <v>-0.288</v>
      </c>
      <c r="AH69" s="17" t="n">
        <v>0.5</v>
      </c>
      <c r="AI69" s="14" t="n">
        <f aca="false">ABS(AF69-$AF$4)</f>
        <v>0.25</v>
      </c>
      <c r="AK69" s="15" t="n">
        <v>18</v>
      </c>
      <c r="AL69" s="79" t="n">
        <v>1.10932279511175</v>
      </c>
      <c r="AM69" s="79" t="n">
        <v>178.425</v>
      </c>
      <c r="AN69" s="17" t="n">
        <v>0</v>
      </c>
      <c r="AO69" s="14" t="n">
        <f aca="false">ABS($AL$4-AL69)</f>
        <v>0.30932279511175</v>
      </c>
      <c r="AQ69" s="15" t="n">
        <v>18</v>
      </c>
      <c r="AR69" s="79" t="n">
        <v>0.76604975426315</v>
      </c>
      <c r="AS69" s="79" t="n">
        <v>162.8</v>
      </c>
      <c r="AT69" s="17" t="n">
        <v>0</v>
      </c>
      <c r="AU69" s="14" t="n">
        <f aca="false">ABS($AR$4-AR69)</f>
        <v>0.13395024573685</v>
      </c>
      <c r="AW69" s="15" t="n">
        <v>18</v>
      </c>
      <c r="AX69" s="79" t="n">
        <v>0.986104334662677</v>
      </c>
      <c r="AY69" s="79" t="n">
        <v>-15.5454545454545</v>
      </c>
      <c r="AZ69" s="17" t="n">
        <v>0</v>
      </c>
      <c r="BA69" s="14" t="n">
        <f aca="false">ABS($AX$4-AX69)</f>
        <v>0.113895665337323</v>
      </c>
    </row>
    <row r="70" customFormat="false" ht="14.75" hidden="false" customHeight="true" outlineLevel="0" collapsed="false">
      <c r="A70" s="15" t="n">
        <v>19</v>
      </c>
      <c r="B70" s="16" t="n">
        <v>1</v>
      </c>
      <c r="C70" s="16" t="n">
        <v>0</v>
      </c>
      <c r="D70" s="17" t="n">
        <v>1</v>
      </c>
      <c r="E70" s="14" t="n">
        <f aca="false">ABS(B70-$B$4)</f>
        <v>0</v>
      </c>
      <c r="G70" s="15" t="n">
        <v>19</v>
      </c>
      <c r="H70" s="16" t="n">
        <v>1</v>
      </c>
      <c r="I70" s="16" t="n">
        <v>-90</v>
      </c>
      <c r="J70" s="17" t="n">
        <v>1</v>
      </c>
      <c r="K70" s="14" t="n">
        <f aca="false">ABS(H70-$B$4)</f>
        <v>0</v>
      </c>
      <c r="M70" s="23" t="n">
        <v>33</v>
      </c>
      <c r="N70" s="79" t="n">
        <v>1.12714250648653</v>
      </c>
      <c r="O70" s="16" t="n">
        <v>178.737727910238</v>
      </c>
      <c r="P70" s="17" t="n">
        <v>0</v>
      </c>
      <c r="Q70" s="14" t="n">
        <f aca="false">ABS(N70-$B$4)</f>
        <v>0.12714250648653</v>
      </c>
      <c r="S70" s="23" t="n">
        <v>27</v>
      </c>
      <c r="T70" s="79" t="n">
        <v>1.03219811617984</v>
      </c>
      <c r="U70" s="79" t="n">
        <v>-319.2</v>
      </c>
      <c r="V70" s="36" t="n">
        <v>0</v>
      </c>
      <c r="W70" s="78" t="n">
        <f aca="false">ABS(T70-$T$4)</f>
        <v>0.0321981161798399</v>
      </c>
      <c r="Y70" s="15" t="n">
        <v>19</v>
      </c>
      <c r="Z70" s="79" t="n">
        <v>1</v>
      </c>
      <c r="AA70" s="79" t="n">
        <v>-171.839999999999</v>
      </c>
      <c r="AB70" s="17" t="n">
        <v>0</v>
      </c>
      <c r="AC70" s="14" t="n">
        <f aca="false">ABS(Z70-$Z$4)</f>
        <v>0.25</v>
      </c>
      <c r="AE70" s="15" t="n">
        <v>19</v>
      </c>
      <c r="AF70" s="79" t="n">
        <v>0.998436414473392</v>
      </c>
      <c r="AG70" s="79" t="n">
        <v>-177.408</v>
      </c>
      <c r="AH70" s="17" t="n">
        <v>0</v>
      </c>
      <c r="AI70" s="14" t="n">
        <f aca="false">ABS(AF70-$AF$4)</f>
        <v>0.251563585526608</v>
      </c>
      <c r="AK70" s="15" t="n">
        <v>19</v>
      </c>
      <c r="AL70" s="79" t="n">
        <v>1</v>
      </c>
      <c r="AM70" s="79" t="n">
        <v>178.875</v>
      </c>
      <c r="AN70" s="17" t="n">
        <v>0</v>
      </c>
      <c r="AO70" s="14" t="n">
        <f aca="false">ABS($AL$4-AL70)</f>
        <v>0.2</v>
      </c>
      <c r="AQ70" s="15" t="n">
        <v>19</v>
      </c>
      <c r="AR70" s="79" t="n">
        <v>0.906777236052333</v>
      </c>
      <c r="AS70" s="79" t="n">
        <v>-2</v>
      </c>
      <c r="AT70" s="17" t="n">
        <v>1</v>
      </c>
      <c r="AU70" s="14" t="n">
        <f aca="false">ABS($AR$4-AR70)</f>
        <v>0.00677723605233305</v>
      </c>
      <c r="AW70" s="15" t="n">
        <v>19</v>
      </c>
      <c r="AX70" s="79" t="n">
        <v>1.0035044045901</v>
      </c>
      <c r="AY70" s="79" t="n">
        <v>0.818181818181813</v>
      </c>
      <c r="AZ70" s="17" t="n">
        <v>0.5</v>
      </c>
      <c r="BA70" s="14" t="n">
        <f aca="false">ABS($AX$4-AX70)</f>
        <v>0.0964955954099001</v>
      </c>
    </row>
    <row r="71" customFormat="false" ht="14.75" hidden="false" customHeight="true" outlineLevel="0" collapsed="false">
      <c r="A71" s="15" t="n">
        <v>20</v>
      </c>
      <c r="B71" s="16" t="n">
        <v>1</v>
      </c>
      <c r="C71" s="16" t="n">
        <v>-0.9</v>
      </c>
      <c r="D71" s="17" t="n">
        <v>1</v>
      </c>
      <c r="E71" s="14" t="n">
        <f aca="false">ABS(B71-$B$4)</f>
        <v>0</v>
      </c>
      <c r="G71" s="15" t="n">
        <v>20</v>
      </c>
      <c r="H71" s="16" t="n">
        <v>1</v>
      </c>
      <c r="I71" s="16" t="n">
        <v>-359.82</v>
      </c>
      <c r="J71" s="17" t="n">
        <v>0</v>
      </c>
      <c r="K71" s="14" t="n">
        <f aca="false">ABS(H71-$B$4)</f>
        <v>0</v>
      </c>
      <c r="M71" s="23" t="n">
        <v>35</v>
      </c>
      <c r="N71" s="79" t="n">
        <v>1</v>
      </c>
      <c r="O71" s="16" t="n">
        <v>135.063113604488</v>
      </c>
      <c r="P71" s="17" t="n">
        <v>1</v>
      </c>
      <c r="Q71" s="14" t="n">
        <f aca="false">ABS(N71-$B$4)</f>
        <v>0</v>
      </c>
      <c r="S71" s="15" t="n">
        <v>28</v>
      </c>
      <c r="T71" s="79" t="n">
        <v>1</v>
      </c>
      <c r="U71" s="79" t="n">
        <v>-331.2</v>
      </c>
      <c r="V71" s="36" t="n">
        <v>1</v>
      </c>
      <c r="W71" s="78" t="n">
        <f aca="false">ABS(T71-$T$4)</f>
        <v>0</v>
      </c>
      <c r="Y71" s="15" t="n">
        <v>20</v>
      </c>
      <c r="Z71" s="79" t="n">
        <v>1</v>
      </c>
      <c r="AA71" s="79" t="n">
        <v>-1.2</v>
      </c>
      <c r="AB71" s="17" t="n">
        <v>0</v>
      </c>
      <c r="AC71" s="14" t="n">
        <f aca="false">ABS(Z71-$Z$4)</f>
        <v>0.25</v>
      </c>
      <c r="AE71" s="15" t="n">
        <v>20</v>
      </c>
      <c r="AF71" s="79" t="n">
        <v>1.0830761389754</v>
      </c>
      <c r="AG71" s="79" t="n">
        <v>-164.447999999999</v>
      </c>
      <c r="AH71" s="17" t="n">
        <v>0</v>
      </c>
      <c r="AI71" s="14" t="n">
        <f aca="false">ABS(AF71-$AF$4)</f>
        <v>0.1669238610246</v>
      </c>
      <c r="AK71" s="15" t="n">
        <v>20</v>
      </c>
      <c r="AL71" s="79" t="n">
        <v>1</v>
      </c>
      <c r="AM71" s="79" t="n">
        <v>-271.8</v>
      </c>
      <c r="AN71" s="17" t="n">
        <v>0</v>
      </c>
      <c r="AO71" s="14" t="n">
        <f aca="false">ABS($AL$4-AL71)</f>
        <v>0.2</v>
      </c>
      <c r="AQ71" s="15" t="n">
        <v>20</v>
      </c>
      <c r="AR71" s="79" t="n">
        <v>1</v>
      </c>
      <c r="AS71" s="79" t="n">
        <v>-94</v>
      </c>
      <c r="AT71" s="17" t="n">
        <v>0</v>
      </c>
      <c r="AU71" s="14" t="n">
        <f aca="false">ABS($AR$4-AR71)</f>
        <v>0.1</v>
      </c>
      <c r="AW71" s="15" t="n">
        <v>20</v>
      </c>
      <c r="AX71" s="79" t="n">
        <v>1</v>
      </c>
      <c r="AY71" s="79" t="n">
        <v>-90</v>
      </c>
      <c r="AZ71" s="17" t="n">
        <v>0</v>
      </c>
      <c r="BA71" s="14" t="n">
        <f aca="false">ABS($AX$4-AX71)</f>
        <v>0.1</v>
      </c>
    </row>
    <row r="72" customFormat="false" ht="14.75" hidden="false" customHeight="true" outlineLevel="0" collapsed="false">
      <c r="A72" s="15" t="n">
        <v>21</v>
      </c>
      <c r="B72" s="16" t="n">
        <v>1</v>
      </c>
      <c r="C72" s="16" t="n">
        <v>0</v>
      </c>
      <c r="D72" s="17" t="n">
        <v>1</v>
      </c>
      <c r="E72" s="14" t="n">
        <f aca="false">ABS(B72-$B$4)</f>
        <v>0</v>
      </c>
      <c r="G72" s="15" t="n">
        <v>21</v>
      </c>
      <c r="H72" s="16" t="n">
        <v>1</v>
      </c>
      <c r="I72" s="16" t="n">
        <v>-170.1</v>
      </c>
      <c r="J72" s="17" t="n">
        <v>0</v>
      </c>
      <c r="K72" s="14" t="n">
        <f aca="false">ABS(H72-$B$4)</f>
        <v>0</v>
      </c>
      <c r="M72" s="15" t="n">
        <v>36</v>
      </c>
      <c r="N72" s="79" t="n">
        <v>1.00510599884217</v>
      </c>
      <c r="O72" s="16" t="n">
        <v>-147.433380084151</v>
      </c>
      <c r="P72" s="17" t="n">
        <v>0</v>
      </c>
      <c r="Q72" s="14" t="n">
        <f aca="false">ABS(N72-$B$4)</f>
        <v>0.00510599884217</v>
      </c>
      <c r="S72" s="15" t="n">
        <v>30</v>
      </c>
      <c r="T72" s="79" t="n">
        <v>1</v>
      </c>
      <c r="U72" s="79" t="n">
        <v>180</v>
      </c>
      <c r="V72" s="36" t="n">
        <v>0</v>
      </c>
      <c r="W72" s="78" t="n">
        <f aca="false">ABS(T72-$T$4)</f>
        <v>0</v>
      </c>
      <c r="Y72" s="15" t="n">
        <v>21</v>
      </c>
      <c r="Z72" s="79" t="n">
        <v>1</v>
      </c>
      <c r="AA72" s="79" t="n">
        <v>-179.519999999999</v>
      </c>
      <c r="AB72" s="17" t="n">
        <v>0</v>
      </c>
      <c r="AC72" s="14" t="n">
        <f aca="false">ABS(Z72-$Z$4)</f>
        <v>0.25</v>
      </c>
      <c r="AE72" s="15" t="n">
        <v>21</v>
      </c>
      <c r="AF72" s="79" t="n">
        <v>1.01101387544022</v>
      </c>
      <c r="AG72" s="79" t="n">
        <v>-342</v>
      </c>
      <c r="AH72" s="17" t="n">
        <v>0</v>
      </c>
      <c r="AI72" s="14" t="n">
        <f aca="false">ABS(AF72-$AF$4)</f>
        <v>0.23898612455978</v>
      </c>
      <c r="AK72" s="15" t="n">
        <v>21</v>
      </c>
      <c r="AL72" s="79" t="n">
        <v>1.13258165981939</v>
      </c>
      <c r="AM72" s="79" t="n">
        <v>-351.9</v>
      </c>
      <c r="AN72" s="17" t="n">
        <v>0</v>
      </c>
      <c r="AO72" s="14" t="n">
        <f aca="false">ABS($AL$4-AL72)</f>
        <v>0.33258165981939</v>
      </c>
      <c r="AQ72" s="15" t="n">
        <v>21</v>
      </c>
      <c r="AR72" s="79" t="n">
        <v>1</v>
      </c>
      <c r="AS72" s="79" t="n">
        <v>90</v>
      </c>
      <c r="AT72" s="17" t="n">
        <v>0</v>
      </c>
      <c r="AU72" s="14" t="n">
        <f aca="false">ABS($AR$4-AR72)</f>
        <v>0.1</v>
      </c>
      <c r="AW72" s="15" t="n">
        <v>21</v>
      </c>
      <c r="AX72" s="79" t="n">
        <v>1</v>
      </c>
      <c r="AY72" s="79" t="n">
        <v>-89.8363636363636</v>
      </c>
      <c r="AZ72" s="17" t="n">
        <v>0</v>
      </c>
      <c r="BA72" s="14" t="n">
        <f aca="false">ABS($AX$4-AX72)</f>
        <v>0.1</v>
      </c>
    </row>
    <row r="73" customFormat="false" ht="14.75" hidden="false" customHeight="true" outlineLevel="0" collapsed="false">
      <c r="A73" s="15" t="n">
        <v>22</v>
      </c>
      <c r="B73" s="16" t="n">
        <v>1</v>
      </c>
      <c r="C73" s="16" t="n">
        <v>-359.82</v>
      </c>
      <c r="D73" s="17" t="n">
        <v>1</v>
      </c>
      <c r="E73" s="14" t="n">
        <f aca="false">ABS(B73-$B$4)</f>
        <v>0</v>
      </c>
      <c r="G73" s="15" t="n">
        <v>22</v>
      </c>
      <c r="H73" s="16" t="n">
        <v>1.10595803306083</v>
      </c>
      <c r="I73" s="16" t="n">
        <v>97.56</v>
      </c>
      <c r="J73" s="17" t="n">
        <v>0</v>
      </c>
      <c r="K73" s="14" t="n">
        <f aca="false">ABS(H73-$B$4)</f>
        <v>0.10595803306083</v>
      </c>
      <c r="M73" s="23" t="n">
        <v>37</v>
      </c>
      <c r="N73" s="79" t="n">
        <v>1</v>
      </c>
      <c r="O73" s="16" t="n">
        <v>180</v>
      </c>
      <c r="P73" s="17" t="n">
        <v>0</v>
      </c>
      <c r="Q73" s="14" t="n">
        <f aca="false">ABS(N73-$B$4)</f>
        <v>0</v>
      </c>
      <c r="S73" s="23" t="n">
        <v>31</v>
      </c>
      <c r="T73" s="79" t="n">
        <v>1</v>
      </c>
      <c r="U73" s="79" t="n">
        <v>150.72</v>
      </c>
      <c r="V73" s="36" t="n">
        <v>0</v>
      </c>
      <c r="W73" s="78" t="n">
        <f aca="false">ABS(T73-$T$4)</f>
        <v>0</v>
      </c>
      <c r="Y73" s="15" t="n">
        <v>22</v>
      </c>
      <c r="Z73" s="79" t="n">
        <v>1</v>
      </c>
      <c r="AA73" s="79" t="n">
        <v>-350.16</v>
      </c>
      <c r="AB73" s="17" t="n">
        <v>0</v>
      </c>
      <c r="AC73" s="14" t="n">
        <f aca="false">ABS(Z73-$Z$4)</f>
        <v>0.25</v>
      </c>
      <c r="AE73" s="15" t="n">
        <v>22</v>
      </c>
      <c r="AF73" s="79" t="n">
        <v>1</v>
      </c>
      <c r="AG73" s="79" t="n">
        <v>-359.136</v>
      </c>
      <c r="AH73" s="17" t="n">
        <v>0</v>
      </c>
      <c r="AI73" s="14" t="n">
        <f aca="false">ABS(AF73-$AF$4)</f>
        <v>0.25</v>
      </c>
      <c r="AK73" s="15" t="n">
        <v>22</v>
      </c>
      <c r="AL73" s="79" t="n">
        <v>1.00462174679533</v>
      </c>
      <c r="AM73" s="79" t="n">
        <v>-92.6999999999999</v>
      </c>
      <c r="AN73" s="17" t="n">
        <v>0</v>
      </c>
      <c r="AO73" s="14" t="n">
        <f aca="false">ABS($AL$4-AL73)</f>
        <v>0.20462174679533</v>
      </c>
      <c r="AQ73" s="15" t="n">
        <v>22</v>
      </c>
      <c r="AR73" s="79" t="n">
        <v>1</v>
      </c>
      <c r="AS73" s="79" t="n">
        <v>-180</v>
      </c>
      <c r="AT73" s="17" t="n">
        <v>0</v>
      </c>
      <c r="AU73" s="14" t="n">
        <f aca="false">ABS($AR$4-AR73)</f>
        <v>0.1</v>
      </c>
      <c r="AW73" s="15" t="n">
        <v>22</v>
      </c>
      <c r="AX73" s="79" t="n">
        <v>0.935693520977468</v>
      </c>
      <c r="AY73" s="79" t="n">
        <v>-260.345454545454</v>
      </c>
      <c r="AZ73" s="17" t="n">
        <v>0</v>
      </c>
      <c r="BA73" s="14" t="n">
        <f aca="false">ABS($AX$4-AX73)</f>
        <v>0.164306479022532</v>
      </c>
    </row>
    <row r="74" customFormat="false" ht="14.75" hidden="false" customHeight="true" outlineLevel="0" collapsed="false">
      <c r="A74" s="15" t="n">
        <v>23</v>
      </c>
      <c r="B74" s="16" t="n">
        <v>1</v>
      </c>
      <c r="C74" s="16" t="n">
        <v>-0.18</v>
      </c>
      <c r="D74" s="17" t="n">
        <v>1</v>
      </c>
      <c r="E74" s="14" t="n">
        <f aca="false">ABS(B74-$B$4)</f>
        <v>0</v>
      </c>
      <c r="G74" s="15" t="n">
        <v>23</v>
      </c>
      <c r="H74" s="16" t="n">
        <v>1</v>
      </c>
      <c r="I74" s="16" t="n">
        <v>-90</v>
      </c>
      <c r="J74" s="17" t="n">
        <v>1</v>
      </c>
      <c r="K74" s="14" t="n">
        <f aca="false">ABS(H74-$B$4)</f>
        <v>0</v>
      </c>
      <c r="M74" s="15" t="n">
        <v>38</v>
      </c>
      <c r="N74" s="79" t="n">
        <v>1</v>
      </c>
      <c r="O74" s="79" t="n">
        <v>0</v>
      </c>
      <c r="P74" s="17" t="n">
        <v>0</v>
      </c>
      <c r="Q74" s="14" t="n">
        <f aca="false">ABS(N74-$B$4)</f>
        <v>0</v>
      </c>
      <c r="S74" s="23" t="n">
        <v>33</v>
      </c>
      <c r="T74" s="79" t="n">
        <v>1.00734002729172</v>
      </c>
      <c r="U74" s="79" t="n">
        <v>167.52</v>
      </c>
      <c r="V74" s="36" t="n">
        <v>0</v>
      </c>
      <c r="W74" s="78" t="n">
        <f aca="false">ABS(T74-$T$4)</f>
        <v>0.0073400272917199</v>
      </c>
      <c r="Y74" s="15" t="n">
        <v>23</v>
      </c>
      <c r="Z74" s="79" t="n">
        <v>1.05766962711655</v>
      </c>
      <c r="AA74" s="79" t="n">
        <v>-104.4</v>
      </c>
      <c r="AB74" s="17" t="n">
        <v>0</v>
      </c>
      <c r="AC74" s="14" t="n">
        <f aca="false">ABS(Z74-$Z$4)</f>
        <v>0.30766962711655</v>
      </c>
      <c r="AE74" s="15" t="n">
        <v>23</v>
      </c>
      <c r="AF74" s="79" t="n">
        <v>1</v>
      </c>
      <c r="AG74" s="79" t="n">
        <v>90</v>
      </c>
      <c r="AH74" s="17" t="n">
        <v>0</v>
      </c>
      <c r="AI74" s="14" t="n">
        <f aca="false">ABS(AF74-$AF$4)</f>
        <v>0.25</v>
      </c>
      <c r="AK74" s="15" t="n">
        <v>23</v>
      </c>
      <c r="AL74" s="79" t="n">
        <v>0.993107215986511</v>
      </c>
      <c r="AM74" s="79" t="n">
        <v>-16.1999999999999</v>
      </c>
      <c r="AN74" s="17" t="n">
        <v>0</v>
      </c>
      <c r="AO74" s="14" t="n">
        <f aca="false">ABS($AL$4-AL74)</f>
        <v>0.193107215986511</v>
      </c>
      <c r="AQ74" s="15" t="n">
        <v>23</v>
      </c>
      <c r="AR74" s="79" t="n">
        <v>0.981435625924559</v>
      </c>
      <c r="AS74" s="79" t="n">
        <v>-14.5999999999999</v>
      </c>
      <c r="AT74" s="17" t="n">
        <v>0</v>
      </c>
      <c r="AU74" s="14" t="n">
        <f aca="false">ABS($AR$4-AR74)</f>
        <v>0.0814356259245591</v>
      </c>
      <c r="AW74" s="15" t="n">
        <v>23</v>
      </c>
      <c r="AX74" s="79" t="n">
        <v>1.01231923897563</v>
      </c>
      <c r="AY74" s="79" t="n">
        <v>-97.0363636363636</v>
      </c>
      <c r="AZ74" s="17" t="n">
        <v>0</v>
      </c>
      <c r="BA74" s="14" t="n">
        <f aca="false">ABS($AX$4-AX74)</f>
        <v>0.0876807610243702</v>
      </c>
    </row>
    <row r="75" customFormat="false" ht="14.75" hidden="false" customHeight="true" outlineLevel="0" collapsed="false">
      <c r="A75" s="15" t="n">
        <v>24</v>
      </c>
      <c r="B75" s="16" t="n">
        <v>1</v>
      </c>
      <c r="C75" s="16" t="n">
        <v>0</v>
      </c>
      <c r="D75" s="17" t="n">
        <v>1</v>
      </c>
      <c r="E75" s="14" t="n">
        <f aca="false">ABS(B75-$B$4)</f>
        <v>0</v>
      </c>
      <c r="G75" s="15" t="n">
        <v>24</v>
      </c>
      <c r="H75" s="16" t="n">
        <v>1</v>
      </c>
      <c r="I75" s="16" t="n">
        <v>-174.959999999999</v>
      </c>
      <c r="J75" s="17" t="n">
        <v>0</v>
      </c>
      <c r="K75" s="14" t="n">
        <f aca="false">ABS(H75-$B$4)</f>
        <v>0</v>
      </c>
      <c r="M75" s="15" t="n">
        <v>39</v>
      </c>
      <c r="N75" s="79" t="n">
        <v>1</v>
      </c>
      <c r="O75" s="79" t="n">
        <v>116.129032258064</v>
      </c>
      <c r="P75" s="17" t="n">
        <v>0</v>
      </c>
      <c r="Q75" s="14" t="n">
        <f aca="false">ABS(N75-$B$4)</f>
        <v>0</v>
      </c>
      <c r="S75" s="15" t="n">
        <v>34</v>
      </c>
      <c r="T75" s="79" t="n">
        <v>1</v>
      </c>
      <c r="U75" s="79" t="n">
        <v>0</v>
      </c>
      <c r="V75" s="36" t="n">
        <v>0</v>
      </c>
      <c r="W75" s="78" t="n">
        <f aca="false">ABS(T75-$T$4)</f>
        <v>0</v>
      </c>
      <c r="Y75" s="15" t="n">
        <v>24</v>
      </c>
      <c r="Z75" s="79" t="n">
        <v>1.06803336798737</v>
      </c>
      <c r="AA75" s="79" t="n">
        <v>-2.64</v>
      </c>
      <c r="AB75" s="17" t="n">
        <v>0</v>
      </c>
      <c r="AC75" s="14" t="n">
        <f aca="false">ABS(Z75-$Z$4)</f>
        <v>0.31803336798737</v>
      </c>
      <c r="AE75" s="15" t="n">
        <v>24</v>
      </c>
      <c r="AF75" s="79" t="n">
        <v>1</v>
      </c>
      <c r="AG75" s="79" t="n">
        <v>-90.144</v>
      </c>
      <c r="AH75" s="17" t="n">
        <v>0</v>
      </c>
      <c r="AI75" s="14" t="n">
        <f aca="false">ABS(AF75-$AF$4)</f>
        <v>0.25</v>
      </c>
      <c r="AK75" s="15" t="n">
        <v>24</v>
      </c>
      <c r="AL75" s="79" t="n">
        <v>1</v>
      </c>
      <c r="AM75" s="79" t="n">
        <v>-0.45</v>
      </c>
      <c r="AN75" s="17" t="n">
        <v>0</v>
      </c>
      <c r="AO75" s="14" t="n">
        <f aca="false">ABS($AL$4-AL75)</f>
        <v>0.2</v>
      </c>
      <c r="AQ75" s="15" t="n">
        <v>24</v>
      </c>
      <c r="AR75" s="79" t="n">
        <v>1.00208426404931</v>
      </c>
      <c r="AS75" s="79" t="n">
        <v>-2.6</v>
      </c>
      <c r="AT75" s="17" t="n">
        <v>0</v>
      </c>
      <c r="AU75" s="14" t="n">
        <f aca="false">ABS($AR$4-AR75)</f>
        <v>0.10208426404931</v>
      </c>
      <c r="AW75" s="15" t="n">
        <v>24</v>
      </c>
      <c r="AX75" s="79" t="n">
        <v>1.01409147576871</v>
      </c>
      <c r="AY75" s="79" t="n">
        <v>-359.836363636363</v>
      </c>
      <c r="AZ75" s="17" t="n">
        <v>0.5</v>
      </c>
      <c r="BA75" s="14" t="n">
        <f aca="false">ABS($AX$4-AX75)</f>
        <v>0.08590852423129</v>
      </c>
    </row>
    <row r="76" customFormat="false" ht="14.75" hidden="false" customHeight="true" outlineLevel="0" collapsed="false">
      <c r="A76" s="23" t="n">
        <v>25</v>
      </c>
      <c r="B76" s="16" t="n">
        <v>1</v>
      </c>
      <c r="C76" s="16" t="n">
        <v>0</v>
      </c>
      <c r="D76" s="17" t="n">
        <v>1</v>
      </c>
      <c r="E76" s="24" t="n">
        <f aca="false">ABS(B76-$B$4)</f>
        <v>0</v>
      </c>
      <c r="G76" s="23" t="n">
        <v>25</v>
      </c>
      <c r="H76" s="16" t="n">
        <v>1.00954640707869</v>
      </c>
      <c r="I76" s="16" t="n">
        <v>-179.82</v>
      </c>
      <c r="J76" s="17" t="n">
        <v>0</v>
      </c>
      <c r="K76" s="24" t="n">
        <f aca="false">ABS(H76-$B$4)</f>
        <v>0.00954640707868992</v>
      </c>
      <c r="M76" s="37" t="s">
        <v>30</v>
      </c>
      <c r="N76" s="81" t="n">
        <f aca="false">SUM(Q52:Q75)</f>
        <v>0.296964100179088</v>
      </c>
      <c r="O76" s="82" t="s">
        <v>11</v>
      </c>
      <c r="P76" s="6" t="n">
        <f aca="false">SUM(P52:P75)</f>
        <v>10.5</v>
      </c>
      <c r="Q76" s="83" t="n">
        <v>24</v>
      </c>
      <c r="S76" s="23" t="n">
        <v>35</v>
      </c>
      <c r="T76" s="79" t="n">
        <v>1</v>
      </c>
      <c r="U76" s="79" t="n">
        <v>134.64</v>
      </c>
      <c r="V76" s="36" t="n">
        <v>0</v>
      </c>
      <c r="W76" s="78" t="n">
        <f aca="false">ABS(T76-$T$4)</f>
        <v>0</v>
      </c>
      <c r="Y76" s="23" t="n">
        <v>25</v>
      </c>
      <c r="Z76" s="79" t="n">
        <v>1</v>
      </c>
      <c r="AA76" s="79" t="n">
        <v>-5.04</v>
      </c>
      <c r="AB76" s="17" t="n">
        <v>0</v>
      </c>
      <c r="AC76" s="14" t="n">
        <f aca="false">ABS(Z76-$Z$4)</f>
        <v>0.25</v>
      </c>
      <c r="AE76" s="23" t="n">
        <v>25</v>
      </c>
      <c r="AF76" s="79" t="n">
        <v>1.06459278877569</v>
      </c>
      <c r="AG76" s="79" t="n">
        <v>-188.064</v>
      </c>
      <c r="AH76" s="17" t="n">
        <v>0</v>
      </c>
      <c r="AI76" s="14" t="n">
        <f aca="false">ABS(AF76-$AF$4)</f>
        <v>0.18540721122431</v>
      </c>
      <c r="AK76" s="23" t="n">
        <v>25</v>
      </c>
      <c r="AL76" s="79" t="n">
        <v>1</v>
      </c>
      <c r="AM76" s="79" t="n">
        <v>90</v>
      </c>
      <c r="AN76" s="17" t="n">
        <v>0</v>
      </c>
      <c r="AO76" s="14" t="n">
        <f aca="false">ABS($AL$4-AL76)</f>
        <v>0.2</v>
      </c>
      <c r="AQ76" s="23" t="n">
        <v>25</v>
      </c>
      <c r="AR76" s="79" t="n">
        <v>0.939447963096335</v>
      </c>
      <c r="AS76" s="79" t="n">
        <v>-100.4</v>
      </c>
      <c r="AT76" s="17" t="n">
        <v>0</v>
      </c>
      <c r="AU76" s="14" t="n">
        <f aca="false">ABS($AR$4-AR76)</f>
        <v>0.039447963096335</v>
      </c>
      <c r="AW76" s="23" t="n">
        <v>25</v>
      </c>
      <c r="AX76" s="79" t="n">
        <v>1</v>
      </c>
      <c r="AY76" s="79" t="n">
        <v>0</v>
      </c>
      <c r="AZ76" s="17" t="n">
        <v>0</v>
      </c>
      <c r="BA76" s="14" t="n">
        <f aca="false">ABS($AX$4-AX76)</f>
        <v>0.1</v>
      </c>
    </row>
    <row r="77" customFormat="false" ht="14.75" hidden="false" customHeight="true" outlineLevel="0" collapsed="false">
      <c r="A77" s="15" t="n">
        <v>26</v>
      </c>
      <c r="B77" s="16" t="n">
        <v>0.94638431211744</v>
      </c>
      <c r="C77" s="16" t="n">
        <v>-263.34</v>
      </c>
      <c r="D77" s="17" t="n">
        <v>0</v>
      </c>
      <c r="E77" s="14" t="n">
        <f aca="false">ABS(B77-$B$4)</f>
        <v>0.05361568788256</v>
      </c>
      <c r="G77" s="15" t="n">
        <v>26</v>
      </c>
      <c r="H77" s="16" t="n">
        <v>1.08514074930411</v>
      </c>
      <c r="I77" s="16" t="n">
        <v>-87.84</v>
      </c>
      <c r="J77" s="17" t="n">
        <v>0</v>
      </c>
      <c r="K77" s="14" t="n">
        <f aca="false">ABS(H77-$B$4)</f>
        <v>0.0851407493041101</v>
      </c>
      <c r="M77" s="37" t="s">
        <v>31</v>
      </c>
      <c r="N77" s="84" t="n">
        <f aca="false">N76/Q76</f>
        <v>0.0123735041741287</v>
      </c>
      <c r="O77" s="34" t="s">
        <v>18</v>
      </c>
      <c r="P77" s="85" t="n">
        <f aca="false">P76/Q76</f>
        <v>0.4375</v>
      </c>
      <c r="Q77" s="86"/>
      <c r="S77" s="15" t="n">
        <v>36</v>
      </c>
      <c r="T77" s="79" t="n">
        <v>1</v>
      </c>
      <c r="U77" s="79" t="n">
        <v>-330.96</v>
      </c>
      <c r="V77" s="36" t="n">
        <v>1</v>
      </c>
      <c r="W77" s="78" t="n">
        <f aca="false">ABS(T77-$T$4)</f>
        <v>0</v>
      </c>
      <c r="Y77" s="15" t="n">
        <v>26</v>
      </c>
      <c r="Z77" s="79" t="n">
        <v>1.06283886552348</v>
      </c>
      <c r="AA77" s="79" t="n">
        <v>-179.04</v>
      </c>
      <c r="AB77" s="17" t="n">
        <v>0</v>
      </c>
      <c r="AC77" s="14" t="n">
        <f aca="false">ABS(Z77-$Z$4)</f>
        <v>0.31283886552348</v>
      </c>
      <c r="AE77" s="15" t="n">
        <v>26</v>
      </c>
      <c r="AF77" s="79" t="n">
        <v>1</v>
      </c>
      <c r="AG77" s="79" t="n">
        <v>-90</v>
      </c>
      <c r="AH77" s="17" t="n">
        <v>0</v>
      </c>
      <c r="AI77" s="14" t="n">
        <f aca="false">ABS(AF77-$AF$4)</f>
        <v>0.25</v>
      </c>
      <c r="AK77" s="15" t="n">
        <v>26</v>
      </c>
      <c r="AL77" s="79" t="n">
        <v>1.01159444884043</v>
      </c>
      <c r="AM77" s="79" t="n">
        <v>-1.125</v>
      </c>
      <c r="AN77" s="17" t="n">
        <v>0</v>
      </c>
      <c r="AO77" s="14" t="n">
        <f aca="false">ABS($AL$4-AL77)</f>
        <v>0.21159444884043</v>
      </c>
      <c r="AQ77" s="15" t="n">
        <v>26</v>
      </c>
      <c r="AR77" s="79" t="n">
        <v>1.05782674673645</v>
      </c>
      <c r="AS77" s="79" t="n">
        <v>-90.2</v>
      </c>
      <c r="AT77" s="17" t="n">
        <v>0</v>
      </c>
      <c r="AU77" s="14" t="n">
        <f aca="false">ABS($AR$4-AR77)</f>
        <v>0.15782674673645</v>
      </c>
      <c r="AW77" s="15" t="n">
        <v>26</v>
      </c>
      <c r="AX77" s="79" t="n">
        <v>0.963934508461035</v>
      </c>
      <c r="AY77" s="79" t="n">
        <v>-87.0545454545454</v>
      </c>
      <c r="AZ77" s="17" t="n">
        <v>0</v>
      </c>
      <c r="BA77" s="14" t="n">
        <f aca="false">ABS($AX$4-AX77)</f>
        <v>0.136065491538965</v>
      </c>
    </row>
    <row r="78" customFormat="false" ht="14.75" hidden="false" customHeight="true" outlineLevel="0" collapsed="false">
      <c r="A78" s="23" t="n">
        <v>27</v>
      </c>
      <c r="B78" s="16" t="n">
        <v>1</v>
      </c>
      <c r="C78" s="16" t="n">
        <v>0</v>
      </c>
      <c r="D78" s="17" t="n">
        <v>1</v>
      </c>
      <c r="E78" s="14" t="n">
        <f aca="false">ABS(B78-$B$4)</f>
        <v>0</v>
      </c>
      <c r="G78" s="23" t="n">
        <v>27</v>
      </c>
      <c r="H78" s="16" t="n">
        <v>1</v>
      </c>
      <c r="I78" s="16" t="n">
        <v>-150.12</v>
      </c>
      <c r="J78" s="17" t="n">
        <v>0</v>
      </c>
      <c r="K78" s="14" t="n">
        <f aca="false">ABS(H78-$B$4)</f>
        <v>0</v>
      </c>
      <c r="M78" s="32" t="s">
        <v>19</v>
      </c>
      <c r="N78" s="87" t="n">
        <f aca="false">13/24</f>
        <v>0.541666666666667</v>
      </c>
      <c r="S78" s="23" t="n">
        <v>39</v>
      </c>
      <c r="T78" s="79" t="n">
        <v>1</v>
      </c>
      <c r="U78" s="79" t="n">
        <v>0</v>
      </c>
      <c r="V78" s="36" t="n">
        <v>0</v>
      </c>
      <c r="W78" s="78" t="n">
        <f aca="false">ABS(T78-$T$4)</f>
        <v>0</v>
      </c>
      <c r="Y78" s="23" t="n">
        <v>27</v>
      </c>
      <c r="Z78" s="79" t="n">
        <v>1.08113096618793</v>
      </c>
      <c r="AA78" s="79" t="n">
        <v>-75.6</v>
      </c>
      <c r="AB78" s="17" t="n">
        <v>0</v>
      </c>
      <c r="AC78" s="14" t="n">
        <f aca="false">ABS(Z78-$Z$4)</f>
        <v>0.33113096618793</v>
      </c>
      <c r="AE78" s="23" t="n">
        <v>27</v>
      </c>
      <c r="AF78" s="79" t="n">
        <v>1.05629586589179</v>
      </c>
      <c r="AG78" s="79" t="n">
        <v>150.912</v>
      </c>
      <c r="AH78" s="17" t="n">
        <v>0</v>
      </c>
      <c r="AI78" s="14" t="n">
        <f aca="false">ABS(AF78-$AF$4)</f>
        <v>0.19370413410821</v>
      </c>
      <c r="AK78" s="23" t="n">
        <v>27</v>
      </c>
      <c r="AL78" s="79" t="n">
        <v>1.04960777087625</v>
      </c>
      <c r="AM78" s="79" t="n">
        <v>-348.525</v>
      </c>
      <c r="AN78" s="17" t="n">
        <v>0</v>
      </c>
      <c r="AO78" s="14" t="n">
        <f aca="false">ABS($AL$4-AL78)</f>
        <v>0.24960777087625</v>
      </c>
      <c r="AQ78" s="23" t="n">
        <v>27</v>
      </c>
      <c r="AR78" s="79" t="n">
        <v>1.02743687995169</v>
      </c>
      <c r="AS78" s="79" t="n">
        <v>-91.4</v>
      </c>
      <c r="AT78" s="17" t="n">
        <v>0</v>
      </c>
      <c r="AU78" s="14" t="n">
        <f aca="false">ABS($AR$4-AR78)</f>
        <v>0.12743687995169</v>
      </c>
      <c r="AW78" s="23" t="n">
        <v>27</v>
      </c>
      <c r="AX78" s="79" t="n">
        <v>0.974104113303739</v>
      </c>
      <c r="AY78" s="79" t="n">
        <v>-75.9272727272727</v>
      </c>
      <c r="AZ78" s="17" t="n">
        <v>0</v>
      </c>
      <c r="BA78" s="14" t="n">
        <f aca="false">ABS($AX$4-AX78)</f>
        <v>0.125895886696261</v>
      </c>
    </row>
    <row r="79" customFormat="false" ht="14.75" hidden="false" customHeight="true" outlineLevel="0" collapsed="false">
      <c r="A79" s="15" t="n">
        <v>28</v>
      </c>
      <c r="B79" s="16" t="n">
        <v>1.00762986264666</v>
      </c>
      <c r="C79" s="16" t="n">
        <v>-16.74</v>
      </c>
      <c r="D79" s="17" t="n">
        <v>0</v>
      </c>
      <c r="E79" s="14" t="n">
        <f aca="false">ABS(B79-$B$4)</f>
        <v>0.00762986264665999</v>
      </c>
      <c r="G79" s="15" t="n">
        <v>28</v>
      </c>
      <c r="H79" s="16" t="n">
        <v>1.08514074930411</v>
      </c>
      <c r="I79" s="16" t="n">
        <v>-258.12</v>
      </c>
      <c r="J79" s="17" t="n">
        <v>0</v>
      </c>
      <c r="K79" s="14" t="n">
        <f aca="false">ABS(H79-$B$4)</f>
        <v>0.0851407493041101</v>
      </c>
      <c r="S79" s="15" t="n">
        <v>40</v>
      </c>
      <c r="T79" s="79" t="n">
        <v>1.01226328557996</v>
      </c>
      <c r="U79" s="79" t="n">
        <v>-317.28</v>
      </c>
      <c r="V79" s="36" t="n">
        <v>0</v>
      </c>
      <c r="W79" s="78" t="n">
        <f aca="false">ABS(T79-$T$4)</f>
        <v>0.01226328557996</v>
      </c>
      <c r="Y79" s="15" t="n">
        <v>28</v>
      </c>
      <c r="Z79" s="79" t="n">
        <v>1</v>
      </c>
      <c r="AA79" s="79" t="n">
        <v>0</v>
      </c>
      <c r="AB79" s="17" t="n">
        <v>0</v>
      </c>
      <c r="AC79" s="14" t="n">
        <f aca="false">ABS(Z79-$Z$4)</f>
        <v>0.25</v>
      </c>
      <c r="AE79" s="15" t="n">
        <v>28</v>
      </c>
      <c r="AF79" s="79" t="n">
        <v>1.02374977666632</v>
      </c>
      <c r="AG79" s="79" t="n">
        <v>-103.968</v>
      </c>
      <c r="AH79" s="17" t="n">
        <v>0</v>
      </c>
      <c r="AI79" s="14" t="n">
        <f aca="false">ABS(AF79-$AF$4)</f>
        <v>0.22625022333368</v>
      </c>
      <c r="AK79" s="15" t="n">
        <v>28</v>
      </c>
      <c r="AL79" s="79" t="n">
        <v>1</v>
      </c>
      <c r="AM79" s="79" t="n">
        <v>-21.15</v>
      </c>
      <c r="AN79" s="17" t="n">
        <v>0</v>
      </c>
      <c r="AO79" s="14" t="n">
        <f aca="false">ABS($AL$4-AL79)</f>
        <v>0.2</v>
      </c>
      <c r="AQ79" s="15" t="n">
        <v>28</v>
      </c>
      <c r="AR79" s="79" t="n">
        <v>1</v>
      </c>
      <c r="AS79" s="79" t="n">
        <v>0</v>
      </c>
      <c r="AT79" s="17" t="n">
        <v>0.5</v>
      </c>
      <c r="AU79" s="14" t="n">
        <f aca="false">ABS($AR$4-AR79)</f>
        <v>0.1</v>
      </c>
      <c r="AW79" s="15" t="n">
        <v>28</v>
      </c>
      <c r="AX79" s="79" t="n">
        <v>0.975809448027628</v>
      </c>
      <c r="AY79" s="79" t="n">
        <v>-13.2545454545454</v>
      </c>
      <c r="AZ79" s="17" t="n">
        <v>0</v>
      </c>
      <c r="BA79" s="14" t="n">
        <f aca="false">ABS($AX$4-AX79)</f>
        <v>0.124190551972372</v>
      </c>
    </row>
    <row r="80" customFormat="false" ht="14.75" hidden="false" customHeight="true" outlineLevel="0" collapsed="false">
      <c r="A80" s="23" t="n">
        <v>29</v>
      </c>
      <c r="B80" s="16" t="n">
        <v>1</v>
      </c>
      <c r="C80" s="16" t="n">
        <v>0</v>
      </c>
      <c r="D80" s="17" t="n">
        <v>1</v>
      </c>
      <c r="E80" s="14" t="n">
        <f aca="false">ABS(B80-$B$4)</f>
        <v>0</v>
      </c>
      <c r="G80" s="23" t="n">
        <v>29</v>
      </c>
      <c r="H80" s="16" t="n">
        <v>1</v>
      </c>
      <c r="I80" s="16" t="n">
        <v>-270</v>
      </c>
      <c r="J80" s="17" t="n">
        <v>1</v>
      </c>
      <c r="K80" s="14" t="n">
        <f aca="false">ABS(H80-$B$4)</f>
        <v>0</v>
      </c>
      <c r="S80" s="37" t="s">
        <v>30</v>
      </c>
      <c r="T80" s="81" t="n">
        <f aca="false">SUM(W52:W79)</f>
        <v>0.0782602367173838</v>
      </c>
      <c r="U80" s="82" t="s">
        <v>11</v>
      </c>
      <c r="V80" s="88" t="n">
        <f aca="false">SUM(V52:V79)</f>
        <v>14</v>
      </c>
      <c r="W80" s="83" t="n">
        <v>28</v>
      </c>
      <c r="Y80" s="23" t="n">
        <v>29</v>
      </c>
      <c r="Z80" s="79" t="n">
        <v>1.05766962711655</v>
      </c>
      <c r="AA80" s="79" t="n">
        <v>-171.6</v>
      </c>
      <c r="AB80" s="17" t="n">
        <v>0</v>
      </c>
      <c r="AC80" s="14" t="n">
        <f aca="false">ABS(Z80-$Z$4)</f>
        <v>0.30766962711655</v>
      </c>
      <c r="AE80" s="23" t="n">
        <v>29</v>
      </c>
      <c r="AF80" s="79" t="n">
        <v>1</v>
      </c>
      <c r="AG80" s="79" t="n">
        <v>-175.68</v>
      </c>
      <c r="AH80" s="17" t="n">
        <v>0</v>
      </c>
      <c r="AI80" s="14" t="n">
        <f aca="false">ABS(AF80-$AF$4)</f>
        <v>0.25</v>
      </c>
      <c r="AK80" s="23" t="n">
        <v>29</v>
      </c>
      <c r="AL80" s="79" t="n">
        <v>0.997697106079422</v>
      </c>
      <c r="AM80" s="79" t="n">
        <v>90.9</v>
      </c>
      <c r="AN80" s="17" t="n">
        <v>0</v>
      </c>
      <c r="AO80" s="14" t="n">
        <f aca="false">ABS($AL$4-AL80)</f>
        <v>0.197697106079422</v>
      </c>
      <c r="AQ80" s="23" t="n">
        <v>29</v>
      </c>
      <c r="AR80" s="79" t="n">
        <v>1.00208426404931</v>
      </c>
      <c r="AS80" s="79" t="n">
        <v>-259</v>
      </c>
      <c r="AT80" s="17" t="n">
        <v>0</v>
      </c>
      <c r="AU80" s="14" t="n">
        <f aca="false">ABS($AR$4-AR80)</f>
        <v>0.10208426404931</v>
      </c>
      <c r="AW80" s="23" t="n">
        <v>29</v>
      </c>
      <c r="AX80" s="79" t="n">
        <v>0.962249926504838</v>
      </c>
      <c r="AY80" s="79" t="n">
        <v>-280.145454545454</v>
      </c>
      <c r="AZ80" s="17" t="n">
        <v>0</v>
      </c>
      <c r="BA80" s="14" t="n">
        <f aca="false">ABS($AX$4-AX80)</f>
        <v>0.137750073495162</v>
      </c>
    </row>
    <row r="81" customFormat="false" ht="14.75" hidden="false" customHeight="true" outlineLevel="0" collapsed="false">
      <c r="A81" s="15" t="n">
        <v>30</v>
      </c>
      <c r="B81" s="16" t="n">
        <v>1</v>
      </c>
      <c r="C81" s="16" t="n">
        <v>0</v>
      </c>
      <c r="D81" s="17" t="n">
        <v>1</v>
      </c>
      <c r="E81" s="14" t="n">
        <f aca="false">ABS(B81-$B$4)</f>
        <v>0</v>
      </c>
      <c r="G81" s="15" t="n">
        <v>30</v>
      </c>
      <c r="H81" s="16" t="n">
        <v>1</v>
      </c>
      <c r="I81" s="16" t="n">
        <v>90</v>
      </c>
      <c r="J81" s="17" t="n">
        <v>1</v>
      </c>
      <c r="K81" s="14" t="n">
        <f aca="false">ABS(H81-$B$4)</f>
        <v>0</v>
      </c>
      <c r="S81" s="37" t="s">
        <v>31</v>
      </c>
      <c r="T81" s="84" t="n">
        <f aca="false">T80/W80</f>
        <v>0.00279500845419228</v>
      </c>
      <c r="U81" s="34" t="s">
        <v>18</v>
      </c>
      <c r="V81" s="85" t="n">
        <f aca="false">V80/W80</f>
        <v>0.5</v>
      </c>
      <c r="W81" s="86"/>
      <c r="Y81" s="15" t="n">
        <v>30</v>
      </c>
      <c r="Z81" s="79" t="n">
        <v>1.33654920917563</v>
      </c>
      <c r="AA81" s="79" t="n">
        <v>-169.92</v>
      </c>
      <c r="AB81" s="17" t="n">
        <v>0</v>
      </c>
      <c r="AC81" s="14" t="n">
        <f aca="false">ABS(Z81-$Z$4)</f>
        <v>0.58654920917563</v>
      </c>
      <c r="AE81" s="15" t="n">
        <v>30</v>
      </c>
      <c r="AF81" s="79" t="n">
        <v>1.05629586589179</v>
      </c>
      <c r="AG81" s="79" t="n">
        <v>-169.488</v>
      </c>
      <c r="AH81" s="17" t="n">
        <v>0</v>
      </c>
      <c r="AI81" s="14" t="n">
        <f aca="false">ABS(AF81-$AF$4)</f>
        <v>0.19370413410821</v>
      </c>
      <c r="AK81" s="15" t="n">
        <v>30</v>
      </c>
      <c r="AL81" s="79" t="n">
        <v>1</v>
      </c>
      <c r="AM81" s="79" t="n">
        <v>-179.55</v>
      </c>
      <c r="AN81" s="17" t="n">
        <v>0</v>
      </c>
      <c r="AO81" s="14" t="n">
        <f aca="false">ABS($AL$4-AL81)</f>
        <v>0.2</v>
      </c>
      <c r="AQ81" s="15" t="n">
        <v>30</v>
      </c>
      <c r="AR81" s="79" t="n">
        <v>1</v>
      </c>
      <c r="AS81" s="79" t="n">
        <v>-1</v>
      </c>
      <c r="AT81" s="17" t="n">
        <v>0</v>
      </c>
      <c r="AU81" s="14" t="n">
        <f aca="false">ABS($AR$4-AR81)</f>
        <v>0.1</v>
      </c>
      <c r="AW81" s="15" t="n">
        <v>30</v>
      </c>
      <c r="AX81" s="79" t="n">
        <v>1.01055009936197</v>
      </c>
      <c r="AY81" s="79" t="n">
        <v>-91.9636363636363</v>
      </c>
      <c r="AZ81" s="17" t="n">
        <v>0</v>
      </c>
      <c r="BA81" s="14" t="n">
        <f aca="false">ABS($AX$4-AX81)</f>
        <v>0.08944990063803</v>
      </c>
    </row>
    <row r="82" customFormat="false" ht="14.75" hidden="false" customHeight="true" outlineLevel="0" collapsed="false">
      <c r="A82" s="23" t="n">
        <v>31</v>
      </c>
      <c r="B82" s="16" t="n">
        <v>1</v>
      </c>
      <c r="C82" s="16" t="n">
        <v>123.66</v>
      </c>
      <c r="D82" s="17" t="n">
        <v>0</v>
      </c>
      <c r="E82" s="14" t="n">
        <f aca="false">ABS(B82-$B$4)</f>
        <v>0</v>
      </c>
      <c r="G82" s="23" t="n">
        <v>31</v>
      </c>
      <c r="H82" s="16" t="n">
        <v>1.04467432815123</v>
      </c>
      <c r="I82" s="16" t="n">
        <v>120.96</v>
      </c>
      <c r="J82" s="17" t="n">
        <v>0</v>
      </c>
      <c r="K82" s="14" t="n">
        <f aca="false">ABS(H82-$B$4)</f>
        <v>0.0446743281512301</v>
      </c>
      <c r="S82" s="32" t="s">
        <v>19</v>
      </c>
      <c r="T82" s="87" t="n">
        <v>0.5</v>
      </c>
      <c r="Y82" s="23" t="n">
        <v>31</v>
      </c>
      <c r="Z82" s="79" t="n">
        <v>1.01226328557996</v>
      </c>
      <c r="AA82" s="79" t="n">
        <v>125.759999999999</v>
      </c>
      <c r="AB82" s="17" t="n">
        <v>0</v>
      </c>
      <c r="AC82" s="14" t="n">
        <f aca="false">ABS(Z82-$Z$4)</f>
        <v>0.26226328557996</v>
      </c>
      <c r="AE82" s="23" t="n">
        <v>31</v>
      </c>
      <c r="AF82" s="79" t="n">
        <v>1</v>
      </c>
      <c r="AG82" s="79" t="n">
        <v>0</v>
      </c>
      <c r="AH82" s="17" t="n">
        <v>0.5</v>
      </c>
      <c r="AI82" s="14" t="n">
        <f aca="false">ABS(AF82-$AF$4)</f>
        <v>0.25</v>
      </c>
      <c r="AK82" s="23" t="n">
        <v>31</v>
      </c>
      <c r="AL82" s="79" t="n">
        <v>0.968237669766989</v>
      </c>
      <c r="AM82" s="79" t="n">
        <v>-56.25</v>
      </c>
      <c r="AN82" s="17" t="n">
        <v>0</v>
      </c>
      <c r="AO82" s="14" t="n">
        <f aca="false">ABS($AL$4-AL82)</f>
        <v>0.168237669766989</v>
      </c>
      <c r="AQ82" s="23" t="n">
        <v>31</v>
      </c>
      <c r="AR82" s="79" t="n">
        <v>1</v>
      </c>
      <c r="AS82" s="79" t="n">
        <v>0</v>
      </c>
      <c r="AT82" s="17" t="n">
        <v>0.5</v>
      </c>
      <c r="AU82" s="14" t="n">
        <f aca="false">ABS($AR$4-AR82)</f>
        <v>0.1</v>
      </c>
      <c r="AW82" s="23" t="n">
        <v>31</v>
      </c>
      <c r="AX82" s="79" t="n">
        <v>1</v>
      </c>
      <c r="AY82" s="79" t="n">
        <v>0</v>
      </c>
      <c r="AZ82" s="17" t="n">
        <v>0.5</v>
      </c>
      <c r="BA82" s="14" t="n">
        <f aca="false">ABS($AX$4-AX82)</f>
        <v>0.1</v>
      </c>
    </row>
    <row r="83" customFormat="false" ht="14.75" hidden="false" customHeight="true" outlineLevel="0" collapsed="false">
      <c r="A83" s="15" t="n">
        <v>32</v>
      </c>
      <c r="B83" s="16" t="n">
        <v>0.951794750178931</v>
      </c>
      <c r="C83" s="16" t="n">
        <v>-357.12</v>
      </c>
      <c r="D83" s="17" t="n">
        <v>1</v>
      </c>
      <c r="E83" s="14" t="n">
        <f aca="false">ABS(B83-$B$4)</f>
        <v>0.0482052498210689</v>
      </c>
      <c r="G83" s="15" t="n">
        <v>32</v>
      </c>
      <c r="H83" s="16" t="n">
        <v>0.951794750178931</v>
      </c>
      <c r="I83" s="16" t="n">
        <v>92.88</v>
      </c>
      <c r="J83" s="17" t="n">
        <v>1</v>
      </c>
      <c r="K83" s="14" t="n">
        <f aca="false">ABS(H83-$B$4)</f>
        <v>0.0482052498210689</v>
      </c>
      <c r="Y83" s="15" t="n">
        <v>32</v>
      </c>
      <c r="Z83" s="79" t="n">
        <v>1.01721060572567</v>
      </c>
      <c r="AA83" s="79" t="n">
        <v>-5.76</v>
      </c>
      <c r="AB83" s="17" t="n">
        <v>0</v>
      </c>
      <c r="AC83" s="14" t="n">
        <f aca="false">ABS(Z83-$Z$4)</f>
        <v>0.26721060572567</v>
      </c>
      <c r="AE83" s="15" t="n">
        <v>32</v>
      </c>
      <c r="AF83" s="79" t="n">
        <v>0.989106108523555</v>
      </c>
      <c r="AG83" s="79" t="n">
        <v>-81.504</v>
      </c>
      <c r="AH83" s="17" t="n">
        <v>0</v>
      </c>
      <c r="AI83" s="14" t="n">
        <f aca="false">ABS(AF83-$AF$4)</f>
        <v>0.260893891476445</v>
      </c>
      <c r="AK83" s="15" t="n">
        <v>32</v>
      </c>
      <c r="AL83" s="79" t="n">
        <v>0.770645262784783</v>
      </c>
      <c r="AM83" s="79" t="n">
        <v>-1.35</v>
      </c>
      <c r="AN83" s="17" t="n">
        <v>1</v>
      </c>
      <c r="AO83" s="14" t="n">
        <f aca="false">ABS($AL$4-AL83)</f>
        <v>0.029354737215217</v>
      </c>
      <c r="AQ83" s="15" t="n">
        <v>32</v>
      </c>
      <c r="AR83" s="79" t="n">
        <v>1</v>
      </c>
      <c r="AS83" s="79" t="n">
        <v>0</v>
      </c>
      <c r="AT83" s="17" t="n">
        <v>0.5</v>
      </c>
      <c r="AU83" s="14" t="n">
        <f aca="false">ABS($AR$4-AR83)</f>
        <v>0.1</v>
      </c>
      <c r="AW83" s="15" t="n">
        <v>32</v>
      </c>
      <c r="AX83" s="79" t="n">
        <v>1.02838152122676</v>
      </c>
      <c r="AY83" s="79" t="n">
        <v>1.47272727272726</v>
      </c>
      <c r="AZ83" s="17" t="n">
        <v>0.5</v>
      </c>
      <c r="BA83" s="14" t="n">
        <f aca="false">ABS($AX$4-AX83)</f>
        <v>0.0716184787732401</v>
      </c>
    </row>
    <row r="84" customFormat="false" ht="14.75" hidden="false" customHeight="true" outlineLevel="0" collapsed="false">
      <c r="A84" s="23" t="n">
        <v>33</v>
      </c>
      <c r="B84" s="16" t="n">
        <v>1</v>
      </c>
      <c r="C84" s="16" t="n">
        <v>0</v>
      </c>
      <c r="D84" s="17" t="n">
        <v>1</v>
      </c>
      <c r="E84" s="14" t="n">
        <f aca="false">ABS(B84-$B$4)</f>
        <v>0</v>
      </c>
      <c r="G84" s="23" t="n">
        <v>33</v>
      </c>
      <c r="H84" s="16" t="n">
        <v>1</v>
      </c>
      <c r="I84" s="16" t="n">
        <v>90</v>
      </c>
      <c r="J84" s="17" t="n">
        <v>1</v>
      </c>
      <c r="K84" s="14" t="n">
        <f aca="false">ABS(H84-$B$4)</f>
        <v>0</v>
      </c>
      <c r="Y84" s="23" t="n">
        <v>33</v>
      </c>
      <c r="Z84" s="79" t="n">
        <v>1</v>
      </c>
      <c r="AA84" s="79" t="n">
        <v>-150</v>
      </c>
      <c r="AB84" s="17" t="n">
        <v>0</v>
      </c>
      <c r="AC84" s="14" t="n">
        <f aca="false">ABS(Z84-$Z$4)</f>
        <v>0.25</v>
      </c>
      <c r="AE84" s="23" t="n">
        <v>33</v>
      </c>
      <c r="AF84" s="79" t="n">
        <v>1</v>
      </c>
      <c r="AG84" s="79" t="n">
        <v>0</v>
      </c>
      <c r="AH84" s="17" t="n">
        <v>0.5</v>
      </c>
      <c r="AI84" s="14" t="n">
        <f aca="false">ABS(AF84-$AF$4)</f>
        <v>0.25</v>
      </c>
      <c r="AK84" s="23" t="n">
        <v>33</v>
      </c>
      <c r="AL84" s="79" t="n">
        <v>1.02332332892478</v>
      </c>
      <c r="AM84" s="79" t="n">
        <v>-325.35</v>
      </c>
      <c r="AN84" s="17" t="n">
        <v>0</v>
      </c>
      <c r="AO84" s="14" t="n">
        <f aca="false">ABS($AL$4-AL84)</f>
        <v>0.22332332892478</v>
      </c>
      <c r="AQ84" s="23" t="n">
        <v>33</v>
      </c>
      <c r="AR84" s="79" t="n">
        <v>1</v>
      </c>
      <c r="AS84" s="79" t="n">
        <v>0</v>
      </c>
      <c r="AT84" s="17" t="n">
        <v>0.5</v>
      </c>
      <c r="AU84" s="14" t="n">
        <f aca="false">ABS($AR$4-AR84)</f>
        <v>0.1</v>
      </c>
      <c r="AW84" s="23" t="n">
        <v>33</v>
      </c>
      <c r="AX84" s="79" t="n">
        <v>1</v>
      </c>
      <c r="AY84" s="79" t="n">
        <v>0</v>
      </c>
      <c r="AZ84" s="17" t="n">
        <v>0.5</v>
      </c>
      <c r="BA84" s="14" t="n">
        <f aca="false">ABS($AX$4-AX84)</f>
        <v>0.1</v>
      </c>
    </row>
    <row r="85" customFormat="false" ht="14.75" hidden="false" customHeight="true" outlineLevel="0" collapsed="false">
      <c r="A85" s="15" t="n">
        <v>34</v>
      </c>
      <c r="B85" s="16" t="n">
        <v>1</v>
      </c>
      <c r="C85" s="16" t="n">
        <v>0</v>
      </c>
      <c r="D85" s="17" t="n">
        <v>1</v>
      </c>
      <c r="E85" s="14" t="n">
        <f aca="false">ABS(B85-$B$4)</f>
        <v>0</v>
      </c>
      <c r="G85" s="15" t="n">
        <v>34</v>
      </c>
      <c r="H85" s="16" t="n">
        <v>1</v>
      </c>
      <c r="I85" s="16" t="n">
        <v>90</v>
      </c>
      <c r="J85" s="17" t="n">
        <v>1</v>
      </c>
      <c r="K85" s="14" t="n">
        <f aca="false">ABS(H85-$B$4)</f>
        <v>0</v>
      </c>
      <c r="Y85" s="15" t="n">
        <v>34</v>
      </c>
      <c r="Z85" s="79" t="n">
        <v>1</v>
      </c>
      <c r="AA85" s="79" t="n">
        <v>-98.88</v>
      </c>
      <c r="AB85" s="17" t="n">
        <v>0</v>
      </c>
      <c r="AC85" s="14" t="n">
        <f aca="false">ABS(Z85-$Z$4)</f>
        <v>0.25</v>
      </c>
      <c r="AE85" s="15" t="n">
        <v>34</v>
      </c>
      <c r="AF85" s="79" t="n">
        <v>1.05795006129551</v>
      </c>
      <c r="AG85" s="79" t="n">
        <v>-268.416</v>
      </c>
      <c r="AH85" s="17" t="n">
        <v>0</v>
      </c>
      <c r="AI85" s="14" t="n">
        <f aca="false">ABS(AF85-$AF$4)</f>
        <v>0.19204993870449</v>
      </c>
      <c r="AK85" s="15" t="n">
        <v>34</v>
      </c>
      <c r="AL85" s="79" t="n">
        <v>1.03757763012577</v>
      </c>
      <c r="AM85" s="79" t="n">
        <v>-267.525</v>
      </c>
      <c r="AN85" s="17" t="n">
        <v>0</v>
      </c>
      <c r="AO85" s="14" t="n">
        <f aca="false">ABS($AL$4-AL85)</f>
        <v>0.23757763012577</v>
      </c>
      <c r="AQ85" s="15" t="n">
        <v>34</v>
      </c>
      <c r="AR85" s="79" t="n">
        <v>1.05782674673645</v>
      </c>
      <c r="AS85" s="79" t="n">
        <v>177.6</v>
      </c>
      <c r="AT85" s="17" t="n">
        <v>0</v>
      </c>
      <c r="AU85" s="14" t="n">
        <f aca="false">ABS($AR$4-AR85)</f>
        <v>0.15782674673645</v>
      </c>
      <c r="AW85" s="15" t="n">
        <v>34</v>
      </c>
      <c r="AX85" s="79" t="n">
        <v>0.96562203956411</v>
      </c>
      <c r="AY85" s="79" t="n">
        <v>170.181818181818</v>
      </c>
      <c r="AZ85" s="17" t="n">
        <v>0</v>
      </c>
      <c r="BA85" s="14" t="n">
        <f aca="false">ABS($AX$4-AX85)</f>
        <v>0.13437796043589</v>
      </c>
    </row>
    <row r="86" customFormat="false" ht="14.75" hidden="false" customHeight="true" outlineLevel="0" collapsed="false">
      <c r="A86" s="23" t="n">
        <v>35</v>
      </c>
      <c r="B86" s="16" t="n">
        <v>1.0407116291079</v>
      </c>
      <c r="C86" s="16" t="n">
        <v>-9</v>
      </c>
      <c r="D86" s="17" t="n">
        <v>0</v>
      </c>
      <c r="E86" s="14" t="n">
        <f aca="false">ABS(B86-$B$4)</f>
        <v>0.0407116291078999</v>
      </c>
      <c r="G86" s="23" t="n">
        <v>35</v>
      </c>
      <c r="H86" s="16" t="n">
        <v>1</v>
      </c>
      <c r="I86" s="16" t="n">
        <v>-177.48</v>
      </c>
      <c r="J86" s="17" t="n">
        <v>0</v>
      </c>
      <c r="K86" s="14" t="n">
        <f aca="false">ABS(H86-$B$4)</f>
        <v>0</v>
      </c>
      <c r="Y86" s="23" t="n">
        <v>35</v>
      </c>
      <c r="Z86" s="79" t="n">
        <v>1</v>
      </c>
      <c r="AA86" s="79" t="n">
        <v>-16.56</v>
      </c>
      <c r="AB86" s="17" t="n">
        <v>0</v>
      </c>
      <c r="AC86" s="14" t="n">
        <f aca="false">ABS(Z86-$Z$4)</f>
        <v>0.25</v>
      </c>
      <c r="AE86" s="23" t="n">
        <v>35</v>
      </c>
      <c r="AF86" s="79" t="n">
        <v>1.01577116452564</v>
      </c>
      <c r="AG86" s="79" t="n">
        <v>91.296</v>
      </c>
      <c r="AH86" s="17" t="n">
        <v>0</v>
      </c>
      <c r="AI86" s="14" t="n">
        <f aca="false">ABS(AF86-$AF$4)</f>
        <v>0.23422883547436</v>
      </c>
      <c r="AK86" s="23" t="n">
        <v>35</v>
      </c>
      <c r="AL86" s="79" t="n">
        <v>1</v>
      </c>
      <c r="AM86" s="79" t="n">
        <v>-179.774999999999</v>
      </c>
      <c r="AN86" s="17" t="n">
        <v>0</v>
      </c>
      <c r="AO86" s="14" t="n">
        <f aca="false">ABS($AL$4-AL86)</f>
        <v>0.2</v>
      </c>
      <c r="AQ86" s="23" t="n">
        <v>35</v>
      </c>
      <c r="AR86" s="79" t="n">
        <v>1.20860964301817</v>
      </c>
      <c r="AS86" s="79" t="n">
        <v>-75.4</v>
      </c>
      <c r="AT86" s="17" t="n">
        <v>0</v>
      </c>
      <c r="AU86" s="14" t="n">
        <f aca="false">ABS($AR$4-AR86)</f>
        <v>0.30860964301817</v>
      </c>
      <c r="AW86" s="23" t="n">
        <v>35</v>
      </c>
      <c r="AX86" s="79" t="n">
        <v>1.01764526259118</v>
      </c>
      <c r="AY86" s="79" t="n">
        <v>-95.890909090909</v>
      </c>
      <c r="AZ86" s="17" t="n">
        <v>0</v>
      </c>
      <c r="BA86" s="14" t="n">
        <f aca="false">ABS($AX$4-AX86)</f>
        <v>0.08235473740882</v>
      </c>
    </row>
    <row r="87" customFormat="false" ht="14.75" hidden="false" customHeight="true" outlineLevel="0" collapsed="false">
      <c r="A87" s="15" t="n">
        <v>36</v>
      </c>
      <c r="B87" s="16" t="n">
        <v>1.02891349290163</v>
      </c>
      <c r="C87" s="16" t="n">
        <v>161.82</v>
      </c>
      <c r="D87" s="17" t="n">
        <v>0</v>
      </c>
      <c r="E87" s="14" t="n">
        <f aca="false">ABS(B87-$B$4)</f>
        <v>0.0289134929016299</v>
      </c>
      <c r="G87" s="15" t="n">
        <v>36</v>
      </c>
      <c r="H87" s="16" t="n">
        <v>1.08720472193747</v>
      </c>
      <c r="I87" s="16" t="n">
        <v>-103.86</v>
      </c>
      <c r="J87" s="17" t="n">
        <v>0</v>
      </c>
      <c r="K87" s="14" t="n">
        <f aca="false">ABS(H87-$B$4)</f>
        <v>0.0872047219374701</v>
      </c>
      <c r="Y87" s="15" t="n">
        <v>36</v>
      </c>
      <c r="Z87" s="79" t="n">
        <v>1.01721060572567</v>
      </c>
      <c r="AA87" s="79" t="n">
        <v>178.08</v>
      </c>
      <c r="AB87" s="17" t="n">
        <v>0</v>
      </c>
      <c r="AC87" s="14" t="n">
        <f aca="false">ABS(Z87-$Z$4)</f>
        <v>0.26721060572567</v>
      </c>
      <c r="AE87" s="15" t="n">
        <v>36</v>
      </c>
      <c r="AF87" s="79" t="n">
        <v>1</v>
      </c>
      <c r="AG87" s="79" t="n">
        <v>-90</v>
      </c>
      <c r="AH87" s="17" t="n">
        <v>0</v>
      </c>
      <c r="AI87" s="14" t="n">
        <f aca="false">ABS(AF87-$AF$4)</f>
        <v>0.25</v>
      </c>
      <c r="AK87" s="15" t="n">
        <v>36</v>
      </c>
      <c r="AL87" s="79" t="n">
        <v>0.990820195416334</v>
      </c>
      <c r="AM87" s="79" t="n">
        <v>-3.375</v>
      </c>
      <c r="AN87" s="17" t="n">
        <v>0</v>
      </c>
      <c r="AO87" s="14" t="n">
        <f aca="false">ABS($AL$4-AL87)</f>
        <v>0.190820195416334</v>
      </c>
      <c r="AQ87" s="15" t="n">
        <v>36</v>
      </c>
      <c r="AR87" s="79" t="n">
        <v>1.05782674673645</v>
      </c>
      <c r="AS87" s="79" t="n">
        <v>-64.8</v>
      </c>
      <c r="AT87" s="17" t="n">
        <v>0</v>
      </c>
      <c r="AU87" s="14" t="n">
        <f aca="false">ABS($AR$4-AR87)</f>
        <v>0.15782674673645</v>
      </c>
      <c r="AW87" s="15" t="n">
        <v>36</v>
      </c>
      <c r="AX87" s="79" t="n">
        <v>0.972401758840521</v>
      </c>
      <c r="AY87" s="79" t="n">
        <v>-20.1272727272727</v>
      </c>
      <c r="AZ87" s="17" t="n">
        <v>0</v>
      </c>
      <c r="BA87" s="14" t="n">
        <f aca="false">ABS($AX$4-AX87)</f>
        <v>0.127598241159479</v>
      </c>
    </row>
    <row r="88" customFormat="false" ht="14.75" hidden="false" customHeight="true" outlineLevel="0" collapsed="false">
      <c r="A88" s="23" t="n">
        <v>37</v>
      </c>
      <c r="B88" s="16" t="n">
        <v>1</v>
      </c>
      <c r="C88" s="16" t="n">
        <v>174.6</v>
      </c>
      <c r="D88" s="17" t="n">
        <v>0</v>
      </c>
      <c r="E88" s="14" t="n">
        <f aca="false">ABS(B88-$B$4)</f>
        <v>0</v>
      </c>
      <c r="G88" s="23" t="n">
        <v>37</v>
      </c>
      <c r="H88" s="16" t="n">
        <v>1</v>
      </c>
      <c r="I88" s="16" t="n">
        <v>170.1</v>
      </c>
      <c r="J88" s="17" t="n">
        <v>0</v>
      </c>
      <c r="K88" s="14" t="n">
        <f aca="false">ABS(H88-$B$4)</f>
        <v>0</v>
      </c>
      <c r="Y88" s="23" t="n">
        <v>37</v>
      </c>
      <c r="Z88" s="79" t="n">
        <v>1</v>
      </c>
      <c r="AA88" s="79" t="n">
        <v>-25.68</v>
      </c>
      <c r="AB88" s="17" t="n">
        <v>0</v>
      </c>
      <c r="AC88" s="14" t="n">
        <f aca="false">ABS(Z88-$Z$4)</f>
        <v>0.25</v>
      </c>
      <c r="AE88" s="23" t="n">
        <v>37</v>
      </c>
      <c r="AF88" s="79" t="n">
        <v>1.04970490862669</v>
      </c>
      <c r="AG88" s="79" t="n">
        <v>86.832</v>
      </c>
      <c r="AH88" s="17" t="n">
        <v>0</v>
      </c>
      <c r="AI88" s="14" t="n">
        <f aca="false">ABS(AF88-$AF$4)</f>
        <v>0.20029509137331</v>
      </c>
      <c r="AK88" s="23" t="n">
        <v>37</v>
      </c>
      <c r="AL88" s="79" t="n">
        <v>1.22211482398646</v>
      </c>
      <c r="AM88" s="79" t="n">
        <v>138.375</v>
      </c>
      <c r="AN88" s="17" t="n">
        <v>0</v>
      </c>
      <c r="AO88" s="14" t="n">
        <f aca="false">ABS($AL$4-AL88)</f>
        <v>0.42211482398646</v>
      </c>
      <c r="AQ88" s="23" t="n">
        <v>37</v>
      </c>
      <c r="AR88" s="79" t="n">
        <v>1.20860964301817</v>
      </c>
      <c r="AS88" s="79" t="n">
        <v>-97.6</v>
      </c>
      <c r="AT88" s="17" t="n">
        <v>0</v>
      </c>
      <c r="AU88" s="14" t="n">
        <f aca="false">ABS($AR$4-AR88)</f>
        <v>0.30860964301817</v>
      </c>
      <c r="AW88" s="23" t="n">
        <v>37</v>
      </c>
      <c r="AX88" s="79" t="n">
        <v>1.0837859331433</v>
      </c>
      <c r="AY88" s="79" t="n">
        <v>-358.854545454545</v>
      </c>
      <c r="AZ88" s="17" t="n">
        <v>1</v>
      </c>
      <c r="BA88" s="14" t="n">
        <f aca="false">ABS($AX$4-AX88)</f>
        <v>0.0162140668567001</v>
      </c>
    </row>
    <row r="89" customFormat="false" ht="14.75" hidden="false" customHeight="true" outlineLevel="0" collapsed="false">
      <c r="A89" s="15" t="n">
        <v>38</v>
      </c>
      <c r="B89" s="16" t="n">
        <v>1.00954640707869</v>
      </c>
      <c r="C89" s="16" t="n">
        <v>-28.62</v>
      </c>
      <c r="D89" s="17" t="n">
        <v>0</v>
      </c>
      <c r="E89" s="14" t="n">
        <f aca="false">ABS(B89-$B$4)</f>
        <v>0.00954640707868992</v>
      </c>
      <c r="G89" s="15" t="n">
        <v>38</v>
      </c>
      <c r="H89" s="16" t="n">
        <v>1.03087051948348</v>
      </c>
      <c r="I89" s="16" t="n">
        <v>-300.96</v>
      </c>
      <c r="J89" s="17" t="n">
        <v>0</v>
      </c>
      <c r="K89" s="14" t="n">
        <f aca="false">ABS(H89-$B$4)</f>
        <v>0.03087051948348</v>
      </c>
      <c r="Y89" s="15" t="n">
        <v>38</v>
      </c>
      <c r="Z89" s="79" t="n">
        <v>1.13514737317293</v>
      </c>
      <c r="AA89" s="79" t="n">
        <v>-123.839999999999</v>
      </c>
      <c r="AB89" s="17" t="n">
        <v>0</v>
      </c>
      <c r="AC89" s="14" t="n">
        <f aca="false">ABS(Z89-$Z$4)</f>
        <v>0.38514737317293</v>
      </c>
      <c r="AE89" s="15" t="n">
        <v>38</v>
      </c>
      <c r="AF89" s="79" t="n">
        <v>1.02214905633266</v>
      </c>
      <c r="AG89" s="79" t="n">
        <v>147.888</v>
      </c>
      <c r="AH89" s="17" t="n">
        <v>0</v>
      </c>
      <c r="AI89" s="14" t="n">
        <f aca="false">ABS(AF89-$AF$4)</f>
        <v>0.22785094366734</v>
      </c>
      <c r="AK89" s="15" t="n">
        <v>38</v>
      </c>
      <c r="AL89" s="79" t="n">
        <v>1.00926485413411</v>
      </c>
      <c r="AM89" s="79" t="n">
        <v>-125.1</v>
      </c>
      <c r="AN89" s="17" t="n">
        <v>0</v>
      </c>
      <c r="AO89" s="14" t="n">
        <f aca="false">ABS($AL$4-AL89)</f>
        <v>0.20926485413411</v>
      </c>
      <c r="AQ89" s="15" t="n">
        <v>38</v>
      </c>
      <c r="AR89" s="79" t="n">
        <v>0.937493978101331</v>
      </c>
      <c r="AS89" s="79" t="n">
        <v>-198</v>
      </c>
      <c r="AT89" s="17" t="n">
        <v>0</v>
      </c>
      <c r="AU89" s="14" t="n">
        <f aca="false">ABS($AR$4-AR89)</f>
        <v>0.037493978101331</v>
      </c>
      <c r="AW89" s="15" t="n">
        <v>38</v>
      </c>
      <c r="AX89" s="79" t="n">
        <v>0.95888958942625</v>
      </c>
      <c r="AY89" s="79" t="n">
        <v>-124.854545454545</v>
      </c>
      <c r="AZ89" s="17" t="n">
        <v>0</v>
      </c>
      <c r="BA89" s="14" t="n">
        <f aca="false">ABS($AX$4-AX89)</f>
        <v>0.14111041057375</v>
      </c>
    </row>
    <row r="90" customFormat="false" ht="14.75" hidden="false" customHeight="true" outlineLevel="0" collapsed="false">
      <c r="A90" s="23" t="n">
        <v>39</v>
      </c>
      <c r="B90" s="16" t="n">
        <v>1</v>
      </c>
      <c r="C90" s="16" t="n">
        <v>0</v>
      </c>
      <c r="D90" s="17" t="n">
        <v>1</v>
      </c>
      <c r="E90" s="14" t="n">
        <f aca="false">ABS(B90-$B$4)</f>
        <v>0</v>
      </c>
      <c r="G90" s="23" t="n">
        <v>39</v>
      </c>
      <c r="H90" s="16" t="n">
        <v>1</v>
      </c>
      <c r="I90" s="16" t="n">
        <v>90</v>
      </c>
      <c r="J90" s="17" t="n">
        <v>1</v>
      </c>
      <c r="K90" s="14" t="n">
        <f aca="false">ABS(H90-$B$4)</f>
        <v>0</v>
      </c>
      <c r="Y90" s="23" t="n">
        <v>39</v>
      </c>
      <c r="Z90" s="79" t="n">
        <v>1</v>
      </c>
      <c r="AA90" s="79" t="n">
        <v>162.24</v>
      </c>
      <c r="AB90" s="17" t="n">
        <v>0</v>
      </c>
      <c r="AC90" s="14" t="n">
        <f aca="false">ABS(Z90-$Z$4)</f>
        <v>0.25</v>
      </c>
      <c r="AE90" s="23" t="n">
        <v>39</v>
      </c>
      <c r="AF90" s="79" t="n">
        <v>1.01577116452564</v>
      </c>
      <c r="AG90" s="79" t="n">
        <v>-110.016</v>
      </c>
      <c r="AH90" s="17" t="n">
        <v>0</v>
      </c>
      <c r="AI90" s="14" t="n">
        <f aca="false">ABS(AF90-$AF$4)</f>
        <v>0.23422883547436</v>
      </c>
      <c r="AK90" s="23" t="n">
        <v>39</v>
      </c>
      <c r="AL90" s="79" t="n">
        <v>1.01626978224254</v>
      </c>
      <c r="AM90" s="79" t="n">
        <v>160.425</v>
      </c>
      <c r="AN90" s="17" t="n">
        <v>0</v>
      </c>
      <c r="AO90" s="14" t="n">
        <f aca="false">ABS($AL$4-AL90)</f>
        <v>0.21626978224254</v>
      </c>
      <c r="AQ90" s="23" t="n">
        <v>39</v>
      </c>
      <c r="AR90" s="79" t="n">
        <v>0.912458951391165</v>
      </c>
      <c r="AS90" s="79" t="n">
        <v>-7.59999999999999</v>
      </c>
      <c r="AT90" s="17" t="n">
        <v>0</v>
      </c>
      <c r="AU90" s="14" t="n">
        <f aca="false">ABS($AR$4-AR90)</f>
        <v>0.012458951391165</v>
      </c>
      <c r="AW90" s="23" t="n">
        <v>39</v>
      </c>
      <c r="AX90" s="79" t="n">
        <v>1</v>
      </c>
      <c r="AY90" s="79" t="n">
        <v>-98.5090909090909</v>
      </c>
      <c r="AZ90" s="17" t="n">
        <v>0</v>
      </c>
      <c r="BA90" s="14" t="n">
        <f aca="false">ABS($AX$4-AX90)</f>
        <v>0.1</v>
      </c>
    </row>
    <row r="91" customFormat="false" ht="14.75" hidden="false" customHeight="true" outlineLevel="0" collapsed="false">
      <c r="A91" s="15" t="n">
        <v>40</v>
      </c>
      <c r="B91" s="16" t="n">
        <v>1</v>
      </c>
      <c r="C91" s="16" t="n">
        <v>0</v>
      </c>
      <c r="D91" s="17" t="n">
        <v>1</v>
      </c>
      <c r="E91" s="14" t="n">
        <f aca="false">ABS(B91-$B$4)</f>
        <v>0</v>
      </c>
      <c r="G91" s="15" t="n">
        <v>40</v>
      </c>
      <c r="H91" s="16" t="n">
        <v>1</v>
      </c>
      <c r="I91" s="16" t="n">
        <v>-270</v>
      </c>
      <c r="J91" s="17" t="n">
        <v>1</v>
      </c>
      <c r="K91" s="14" t="n">
        <f aca="false">ABS(H91-$B$4)</f>
        <v>0</v>
      </c>
      <c r="Y91" s="15" t="n">
        <v>40</v>
      </c>
      <c r="Z91" s="79" t="n">
        <v>1</v>
      </c>
      <c r="AA91" s="79" t="n">
        <v>-37.68</v>
      </c>
      <c r="AB91" s="17" t="n">
        <v>0</v>
      </c>
      <c r="AC91" s="14" t="n">
        <f aca="false">ABS(Z91-$Z$4)</f>
        <v>0.25</v>
      </c>
      <c r="AE91" s="15" t="n">
        <v>40</v>
      </c>
      <c r="AF91" s="79" t="n">
        <v>1</v>
      </c>
      <c r="AG91" s="79" t="n">
        <v>0</v>
      </c>
      <c r="AH91" s="17" t="n">
        <v>0</v>
      </c>
      <c r="AI91" s="14" t="n">
        <f aca="false">ABS(AF91-$AF$4)</f>
        <v>0.25</v>
      </c>
      <c r="AK91" s="15" t="n">
        <v>40</v>
      </c>
      <c r="AL91" s="79" t="n">
        <v>0.933171303673556</v>
      </c>
      <c r="AM91" s="79" t="n">
        <v>-59.175</v>
      </c>
      <c r="AN91" s="17" t="n">
        <v>0</v>
      </c>
      <c r="AO91" s="14" t="n">
        <f aca="false">ABS($AL$4-AL91)</f>
        <v>0.133171303673556</v>
      </c>
      <c r="AQ91" s="15" t="n">
        <v>40</v>
      </c>
      <c r="AR91" s="79" t="n">
        <v>1</v>
      </c>
      <c r="AS91" s="79" t="n">
        <v>-353.2</v>
      </c>
      <c r="AT91" s="17" t="n">
        <v>0</v>
      </c>
      <c r="AU91" s="14" t="n">
        <f aca="false">ABS($AR$4-AR91)</f>
        <v>0.1</v>
      </c>
      <c r="AW91" s="15" t="n">
        <v>40</v>
      </c>
      <c r="AX91" s="79" t="n">
        <v>0.883212998757727</v>
      </c>
      <c r="AY91" s="79" t="n">
        <v>-144.490909090909</v>
      </c>
      <c r="AZ91" s="17" t="n">
        <v>0</v>
      </c>
      <c r="BA91" s="14" t="n">
        <f aca="false">ABS($AX$4-AX91)</f>
        <v>0.216787001242273</v>
      </c>
    </row>
    <row r="92" customFormat="false" ht="26.75" hidden="false" customHeight="true" outlineLevel="0" collapsed="false">
      <c r="A92" s="37" t="s">
        <v>30</v>
      </c>
      <c r="B92" s="81" t="n">
        <f aca="false">SUM(E52:E91)</f>
        <v>0.203911189631631</v>
      </c>
      <c r="C92" s="82" t="s">
        <v>11</v>
      </c>
      <c r="D92" s="6" t="n">
        <f aca="false">SUM(D52:D91)</f>
        <v>30.8</v>
      </c>
      <c r="E92" s="83" t="n">
        <v>40</v>
      </c>
      <c r="G92" s="37" t="s">
        <v>30</v>
      </c>
      <c r="H92" s="81" t="n">
        <f aca="false">SUM(K52:K91)</f>
        <v>0.606820492999581</v>
      </c>
      <c r="I92" s="82" t="s">
        <v>11</v>
      </c>
      <c r="J92" s="6" t="n">
        <f aca="false">SUM(J52:J91)</f>
        <v>18.5</v>
      </c>
      <c r="K92" s="83" t="n">
        <v>40</v>
      </c>
      <c r="Y92" s="37" t="s">
        <v>30</v>
      </c>
      <c r="Z92" s="81" t="n">
        <f aca="false">SUM(AC52:AC91)</f>
        <v>11.1109959228817</v>
      </c>
      <c r="AA92" s="82" t="s">
        <v>11</v>
      </c>
      <c r="AB92" s="6" t="n">
        <f aca="false">SUM(AB52:AB91)</f>
        <v>0.5</v>
      </c>
      <c r="AC92" s="83" t="n">
        <v>40</v>
      </c>
      <c r="AE92" s="37" t="s">
        <v>30</v>
      </c>
      <c r="AF92" s="81" t="n">
        <f aca="false">SUM(AI52:AI91)</f>
        <v>9.1280678711335</v>
      </c>
      <c r="AG92" s="82" t="s">
        <v>11</v>
      </c>
      <c r="AH92" s="6" t="n">
        <f aca="false">SUM(AH52:AH91)</f>
        <v>2.5</v>
      </c>
      <c r="AI92" s="83" t="n">
        <v>40</v>
      </c>
      <c r="AK92" s="37" t="s">
        <v>30</v>
      </c>
      <c r="AL92" s="81" t="n">
        <f aca="false">SUM(AO52:AO91)</f>
        <v>8.62602273155012</v>
      </c>
      <c r="AM92" s="82" t="s">
        <v>11</v>
      </c>
      <c r="AN92" s="6" t="n">
        <f aca="false">SUM(AN52:AN91)</f>
        <v>1.5</v>
      </c>
      <c r="AO92" s="83" t="n">
        <v>40</v>
      </c>
      <c r="AQ92" s="37" t="s">
        <v>30</v>
      </c>
      <c r="AR92" s="89" t="n">
        <f aca="false">SUM(AU52:AU91)</f>
        <v>3.75308174273837</v>
      </c>
      <c r="AS92" s="82" t="s">
        <v>11</v>
      </c>
      <c r="AT92" s="6" t="n">
        <f aca="false">SUM(AT52:AT91)</f>
        <v>6.5</v>
      </c>
      <c r="AU92" s="83" t="n">
        <v>40</v>
      </c>
      <c r="AW92" s="37" t="s">
        <v>30</v>
      </c>
      <c r="AX92" s="81" t="n">
        <f aca="false">SUM(BA52:BA91)</f>
        <v>4.21451696019883</v>
      </c>
      <c r="AY92" s="82" t="s">
        <v>11</v>
      </c>
      <c r="AZ92" s="6" t="n">
        <f aca="false">SUM(AZ52:AZ91)</f>
        <v>7</v>
      </c>
      <c r="BA92" s="83" t="n">
        <v>40</v>
      </c>
    </row>
    <row r="93" customFormat="false" ht="26.75" hidden="false" customHeight="true" outlineLevel="0" collapsed="false">
      <c r="A93" s="37" t="s">
        <v>31</v>
      </c>
      <c r="B93" s="84" t="n">
        <f aca="false">B92/E92</f>
        <v>0.00509777974079079</v>
      </c>
      <c r="C93" s="34" t="s">
        <v>18</v>
      </c>
      <c r="D93" s="85" t="n">
        <f aca="false">D92/E92</f>
        <v>0.77</v>
      </c>
      <c r="E93" s="86"/>
      <c r="G93" s="37" t="s">
        <v>31</v>
      </c>
      <c r="H93" s="84" t="n">
        <f aca="false">H92/K92</f>
        <v>0.0151705123249895</v>
      </c>
      <c r="I93" s="34" t="s">
        <v>18</v>
      </c>
      <c r="J93" s="85" t="n">
        <f aca="false">J92/K92</f>
        <v>0.4625</v>
      </c>
      <c r="K93" s="86"/>
      <c r="Y93" s="37" t="s">
        <v>31</v>
      </c>
      <c r="Z93" s="84" t="n">
        <f aca="false">Z92/AC92</f>
        <v>0.277774898072042</v>
      </c>
      <c r="AA93" s="34" t="s">
        <v>18</v>
      </c>
      <c r="AB93" s="85" t="n">
        <f aca="false">AB92/AC92</f>
        <v>0.0125</v>
      </c>
      <c r="AC93" s="86"/>
      <c r="AE93" s="37" t="s">
        <v>31</v>
      </c>
      <c r="AF93" s="84" t="n">
        <f aca="false">AF92/AI92</f>
        <v>0.228201696778337</v>
      </c>
      <c r="AG93" s="34" t="s">
        <v>18</v>
      </c>
      <c r="AH93" s="85" t="n">
        <f aca="false">AH92/AI92</f>
        <v>0.0625</v>
      </c>
      <c r="AI93" s="86"/>
      <c r="AK93" s="37" t="s">
        <v>31</v>
      </c>
      <c r="AL93" s="84" t="n">
        <f aca="false">AL92/AO92</f>
        <v>0.215650568288753</v>
      </c>
      <c r="AM93" s="34" t="s">
        <v>18</v>
      </c>
      <c r="AN93" s="85" t="n">
        <f aca="false">AN92/AO92</f>
        <v>0.0375</v>
      </c>
      <c r="AO93" s="90" t="n">
        <f aca="false">33/40</f>
        <v>0.825</v>
      </c>
      <c r="AQ93" s="37" t="s">
        <v>31</v>
      </c>
      <c r="AR93" s="91" t="n">
        <f aca="false">AR92/AU92</f>
        <v>0.0938270435684592</v>
      </c>
      <c r="AS93" s="34" t="s">
        <v>18</v>
      </c>
      <c r="AT93" s="85" t="n">
        <f aca="false">AT92/AU92</f>
        <v>0.1625</v>
      </c>
      <c r="AU93" s="90" t="n">
        <f aca="false">29/40</f>
        <v>0.725</v>
      </c>
      <c r="AW93" s="37" t="s">
        <v>31</v>
      </c>
      <c r="AX93" s="84" t="n">
        <f aca="false">AX92/BA92</f>
        <v>0.105362924004971</v>
      </c>
      <c r="AY93" s="34" t="s">
        <v>18</v>
      </c>
      <c r="AZ93" s="85" t="n">
        <f aca="false">AZ92/BA92</f>
        <v>0.175</v>
      </c>
      <c r="BA93" s="90" t="n">
        <f aca="false">26/40</f>
        <v>0.65</v>
      </c>
    </row>
    <row r="94" customFormat="false" ht="26.75" hidden="false" customHeight="true" outlineLevel="0" collapsed="false">
      <c r="A94" s="32" t="s">
        <v>19</v>
      </c>
      <c r="B94" s="87" t="n">
        <f aca="false">9/40</f>
        <v>0.225</v>
      </c>
      <c r="C94" s="34"/>
      <c r="D94" s="85"/>
      <c r="E94" s="86"/>
      <c r="G94" s="32" t="s">
        <v>19</v>
      </c>
      <c r="H94" s="87" t="n">
        <f aca="false">21/40</f>
        <v>0.525</v>
      </c>
      <c r="I94" s="34"/>
      <c r="J94" s="85"/>
      <c r="K94" s="86"/>
      <c r="Y94" s="32" t="s">
        <v>19</v>
      </c>
      <c r="Z94" s="87" t="n">
        <f aca="false">31/40</f>
        <v>0.775</v>
      </c>
      <c r="AA94" s="34"/>
      <c r="AB94" s="85"/>
      <c r="AC94" s="86"/>
      <c r="AE94" s="32" t="s">
        <v>19</v>
      </c>
      <c r="AF94" s="87" t="n">
        <f aca="false">32/40</f>
        <v>0.8</v>
      </c>
      <c r="AG94" s="34"/>
      <c r="AH94" s="85"/>
      <c r="AI94" s="86"/>
      <c r="AK94" s="32" t="s">
        <v>19</v>
      </c>
      <c r="AL94" s="87" t="n">
        <f aca="false">33/40</f>
        <v>0.825</v>
      </c>
      <c r="AM94" s="34"/>
      <c r="AN94" s="85"/>
      <c r="AO94" s="90"/>
      <c r="AQ94" s="32" t="s">
        <v>19</v>
      </c>
      <c r="AR94" s="87" t="n">
        <f aca="false">28/40</f>
        <v>0.7</v>
      </c>
      <c r="AS94" s="34"/>
      <c r="AT94" s="85"/>
      <c r="AU94" s="90"/>
      <c r="AW94" s="32" t="s">
        <v>19</v>
      </c>
      <c r="AX94" s="87" t="n">
        <f aca="false">26/40</f>
        <v>0.65</v>
      </c>
      <c r="AY94" s="34"/>
      <c r="AZ94" s="85"/>
      <c r="BA94" s="90"/>
    </row>
    <row r="96" customFormat="false" ht="14.75" hidden="false" customHeight="true" outlineLevel="0" collapsed="false">
      <c r="A96" s="2" t="s">
        <v>34</v>
      </c>
      <c r="B96" s="2"/>
      <c r="C96" s="2"/>
      <c r="D96" s="2"/>
      <c r="E96" s="2"/>
      <c r="G96" s="71" t="s">
        <v>34</v>
      </c>
      <c r="H96" s="71"/>
      <c r="I96" s="71"/>
      <c r="J96" s="71"/>
      <c r="K96" s="71"/>
      <c r="M96" s="71" t="s">
        <v>34</v>
      </c>
      <c r="N96" s="71"/>
      <c r="O96" s="71"/>
      <c r="P96" s="71"/>
      <c r="Q96" s="71"/>
      <c r="S96" s="71" t="s">
        <v>34</v>
      </c>
      <c r="T96" s="71"/>
      <c r="U96" s="71"/>
      <c r="V96" s="71"/>
      <c r="W96" s="71"/>
      <c r="Y96" s="71" t="s">
        <v>34</v>
      </c>
      <c r="Z96" s="71"/>
      <c r="AA96" s="71"/>
      <c r="AB96" s="71"/>
      <c r="AC96" s="71"/>
      <c r="AE96" s="71" t="s">
        <v>34</v>
      </c>
      <c r="AF96" s="71"/>
      <c r="AG96" s="71"/>
      <c r="AH96" s="71"/>
      <c r="AI96" s="71"/>
      <c r="AK96" s="71" t="s">
        <v>34</v>
      </c>
      <c r="AL96" s="71"/>
      <c r="AM96" s="71"/>
      <c r="AN96" s="71"/>
      <c r="AO96" s="71"/>
      <c r="AQ96" s="71" t="s">
        <v>34</v>
      </c>
      <c r="AR96" s="71"/>
      <c r="AS96" s="71"/>
      <c r="AT96" s="71"/>
      <c r="AU96" s="71"/>
      <c r="AW96" s="71" t="s">
        <v>34</v>
      </c>
      <c r="AX96" s="71"/>
      <c r="AY96" s="71"/>
      <c r="AZ96" s="71"/>
      <c r="BA96" s="71"/>
    </row>
    <row r="97" customFormat="false" ht="14.75" hidden="false" customHeight="true" outlineLevel="0" collapsed="false">
      <c r="A97" s="72"/>
      <c r="B97" s="73" t="s">
        <v>9</v>
      </c>
      <c r="C97" s="7" t="s">
        <v>10</v>
      </c>
      <c r="D97" s="8" t="s">
        <v>11</v>
      </c>
      <c r="E97" s="8" t="s">
        <v>12</v>
      </c>
      <c r="G97" s="72"/>
      <c r="H97" s="73" t="s">
        <v>9</v>
      </c>
      <c r="I97" s="7" t="s">
        <v>10</v>
      </c>
      <c r="J97" s="8" t="s">
        <v>11</v>
      </c>
      <c r="K97" s="8" t="s">
        <v>12</v>
      </c>
      <c r="M97" s="72"/>
      <c r="N97" s="73" t="s">
        <v>9</v>
      </c>
      <c r="O97" s="7" t="s">
        <v>10</v>
      </c>
      <c r="P97" s="8" t="s">
        <v>11</v>
      </c>
      <c r="Q97" s="8" t="s">
        <v>12</v>
      </c>
      <c r="S97" s="72"/>
      <c r="T97" s="73" t="s">
        <v>9</v>
      </c>
      <c r="U97" s="7" t="s">
        <v>10</v>
      </c>
      <c r="V97" s="8" t="s">
        <v>11</v>
      </c>
      <c r="W97" s="8" t="s">
        <v>12</v>
      </c>
      <c r="Y97" s="72"/>
      <c r="Z97" s="73" t="s">
        <v>9</v>
      </c>
      <c r="AA97" s="7" t="s">
        <v>10</v>
      </c>
      <c r="AB97" s="8" t="s">
        <v>11</v>
      </c>
      <c r="AC97" s="8" t="s">
        <v>12</v>
      </c>
      <c r="AE97" s="72"/>
      <c r="AF97" s="73" t="s">
        <v>9</v>
      </c>
      <c r="AG97" s="7" t="s">
        <v>10</v>
      </c>
      <c r="AH97" s="8" t="s">
        <v>11</v>
      </c>
      <c r="AI97" s="8" t="s">
        <v>12</v>
      </c>
      <c r="AK97" s="72"/>
      <c r="AL97" s="73" t="s">
        <v>9</v>
      </c>
      <c r="AM97" s="7" t="s">
        <v>10</v>
      </c>
      <c r="AN97" s="8" t="s">
        <v>11</v>
      </c>
      <c r="AO97" s="8" t="s">
        <v>12</v>
      </c>
      <c r="AQ97" s="72"/>
      <c r="AR97" s="38" t="s">
        <v>9</v>
      </c>
      <c r="AS97" s="7" t="s">
        <v>10</v>
      </c>
      <c r="AT97" s="8" t="s">
        <v>11</v>
      </c>
      <c r="AU97" s="8" t="s">
        <v>12</v>
      </c>
      <c r="AW97" s="72"/>
      <c r="AX97" s="73" t="s">
        <v>9</v>
      </c>
      <c r="AY97" s="7" t="s">
        <v>10</v>
      </c>
      <c r="AZ97" s="8" t="s">
        <v>11</v>
      </c>
      <c r="BA97" s="8" t="s">
        <v>12</v>
      </c>
    </row>
    <row r="98" customFormat="false" ht="14.75" hidden="false" customHeight="true" outlineLevel="0" collapsed="false">
      <c r="A98" s="72"/>
      <c r="B98" s="74" t="n">
        <v>1</v>
      </c>
      <c r="C98" s="7" t="n">
        <v>0</v>
      </c>
      <c r="D98" s="8"/>
      <c r="E98" s="8"/>
      <c r="G98" s="72"/>
      <c r="H98" s="74" t="n">
        <v>1</v>
      </c>
      <c r="I98" s="7" t="n">
        <v>90</v>
      </c>
      <c r="J98" s="8"/>
      <c r="K98" s="8"/>
      <c r="M98" s="72"/>
      <c r="N98" s="74" t="n">
        <v>1</v>
      </c>
      <c r="O98" s="7" t="n">
        <v>135</v>
      </c>
      <c r="P98" s="8"/>
      <c r="Q98" s="8"/>
      <c r="S98" s="72"/>
      <c r="T98" s="74" t="n">
        <v>1</v>
      </c>
      <c r="U98" s="7" t="n">
        <v>30</v>
      </c>
      <c r="V98" s="8"/>
      <c r="W98" s="8"/>
      <c r="Y98" s="72"/>
      <c r="Z98" s="74" t="n">
        <v>0.75</v>
      </c>
      <c r="AA98" s="7" t="n">
        <v>0</v>
      </c>
      <c r="AB98" s="8"/>
      <c r="AC98" s="8"/>
      <c r="AE98" s="72"/>
      <c r="AF98" s="74" t="n">
        <v>1.25</v>
      </c>
      <c r="AG98" s="7" t="n">
        <v>0</v>
      </c>
      <c r="AH98" s="8"/>
      <c r="AI98" s="8"/>
      <c r="AK98" s="72"/>
      <c r="AL98" s="74" t="n">
        <v>0.8</v>
      </c>
      <c r="AM98" s="7" t="n">
        <v>0</v>
      </c>
      <c r="AN98" s="8"/>
      <c r="AO98" s="8"/>
      <c r="AQ98" s="72"/>
      <c r="AR98" s="75" t="n">
        <v>0.9</v>
      </c>
      <c r="AS98" s="7" t="n">
        <v>0</v>
      </c>
      <c r="AT98" s="8"/>
      <c r="AU98" s="8"/>
      <c r="AW98" s="72"/>
      <c r="AX98" s="74" t="n">
        <v>1.1</v>
      </c>
      <c r="AY98" s="7" t="n">
        <v>0</v>
      </c>
      <c r="AZ98" s="8"/>
      <c r="BA98" s="8"/>
    </row>
    <row r="99" customFormat="false" ht="14.75" hidden="false" customHeight="true" outlineLevel="0" collapsed="false">
      <c r="A99" s="15" t="n">
        <v>1</v>
      </c>
      <c r="B99" s="16" t="n">
        <v>1</v>
      </c>
      <c r="C99" s="16" t="n">
        <v>0</v>
      </c>
      <c r="D99" s="17" t="n">
        <v>1</v>
      </c>
      <c r="E99" s="14" t="n">
        <f aca="false">ABS(B99-$B$4)</f>
        <v>0</v>
      </c>
      <c r="G99" s="15" t="n">
        <v>1</v>
      </c>
      <c r="H99" s="79" t="n">
        <v>1.12717467450759</v>
      </c>
      <c r="I99" s="79" t="n">
        <v>175.68</v>
      </c>
      <c r="J99" s="17" t="n">
        <v>0</v>
      </c>
      <c r="K99" s="14" t="n">
        <f aca="false">ABS(H99-$B$4)</f>
        <v>0.12717467450759</v>
      </c>
      <c r="M99" s="15" t="n">
        <v>1</v>
      </c>
      <c r="N99" s="79" t="n">
        <v>1</v>
      </c>
      <c r="O99" s="79" t="n">
        <v>180</v>
      </c>
      <c r="P99" s="17" t="n">
        <v>0</v>
      </c>
      <c r="Q99" s="14" t="n">
        <f aca="false">ABS(N99-$B$4)</f>
        <v>0</v>
      </c>
      <c r="S99" s="15" t="n">
        <v>1</v>
      </c>
      <c r="T99" s="79" t="n">
        <v>1</v>
      </c>
      <c r="U99" s="16" t="n">
        <v>-180</v>
      </c>
      <c r="V99" s="36" t="n">
        <v>0</v>
      </c>
      <c r="W99" s="78" t="n">
        <f aca="false">ABS(T99-$T$4)</f>
        <v>0</v>
      </c>
      <c r="Y99" s="15" t="n">
        <v>1</v>
      </c>
      <c r="Z99" s="79" t="n">
        <v>1</v>
      </c>
      <c r="AA99" s="79" t="n">
        <v>-173.519999999999</v>
      </c>
      <c r="AB99" s="17" t="n">
        <v>0</v>
      </c>
      <c r="AC99" s="14" t="n">
        <f aca="false">ABS(Z99-$Z$4)</f>
        <v>0.25</v>
      </c>
      <c r="AE99" s="15" t="n">
        <v>1</v>
      </c>
      <c r="AF99" s="79" t="n">
        <v>1</v>
      </c>
      <c r="AG99" s="79" t="n">
        <v>-179.567999999999</v>
      </c>
      <c r="AH99" s="17" t="n">
        <v>0</v>
      </c>
      <c r="AI99" s="14" t="n">
        <f aca="false">ABS(AF99-$AF$4)</f>
        <v>0.25</v>
      </c>
      <c r="AK99" s="15" t="n">
        <v>1</v>
      </c>
      <c r="AL99" s="79" t="n">
        <v>0.959349437167984</v>
      </c>
      <c r="AM99" s="79" t="n">
        <v>-178.875</v>
      </c>
      <c r="AN99" s="17" t="n">
        <v>0</v>
      </c>
      <c r="AO99" s="14" t="n">
        <f aca="false">ABS($AL$4-AL99)</f>
        <v>0.159349437167984</v>
      </c>
      <c r="AQ99" s="15" t="n">
        <v>1</v>
      </c>
      <c r="AR99" s="79" t="n">
        <v>0.947304714255796</v>
      </c>
      <c r="AS99" s="79" t="n">
        <v>-1.59999999999999</v>
      </c>
      <c r="AT99" s="17" t="n">
        <v>1</v>
      </c>
      <c r="AU99" s="14" t="n">
        <f aca="false">ABS($AR$4-AR99)</f>
        <v>0.0473047142557961</v>
      </c>
      <c r="AW99" s="15" t="n">
        <v>1</v>
      </c>
      <c r="AX99" s="79" t="n">
        <v>1.04469866074147</v>
      </c>
      <c r="AY99" s="79" t="n">
        <v>-359.672727272727</v>
      </c>
      <c r="AZ99" s="17" t="n">
        <v>0.5</v>
      </c>
      <c r="BA99" s="14" t="n">
        <f aca="false">ABS($AX$4-AX99)</f>
        <v>0.0553013392585302</v>
      </c>
    </row>
    <row r="100" customFormat="false" ht="14.75" hidden="false" customHeight="true" outlineLevel="0" collapsed="false">
      <c r="A100" s="15" t="n">
        <v>2</v>
      </c>
      <c r="B100" s="16" t="n">
        <v>1</v>
      </c>
      <c r="C100" s="16" t="n">
        <v>-358.92</v>
      </c>
      <c r="D100" s="17" t="n">
        <v>1</v>
      </c>
      <c r="E100" s="14" t="n">
        <f aca="false">ABS(B100-$B$4)</f>
        <v>0</v>
      </c>
      <c r="G100" s="15" t="n">
        <v>2</v>
      </c>
      <c r="H100" s="79" t="n">
        <v>1</v>
      </c>
      <c r="I100" s="79" t="n">
        <v>-88.92</v>
      </c>
      <c r="J100" s="17" t="n">
        <v>1</v>
      </c>
      <c r="K100" s="14" t="n">
        <f aca="false">ABS(H100-$B$4)</f>
        <v>0</v>
      </c>
      <c r="M100" s="15" t="n">
        <v>2</v>
      </c>
      <c r="N100" s="79" t="n">
        <v>1</v>
      </c>
      <c r="O100" s="79" t="n">
        <v>-135.315568</v>
      </c>
      <c r="P100" s="17" t="n">
        <v>1</v>
      </c>
      <c r="Q100" s="14" t="n">
        <f aca="false">ABS(N100-$B$4)</f>
        <v>0</v>
      </c>
      <c r="S100" s="15" t="n">
        <v>2</v>
      </c>
      <c r="T100" s="79" t="n">
        <v>1</v>
      </c>
      <c r="U100" s="16" t="n">
        <v>-27.36</v>
      </c>
      <c r="V100" s="36" t="n">
        <v>1</v>
      </c>
      <c r="W100" s="78" t="n">
        <f aca="false">ABS(T100-$T$4)</f>
        <v>0</v>
      </c>
      <c r="Y100" s="15" t="n">
        <v>2</v>
      </c>
      <c r="Z100" s="79" t="n">
        <v>1</v>
      </c>
      <c r="AA100" s="16" t="n">
        <v>90</v>
      </c>
      <c r="AB100" s="17" t="n">
        <v>0</v>
      </c>
      <c r="AC100" s="14" t="n">
        <f aca="false">ABS(Z100-$Z$4)</f>
        <v>0.25</v>
      </c>
      <c r="AE100" s="15" t="n">
        <v>2</v>
      </c>
      <c r="AF100" s="79" t="n">
        <v>1.15303504724824</v>
      </c>
      <c r="AG100" s="79" t="n">
        <v>-36.576</v>
      </c>
      <c r="AH100" s="17" t="n">
        <v>0</v>
      </c>
      <c r="AI100" s="14" t="n">
        <f aca="false">ABS(AF100-$AF$4)</f>
        <v>0.09696495275176</v>
      </c>
      <c r="AK100" s="15" t="n">
        <v>2</v>
      </c>
      <c r="AL100" s="79" t="n">
        <v>1.03757763012577</v>
      </c>
      <c r="AM100" s="79" t="n">
        <v>-165.149999999999</v>
      </c>
      <c r="AN100" s="17" t="n">
        <v>0</v>
      </c>
      <c r="AO100" s="14" t="n">
        <f aca="false">ABS($AL$4-AL100)</f>
        <v>0.23757763012577</v>
      </c>
      <c r="AQ100" s="15" t="n">
        <v>2</v>
      </c>
      <c r="AR100" s="79" t="n">
        <v>0.945334387776774</v>
      </c>
      <c r="AS100" s="79" t="n">
        <v>-90.6</v>
      </c>
      <c r="AT100" s="17" t="n">
        <v>0</v>
      </c>
      <c r="AU100" s="14" t="n">
        <f aca="false">ABS($AR$4-AR100)</f>
        <v>0.045334387776774</v>
      </c>
      <c r="AW100" s="15" t="n">
        <v>2</v>
      </c>
      <c r="AX100" s="79" t="n">
        <v>1.00702109003173</v>
      </c>
      <c r="AY100" s="79" t="n">
        <v>-270.163636363636</v>
      </c>
      <c r="AZ100" s="17" t="n">
        <v>0</v>
      </c>
      <c r="BA100" s="14" t="n">
        <f aca="false">ABS($AX$4-AX100)</f>
        <v>0.0929789099682701</v>
      </c>
    </row>
    <row r="101" customFormat="false" ht="14.75" hidden="false" customHeight="true" outlineLevel="0" collapsed="false">
      <c r="A101" s="15" t="n">
        <v>3</v>
      </c>
      <c r="B101" s="16" t="n">
        <v>1</v>
      </c>
      <c r="C101" s="16" t="n">
        <v>0</v>
      </c>
      <c r="D101" s="17" t="n">
        <v>1</v>
      </c>
      <c r="E101" s="14" t="n">
        <f aca="false">ABS(B101-$B$4)</f>
        <v>0</v>
      </c>
      <c r="G101" s="15" t="n">
        <v>3</v>
      </c>
      <c r="H101" s="79" t="n">
        <v>1</v>
      </c>
      <c r="I101" s="79" t="n">
        <v>-90</v>
      </c>
      <c r="J101" s="17" t="n">
        <v>1</v>
      </c>
      <c r="K101" s="14" t="n">
        <f aca="false">ABS(H101-$B$4)</f>
        <v>0</v>
      </c>
      <c r="M101" s="15" t="n">
        <v>3</v>
      </c>
      <c r="N101" s="79" t="n">
        <v>1.015396343</v>
      </c>
      <c r="O101" s="79" t="n">
        <v>-56.54978962</v>
      </c>
      <c r="P101" s="17" t="n">
        <v>0</v>
      </c>
      <c r="Q101" s="14" t="n">
        <f aca="false">ABS(N101-$B$4)</f>
        <v>0.0153963429999999</v>
      </c>
      <c r="S101" s="15" t="n">
        <v>3</v>
      </c>
      <c r="T101" s="79" t="n">
        <v>1</v>
      </c>
      <c r="U101" s="16" t="n">
        <v>-28.32</v>
      </c>
      <c r="V101" s="36" t="n">
        <v>1</v>
      </c>
      <c r="W101" s="78" t="n">
        <f aca="false">ABS(T101-$T$4)</f>
        <v>0</v>
      </c>
      <c r="Y101" s="15" t="n">
        <v>3</v>
      </c>
      <c r="Z101" s="79" t="n">
        <v>1</v>
      </c>
      <c r="AA101" s="16" t="n">
        <v>-14.16</v>
      </c>
      <c r="AB101" s="17" t="n">
        <v>0</v>
      </c>
      <c r="AC101" s="14" t="n">
        <f aca="false">ABS(Z101-$Z$4)</f>
        <v>0.25</v>
      </c>
      <c r="AE101" s="15" t="n">
        <v>3</v>
      </c>
      <c r="AF101" s="79" t="n">
        <v>1</v>
      </c>
      <c r="AG101" s="16" t="n">
        <v>-14.544</v>
      </c>
      <c r="AH101" s="17" t="n">
        <v>0</v>
      </c>
      <c r="AI101" s="14" t="n">
        <f aca="false">ABS(AF101-$AF$4)</f>
        <v>0.25</v>
      </c>
      <c r="AK101" s="15" t="n">
        <v>3</v>
      </c>
      <c r="AL101" s="79" t="n">
        <v>0.866802540137734</v>
      </c>
      <c r="AM101" s="79" t="n">
        <v>-194.625</v>
      </c>
      <c r="AN101" s="17" t="n">
        <v>0</v>
      </c>
      <c r="AO101" s="14" t="n">
        <f aca="false">ABS($AL$4-AL101)</f>
        <v>0.066802540137734</v>
      </c>
      <c r="AQ101" s="15" t="n">
        <v>3</v>
      </c>
      <c r="AR101" s="79" t="n">
        <v>0.935544057256243</v>
      </c>
      <c r="AS101" s="79" t="n">
        <v>77.8</v>
      </c>
      <c r="AT101" s="17" t="n">
        <v>0</v>
      </c>
      <c r="AU101" s="14" t="n">
        <f aca="false">ABS($AR$4-AR101)</f>
        <v>0.0355440572562431</v>
      </c>
      <c r="AW101" s="15" t="n">
        <v>3</v>
      </c>
      <c r="AX101" s="79" t="n">
        <v>1.00526120951819</v>
      </c>
      <c r="AY101" s="79" t="n">
        <v>-358.854545454545</v>
      </c>
      <c r="AZ101" s="17" t="n">
        <v>0</v>
      </c>
      <c r="BA101" s="14" t="n">
        <f aca="false">ABS($AX$4-AX101)</f>
        <v>0.09473879048181</v>
      </c>
    </row>
    <row r="102" customFormat="false" ht="14.75" hidden="false" customHeight="true" outlineLevel="0" collapsed="false">
      <c r="A102" s="15" t="n">
        <v>4</v>
      </c>
      <c r="B102" s="16" t="n">
        <v>1</v>
      </c>
      <c r="C102" s="16" t="n">
        <v>0</v>
      </c>
      <c r="D102" s="17" t="n">
        <v>1</v>
      </c>
      <c r="E102" s="14" t="n">
        <f aca="false">ABS(B102-$B$4)</f>
        <v>0</v>
      </c>
      <c r="G102" s="15" t="n">
        <v>4</v>
      </c>
      <c r="H102" s="79" t="n">
        <v>1.0133904388639</v>
      </c>
      <c r="I102" s="79" t="n">
        <v>-89.82</v>
      </c>
      <c r="J102" s="17" t="n">
        <v>1</v>
      </c>
      <c r="K102" s="14" t="n">
        <f aca="false">ABS(H102-$B$4)</f>
        <v>0.0133904388638999</v>
      </c>
      <c r="M102" s="15" t="n">
        <v>5</v>
      </c>
      <c r="N102" s="79" t="n">
        <v>1</v>
      </c>
      <c r="O102" s="79" t="n">
        <v>-135.0631136</v>
      </c>
      <c r="P102" s="17" t="n">
        <v>1</v>
      </c>
      <c r="Q102" s="14" t="n">
        <f aca="false">ABS(N102-$B$4)</f>
        <v>0</v>
      </c>
      <c r="S102" s="15" t="n">
        <v>4</v>
      </c>
      <c r="T102" s="79" t="n">
        <v>1</v>
      </c>
      <c r="U102" s="16" t="n">
        <v>-30.24</v>
      </c>
      <c r="V102" s="36" t="n">
        <v>1</v>
      </c>
      <c r="W102" s="78" t="n">
        <f aca="false">ABS(T102-$T$4)</f>
        <v>0</v>
      </c>
      <c r="Y102" s="15" t="n">
        <v>4</v>
      </c>
      <c r="Z102" s="79" t="n">
        <v>1.10511272715374</v>
      </c>
      <c r="AA102" s="16" t="n">
        <v>-97.92</v>
      </c>
      <c r="AB102" s="17" t="n">
        <v>0</v>
      </c>
      <c r="AC102" s="14" t="n">
        <f aca="false">ABS(Z102-$Z$4)</f>
        <v>0.35511272715374</v>
      </c>
      <c r="AE102" s="15" t="n">
        <v>4</v>
      </c>
      <c r="AF102" s="79" t="n">
        <v>1.22176383115548</v>
      </c>
      <c r="AG102" s="16" t="n">
        <v>-0.288</v>
      </c>
      <c r="AH102" s="17" t="n">
        <v>1</v>
      </c>
      <c r="AI102" s="14" t="n">
        <f aca="false">ABS(AF102-$AF$4)</f>
        <v>0.0282361688445201</v>
      </c>
      <c r="AK102" s="15" t="n">
        <v>4</v>
      </c>
      <c r="AL102" s="79" t="n">
        <v>1.09913942863242</v>
      </c>
      <c r="AM102" s="79" t="n">
        <v>-171</v>
      </c>
      <c r="AN102" s="17" t="n">
        <v>0</v>
      </c>
      <c r="AO102" s="14" t="n">
        <f aca="false">ABS($AL$4-AL102)</f>
        <v>0.29913942863242</v>
      </c>
      <c r="AQ102" s="15" t="n">
        <v>4</v>
      </c>
      <c r="AR102" s="79" t="n">
        <v>1</v>
      </c>
      <c r="AS102" s="79" t="n">
        <v>0</v>
      </c>
      <c r="AT102" s="17" t="n">
        <v>0.5</v>
      </c>
      <c r="AU102" s="14" t="n">
        <f aca="false">ABS($AR$4-AR102)</f>
        <v>0.1</v>
      </c>
      <c r="AW102" s="15" t="n">
        <v>4</v>
      </c>
      <c r="AX102" s="79" t="n">
        <v>1</v>
      </c>
      <c r="AY102" s="79" t="n">
        <v>0</v>
      </c>
      <c r="AZ102" s="17" t="n">
        <v>0.5</v>
      </c>
      <c r="BA102" s="14" t="n">
        <f aca="false">ABS($AX$4-AX102)</f>
        <v>0.1</v>
      </c>
    </row>
    <row r="103" customFormat="false" ht="14.75" hidden="false" customHeight="true" outlineLevel="0" collapsed="false">
      <c r="A103" s="15" t="n">
        <v>5</v>
      </c>
      <c r="B103" s="16" t="n">
        <v>1</v>
      </c>
      <c r="C103" s="16" t="n">
        <v>0</v>
      </c>
      <c r="D103" s="17" t="n">
        <v>1</v>
      </c>
      <c r="E103" s="14" t="n">
        <f aca="false">ABS(B103-$B$4)</f>
        <v>0</v>
      </c>
      <c r="G103" s="15" t="n">
        <v>5</v>
      </c>
      <c r="H103" s="79" t="n">
        <v>1</v>
      </c>
      <c r="I103" s="79" t="n">
        <v>-81</v>
      </c>
      <c r="J103" s="17" t="n">
        <v>0</v>
      </c>
      <c r="K103" s="14" t="n">
        <f aca="false">ABS(H103-$B$4)</f>
        <v>0</v>
      </c>
      <c r="M103" s="15" t="n">
        <v>7</v>
      </c>
      <c r="N103" s="79" t="n">
        <v>0.873746757</v>
      </c>
      <c r="O103" s="79" t="n">
        <v>169.3969144</v>
      </c>
      <c r="P103" s="17" t="n">
        <v>0</v>
      </c>
      <c r="Q103" s="14" t="n">
        <f aca="false">ABS(N103-$B$4)</f>
        <v>0.126253243</v>
      </c>
      <c r="S103" s="15" t="n">
        <v>5</v>
      </c>
      <c r="T103" s="79" t="n">
        <v>1</v>
      </c>
      <c r="U103" s="16" t="n">
        <v>-29.52</v>
      </c>
      <c r="V103" s="36" t="n">
        <v>1</v>
      </c>
      <c r="W103" s="78" t="n">
        <f aca="false">ABS(T103-$T$4)</f>
        <v>0</v>
      </c>
      <c r="Y103" s="15" t="n">
        <v>5</v>
      </c>
      <c r="Z103" s="79" t="n">
        <v>1</v>
      </c>
      <c r="AA103" s="16" t="n">
        <v>-174.24</v>
      </c>
      <c r="AB103" s="17" t="n">
        <v>0</v>
      </c>
      <c r="AC103" s="14" t="n">
        <f aca="false">ABS(Z103-$Z$4)</f>
        <v>0.25</v>
      </c>
      <c r="AE103" s="15" t="n">
        <v>5</v>
      </c>
      <c r="AF103" s="79" t="n">
        <v>1</v>
      </c>
      <c r="AG103" s="16" t="n">
        <v>-179.712</v>
      </c>
      <c r="AH103" s="17" t="n">
        <v>0</v>
      </c>
      <c r="AI103" s="14" t="n">
        <f aca="false">ABS(AF103-$AF$4)</f>
        <v>0.25</v>
      </c>
      <c r="AK103" s="15" t="n">
        <v>5</v>
      </c>
      <c r="AL103" s="79" t="n">
        <v>1</v>
      </c>
      <c r="AM103" s="79" t="n">
        <v>177.075</v>
      </c>
      <c r="AN103" s="17" t="n">
        <v>0</v>
      </c>
      <c r="AO103" s="14" t="n">
        <f aca="false">ABS($AL$4-AL103)</f>
        <v>0.2</v>
      </c>
      <c r="AQ103" s="15" t="n">
        <v>5</v>
      </c>
      <c r="AR103" s="79" t="n">
        <v>1</v>
      </c>
      <c r="AS103" s="79" t="n">
        <v>-270</v>
      </c>
      <c r="AT103" s="17" t="n">
        <v>0</v>
      </c>
      <c r="AU103" s="14" t="n">
        <f aca="false">ABS($AR$4-AR103)</f>
        <v>0.1</v>
      </c>
      <c r="AW103" s="15" t="n">
        <v>5</v>
      </c>
      <c r="AX103" s="79" t="n">
        <v>0.955540987204657</v>
      </c>
      <c r="AY103" s="79" t="n">
        <v>-270.327272727272</v>
      </c>
      <c r="AZ103" s="17" t="n">
        <v>0</v>
      </c>
      <c r="BA103" s="14" t="n">
        <f aca="false">ABS($AX$4-AX103)</f>
        <v>0.144459012795343</v>
      </c>
    </row>
    <row r="104" customFormat="false" ht="14.75" hidden="false" customHeight="true" outlineLevel="0" collapsed="false">
      <c r="A104" s="15" t="n">
        <v>6</v>
      </c>
      <c r="B104" s="16" t="n">
        <v>1</v>
      </c>
      <c r="C104" s="16" t="n">
        <v>0</v>
      </c>
      <c r="D104" s="17" t="n">
        <v>1</v>
      </c>
      <c r="E104" s="14" t="n">
        <f aca="false">ABS(B104-$B$4)</f>
        <v>0</v>
      </c>
      <c r="G104" s="15" t="n">
        <v>6</v>
      </c>
      <c r="H104" s="79" t="n">
        <v>1</v>
      </c>
      <c r="I104" s="79" t="n">
        <v>-91.0799999999999</v>
      </c>
      <c r="J104" s="17" t="n">
        <v>1</v>
      </c>
      <c r="K104" s="14" t="n">
        <f aca="false">ABS(H104-$B$4)</f>
        <v>0</v>
      </c>
      <c r="M104" s="15" t="n">
        <v>9</v>
      </c>
      <c r="N104" s="79" t="n">
        <v>1</v>
      </c>
      <c r="O104" s="79" t="n">
        <v>-170.4067321</v>
      </c>
      <c r="P104" s="17" t="n">
        <v>0.5</v>
      </c>
      <c r="Q104" s="14" t="n">
        <f aca="false">ABS(N104-$B$4)</f>
        <v>0</v>
      </c>
      <c r="S104" s="15" t="n">
        <v>7</v>
      </c>
      <c r="T104" s="79" t="n">
        <v>0.92270525953383</v>
      </c>
      <c r="U104" s="16" t="n">
        <v>-95.5199999999999</v>
      </c>
      <c r="V104" s="36" t="n">
        <v>0</v>
      </c>
      <c r="W104" s="78" t="n">
        <f aca="false">ABS(T104-$T$4)</f>
        <v>0.07729474046617</v>
      </c>
      <c r="Y104" s="15" t="n">
        <v>6</v>
      </c>
      <c r="Z104" s="79" t="n">
        <v>1.01473393058409</v>
      </c>
      <c r="AA104" s="16" t="n">
        <v>-2.4</v>
      </c>
      <c r="AB104" s="17" t="n">
        <v>0</v>
      </c>
      <c r="AC104" s="14" t="n">
        <f aca="false">ABS(Z104-$Z$4)</f>
        <v>0.26473393058409</v>
      </c>
      <c r="AE104" s="15" t="n">
        <v>6</v>
      </c>
      <c r="AF104" s="79" t="n">
        <v>0.957131337995588</v>
      </c>
      <c r="AG104" s="16" t="n">
        <v>-163.728</v>
      </c>
      <c r="AH104" s="17" t="n">
        <v>0</v>
      </c>
      <c r="AI104" s="14" t="n">
        <f aca="false">ABS(AF104-$AF$4)</f>
        <v>0.292868662004412</v>
      </c>
      <c r="AK104" s="15" t="n">
        <v>6</v>
      </c>
      <c r="AL104" s="79" t="n">
        <v>1.08403938790033</v>
      </c>
      <c r="AM104" s="79" t="n">
        <v>-345.6</v>
      </c>
      <c r="AN104" s="17" t="n">
        <v>0</v>
      </c>
      <c r="AO104" s="14" t="n">
        <f aca="false">ABS($AL$4-AL104)</f>
        <v>0.28403938790033</v>
      </c>
      <c r="AQ104" s="15" t="n">
        <v>6</v>
      </c>
      <c r="AR104" s="79" t="n">
        <v>0.906777236052333</v>
      </c>
      <c r="AS104" s="79" t="n">
        <v>-92</v>
      </c>
      <c r="AT104" s="17" t="n">
        <v>0</v>
      </c>
      <c r="AU104" s="14" t="n">
        <f aca="false">ABS($AR$4-AR104)</f>
        <v>0.00677723605233305</v>
      </c>
      <c r="AW104" s="15" t="n">
        <v>6</v>
      </c>
      <c r="AX104" s="79" t="n">
        <v>0.972401758840521</v>
      </c>
      <c r="AY104" s="79" t="n">
        <v>-180.327272727272</v>
      </c>
      <c r="AZ104" s="17" t="n">
        <v>0</v>
      </c>
      <c r="BA104" s="14" t="n">
        <f aca="false">ABS($AX$4-AX104)</f>
        <v>0.127598241159479</v>
      </c>
    </row>
    <row r="105" customFormat="false" ht="14.75" hidden="false" customHeight="true" outlineLevel="0" collapsed="false">
      <c r="A105" s="15" t="n">
        <v>7</v>
      </c>
      <c r="B105" s="16" t="n">
        <v>1</v>
      </c>
      <c r="C105" s="16" t="n">
        <v>0</v>
      </c>
      <c r="D105" s="17" t="n">
        <v>1</v>
      </c>
      <c r="E105" s="14" t="n">
        <f aca="false">ABS(B105-$B$4)</f>
        <v>0</v>
      </c>
      <c r="G105" s="15" t="n">
        <v>7</v>
      </c>
      <c r="H105" s="79" t="n">
        <v>1</v>
      </c>
      <c r="I105" s="79" t="n">
        <v>-325.26</v>
      </c>
      <c r="J105" s="17" t="n">
        <v>0</v>
      </c>
      <c r="K105" s="14" t="n">
        <f aca="false">ABS(H105-$B$4)</f>
        <v>0</v>
      </c>
      <c r="M105" s="15" t="n">
        <v>12</v>
      </c>
      <c r="N105" s="79" t="n">
        <v>1</v>
      </c>
      <c r="O105" s="79" t="n">
        <v>-135.0631136</v>
      </c>
      <c r="P105" s="17" t="n">
        <v>1</v>
      </c>
      <c r="Q105" s="14" t="n">
        <f aca="false">ABS(N105-$B$4)</f>
        <v>0</v>
      </c>
      <c r="S105" s="15" t="n">
        <v>8</v>
      </c>
      <c r="T105" s="79" t="n">
        <v>1</v>
      </c>
      <c r="U105" s="16" t="n">
        <v>-30.24</v>
      </c>
      <c r="V105" s="36" t="n">
        <v>1</v>
      </c>
      <c r="W105" s="78" t="n">
        <f aca="false">ABS(T105-$T$4)</f>
        <v>0</v>
      </c>
      <c r="Y105" s="15" t="n">
        <v>7</v>
      </c>
      <c r="Z105" s="79" t="n">
        <v>1</v>
      </c>
      <c r="AA105" s="16" t="n">
        <v>0</v>
      </c>
      <c r="AB105" s="17" t="n">
        <v>0</v>
      </c>
      <c r="AC105" s="14" t="n">
        <f aca="false">ABS(Z105-$Z$4)</f>
        <v>0.25</v>
      </c>
      <c r="AE105" s="15" t="n">
        <v>7</v>
      </c>
      <c r="AF105" s="79" t="n">
        <v>1.00313452077286</v>
      </c>
      <c r="AG105" s="16" t="n">
        <v>-240.192</v>
      </c>
      <c r="AH105" s="17" t="n">
        <v>0</v>
      </c>
      <c r="AI105" s="14" t="n">
        <f aca="false">ABS(AF105-$AF$4)</f>
        <v>0.24686547922714</v>
      </c>
      <c r="AK105" s="15" t="n">
        <v>7</v>
      </c>
      <c r="AL105" s="79" t="n">
        <v>1.12997344440044</v>
      </c>
      <c r="AM105" s="79" t="n">
        <v>-225</v>
      </c>
      <c r="AN105" s="17" t="n">
        <v>0</v>
      </c>
      <c r="AO105" s="14" t="n">
        <f aca="false">ABS($AL$4-AL105)</f>
        <v>0.32997344440044</v>
      </c>
      <c r="AQ105" s="15" t="n">
        <v>7</v>
      </c>
      <c r="AR105" s="79" t="n">
        <v>0.889943484239163</v>
      </c>
      <c r="AS105" s="79" t="n">
        <v>-0.199999999999988</v>
      </c>
      <c r="AT105" s="17" t="n">
        <v>1</v>
      </c>
      <c r="AU105" s="14" t="n">
        <f aca="false">ABS($AR$4-AR105)</f>
        <v>0.010056515760837</v>
      </c>
      <c r="AW105" s="15" t="n">
        <v>7</v>
      </c>
      <c r="AX105" s="79" t="n">
        <v>0.963934508461035</v>
      </c>
      <c r="AY105" s="79" t="n">
        <v>-249.70909090909</v>
      </c>
      <c r="AZ105" s="17" t="n">
        <v>0.5</v>
      </c>
      <c r="BA105" s="14" t="n">
        <f aca="false">ABS($AX$4-AX105)</f>
        <v>0.136065491538965</v>
      </c>
    </row>
    <row r="106" customFormat="false" ht="14.75" hidden="false" customHeight="true" outlineLevel="0" collapsed="false">
      <c r="A106" s="15" t="n">
        <v>8</v>
      </c>
      <c r="B106" s="16" t="n">
        <v>1</v>
      </c>
      <c r="C106" s="16" t="n">
        <v>0</v>
      </c>
      <c r="D106" s="17" t="n">
        <v>1</v>
      </c>
      <c r="E106" s="14" t="n">
        <f aca="false">ABS(B106-$B$4)</f>
        <v>0</v>
      </c>
      <c r="G106" s="15" t="n">
        <v>8</v>
      </c>
      <c r="H106" s="79" t="n">
        <v>1</v>
      </c>
      <c r="I106" s="79" t="n">
        <v>-90</v>
      </c>
      <c r="J106" s="17" t="n">
        <v>1</v>
      </c>
      <c r="K106" s="14" t="n">
        <f aca="false">ABS(H106-$B$4)</f>
        <v>0</v>
      </c>
      <c r="M106" s="15" t="n">
        <v>14</v>
      </c>
      <c r="N106" s="79" t="n">
        <v>1.023183181</v>
      </c>
      <c r="O106" s="79" t="n">
        <v>-134.3057504</v>
      </c>
      <c r="P106" s="17" t="n">
        <v>1</v>
      </c>
      <c r="Q106" s="14" t="n">
        <f aca="false">ABS(N106-$B$4)</f>
        <v>0.0231831810000001</v>
      </c>
      <c r="S106" s="15" t="n">
        <v>9</v>
      </c>
      <c r="T106" s="79" t="n">
        <v>1.01969332572253</v>
      </c>
      <c r="U106" s="16" t="n">
        <v>-40.8</v>
      </c>
      <c r="V106" s="36" t="n">
        <v>1</v>
      </c>
      <c r="W106" s="78" t="n">
        <f aca="false">ABS(T106-$T$4)</f>
        <v>0.01969332572253</v>
      </c>
      <c r="Y106" s="15" t="n">
        <v>8</v>
      </c>
      <c r="Z106" s="79" t="n">
        <v>1.07587276205688</v>
      </c>
      <c r="AA106" s="16" t="n">
        <v>-346.08</v>
      </c>
      <c r="AB106" s="17" t="n">
        <v>0</v>
      </c>
      <c r="AC106" s="14" t="n">
        <f aca="false">ABS(Z106-$Z$4)</f>
        <v>0.32587276205688</v>
      </c>
      <c r="AE106" s="15" t="n">
        <v>8</v>
      </c>
      <c r="AF106" s="79" t="n">
        <v>1.04315507688245</v>
      </c>
      <c r="AG106" s="16" t="n">
        <v>-274.032</v>
      </c>
      <c r="AH106" s="17" t="n">
        <v>0</v>
      </c>
      <c r="AI106" s="14" t="n">
        <f aca="false">ABS(AF106-$AF$4)</f>
        <v>0.20684492311755</v>
      </c>
      <c r="AK106" s="15" t="n">
        <v>8</v>
      </c>
      <c r="AL106" s="79" t="n">
        <v>0.963783307354823</v>
      </c>
      <c r="AM106" s="79" t="n">
        <v>-2.475</v>
      </c>
      <c r="AN106" s="17" t="n">
        <v>0</v>
      </c>
      <c r="AO106" s="14" t="n">
        <f aca="false">ABS($AL$4-AL106)</f>
        <v>0.163783307354823</v>
      </c>
      <c r="AQ106" s="15" t="n">
        <v>8</v>
      </c>
      <c r="AR106" s="79" t="n">
        <v>1.10740855893883</v>
      </c>
      <c r="AS106" s="79" t="n">
        <v>-345.2</v>
      </c>
      <c r="AT106" s="17" t="n">
        <v>0</v>
      </c>
      <c r="AU106" s="14" t="n">
        <f aca="false">ABS($AR$4-AR106)</f>
        <v>0.20740855893883</v>
      </c>
      <c r="AW106" s="15" t="n">
        <v>8</v>
      </c>
      <c r="AX106" s="79" t="n">
        <v>1.12827577806969</v>
      </c>
      <c r="AY106" s="79" t="n">
        <v>-0.654545454545454</v>
      </c>
      <c r="AZ106" s="17" t="n">
        <v>1</v>
      </c>
      <c r="BA106" s="14" t="n">
        <f aca="false">ABS($AX$4-AX106)</f>
        <v>0.0282757780696898</v>
      </c>
    </row>
    <row r="107" customFormat="false" ht="14.75" hidden="false" customHeight="true" outlineLevel="0" collapsed="false">
      <c r="A107" s="15" t="n">
        <v>9</v>
      </c>
      <c r="B107" s="16" t="n">
        <v>1</v>
      </c>
      <c r="C107" s="16" t="n">
        <v>0</v>
      </c>
      <c r="D107" s="17" t="n">
        <v>1</v>
      </c>
      <c r="E107" s="14" t="n">
        <f aca="false">ABS(B107-$B$4)</f>
        <v>0</v>
      </c>
      <c r="G107" s="15" t="n">
        <v>9</v>
      </c>
      <c r="H107" s="79" t="n">
        <v>1</v>
      </c>
      <c r="I107" s="79" t="n">
        <v>-125.639999999999</v>
      </c>
      <c r="J107" s="17" t="n">
        <v>0.5</v>
      </c>
      <c r="K107" s="14" t="n">
        <f aca="false">ABS(H107-$B$4)</f>
        <v>0</v>
      </c>
      <c r="M107" s="15" t="n">
        <v>16</v>
      </c>
      <c r="N107" s="79" t="n">
        <v>1</v>
      </c>
      <c r="O107" s="79" t="n">
        <v>-135.0631136</v>
      </c>
      <c r="P107" s="17" t="n">
        <v>1</v>
      </c>
      <c r="Q107" s="14" t="n">
        <f aca="false">ABS(N107-$B$4)</f>
        <v>0</v>
      </c>
      <c r="S107" s="15" t="n">
        <v>12</v>
      </c>
      <c r="T107" s="79" t="n">
        <v>1</v>
      </c>
      <c r="U107" s="16" t="n">
        <v>-30</v>
      </c>
      <c r="V107" s="36" t="n">
        <v>1</v>
      </c>
      <c r="W107" s="78" t="n">
        <f aca="false">ABS(T107-$T$4)</f>
        <v>0</v>
      </c>
      <c r="Y107" s="15" t="n">
        <v>9</v>
      </c>
      <c r="Z107" s="79" t="n">
        <v>1</v>
      </c>
      <c r="AA107" s="16" t="n">
        <v>142.8</v>
      </c>
      <c r="AB107" s="17" t="n">
        <v>0</v>
      </c>
      <c r="AC107" s="14" t="n">
        <f aca="false">ABS(Z107-$Z$4)</f>
        <v>0.25</v>
      </c>
      <c r="AE107" s="15" t="n">
        <v>9</v>
      </c>
      <c r="AF107" s="79" t="n">
        <v>1.01101387544022</v>
      </c>
      <c r="AG107" s="16" t="n">
        <v>-297.36</v>
      </c>
      <c r="AH107" s="17" t="n">
        <v>0</v>
      </c>
      <c r="AI107" s="14" t="n">
        <f aca="false">ABS(AF107-$AF$4)</f>
        <v>0.23898612455978</v>
      </c>
      <c r="AK107" s="15" t="n">
        <v>9</v>
      </c>
      <c r="AL107" s="79" t="n">
        <v>0.959349437167984</v>
      </c>
      <c r="AM107" s="79" t="n">
        <v>-0.675000000000011</v>
      </c>
      <c r="AN107" s="17" t="n">
        <v>0</v>
      </c>
      <c r="AO107" s="14" t="n">
        <f aca="false">ABS($AL$4-AL107)</f>
        <v>0.159349437167984</v>
      </c>
      <c r="AQ107" s="15" t="n">
        <v>9</v>
      </c>
      <c r="AR107" s="79" t="n">
        <v>0.888092465041811</v>
      </c>
      <c r="AS107" s="79" t="n">
        <v>-258</v>
      </c>
      <c r="AT107" s="17" t="n">
        <v>0</v>
      </c>
      <c r="AU107" s="14" t="n">
        <f aca="false">ABS($AR$4-AR107)</f>
        <v>0.011907534958189</v>
      </c>
      <c r="AW107" s="15" t="n">
        <v>9</v>
      </c>
      <c r="AX107" s="79" t="n">
        <v>1.07811375081582</v>
      </c>
      <c r="AY107" s="79" t="n">
        <v>-359.836363636363</v>
      </c>
      <c r="AZ107" s="17" t="n">
        <v>1</v>
      </c>
      <c r="BA107" s="14" t="n">
        <f aca="false">ABS($AX$4-AX107)</f>
        <v>0.02188624918418</v>
      </c>
    </row>
    <row r="108" customFormat="false" ht="14.75" hidden="false" customHeight="true" outlineLevel="0" collapsed="false">
      <c r="A108" s="15" t="n">
        <v>10</v>
      </c>
      <c r="B108" s="16" t="n">
        <v>1.013390439</v>
      </c>
      <c r="C108" s="16" t="n">
        <v>-357.48</v>
      </c>
      <c r="D108" s="17" t="n">
        <v>1</v>
      </c>
      <c r="E108" s="14" t="n">
        <f aca="false">ABS(B108-$B$4)</f>
        <v>0.0133904389999999</v>
      </c>
      <c r="G108" s="15" t="n">
        <v>10</v>
      </c>
      <c r="H108" s="79" t="n">
        <v>1</v>
      </c>
      <c r="I108" s="79" t="n">
        <v>-90</v>
      </c>
      <c r="J108" s="17" t="n">
        <v>1</v>
      </c>
      <c r="K108" s="14" t="n">
        <f aca="false">ABS(H108-$B$4)</f>
        <v>0</v>
      </c>
      <c r="M108" s="15" t="n">
        <v>17</v>
      </c>
      <c r="N108" s="79" t="n">
        <v>0.992389596</v>
      </c>
      <c r="O108" s="79" t="n">
        <v>-296.8863955</v>
      </c>
      <c r="P108" s="17" t="n">
        <v>0</v>
      </c>
      <c r="Q108" s="14" t="n">
        <f aca="false">ABS(N108-$B$4)</f>
        <v>0.0076104039999999</v>
      </c>
      <c r="S108" s="15" t="n">
        <v>14</v>
      </c>
      <c r="T108" s="79" t="n">
        <v>1</v>
      </c>
      <c r="U108" s="16" t="n">
        <v>0</v>
      </c>
      <c r="V108" s="36" t="n">
        <v>0</v>
      </c>
      <c r="W108" s="78" t="n">
        <f aca="false">ABS(T108-$T$4)</f>
        <v>0</v>
      </c>
      <c r="Y108" s="15" t="n">
        <v>10</v>
      </c>
      <c r="Z108" s="79" t="n">
        <v>1.06543295104522</v>
      </c>
      <c r="AA108" s="16" t="n">
        <v>-61.2</v>
      </c>
      <c r="AB108" s="17" t="n">
        <v>0</v>
      </c>
      <c r="AC108" s="14" t="n">
        <f aca="false">ABS(Z108-$Z$4)</f>
        <v>0.31543295104522</v>
      </c>
      <c r="AE108" s="15" t="n">
        <v>10</v>
      </c>
      <c r="AF108" s="79" t="n">
        <v>1</v>
      </c>
      <c r="AG108" s="16" t="n">
        <v>179.568</v>
      </c>
      <c r="AH108" s="17" t="n">
        <v>0</v>
      </c>
      <c r="AI108" s="14" t="n">
        <f aca="false">ABS(AF108-$AF$4)</f>
        <v>0.25</v>
      </c>
      <c r="AK108" s="15" t="n">
        <v>10</v>
      </c>
      <c r="AL108" s="79" t="n">
        <v>1</v>
      </c>
      <c r="AM108" s="79" t="n">
        <v>-90</v>
      </c>
      <c r="AN108" s="17" t="n">
        <v>0</v>
      </c>
      <c r="AO108" s="14" t="n">
        <f aca="false">ABS($AL$4-AL108)</f>
        <v>0.2</v>
      </c>
      <c r="AQ108" s="15" t="n">
        <v>10</v>
      </c>
      <c r="AR108" s="79" t="n">
        <v>1.01891552903223</v>
      </c>
      <c r="AS108" s="79" t="n">
        <v>-164.2</v>
      </c>
      <c r="AT108" s="17" t="n">
        <v>0</v>
      </c>
      <c r="AU108" s="14" t="n">
        <f aca="false">ABS($AR$4-AR108)</f>
        <v>0.11891552903223</v>
      </c>
      <c r="AW108" s="15" t="n">
        <v>10</v>
      </c>
      <c r="AX108" s="79" t="n">
        <v>1.03741487748638</v>
      </c>
      <c r="AY108" s="79" t="n">
        <v>-358.690909090909</v>
      </c>
      <c r="AZ108" s="17" t="n">
        <v>0.5</v>
      </c>
      <c r="BA108" s="14" t="n">
        <f aca="false">ABS($AX$4-AX108)</f>
        <v>0.06258512251362</v>
      </c>
    </row>
    <row r="109" customFormat="false" ht="14.75" hidden="false" customHeight="true" outlineLevel="0" collapsed="false">
      <c r="A109" s="15" t="n">
        <v>11</v>
      </c>
      <c r="B109" s="16" t="n">
        <v>1</v>
      </c>
      <c r="C109" s="16" t="n">
        <v>0</v>
      </c>
      <c r="D109" s="17" t="n">
        <v>1</v>
      </c>
      <c r="E109" s="14" t="n">
        <f aca="false">ABS(B109-$B$4)</f>
        <v>0</v>
      </c>
      <c r="G109" s="15" t="n">
        <v>11</v>
      </c>
      <c r="H109" s="79" t="n">
        <v>1</v>
      </c>
      <c r="I109" s="79" t="n">
        <v>-90</v>
      </c>
      <c r="J109" s="17" t="n">
        <v>1</v>
      </c>
      <c r="K109" s="14" t="n">
        <f aca="false">ABS(H109-$B$4)</f>
        <v>0</v>
      </c>
      <c r="M109" s="15" t="n">
        <v>19</v>
      </c>
      <c r="N109" s="79" t="n">
        <v>1</v>
      </c>
      <c r="O109" s="79" t="n">
        <v>-135.315568</v>
      </c>
      <c r="P109" s="17" t="n">
        <v>1</v>
      </c>
      <c r="Q109" s="14" t="n">
        <f aca="false">ABS(N109-$B$4)</f>
        <v>0</v>
      </c>
      <c r="S109" s="15" t="n">
        <v>15</v>
      </c>
      <c r="T109" s="79" t="n">
        <v>1</v>
      </c>
      <c r="U109" s="16" t="n">
        <v>-30.48</v>
      </c>
      <c r="V109" s="36" t="n">
        <v>1</v>
      </c>
      <c r="W109" s="78" t="n">
        <f aca="false">ABS(T109-$T$4)</f>
        <v>0</v>
      </c>
      <c r="Y109" s="15" t="n">
        <v>11</v>
      </c>
      <c r="Z109" s="79" t="n">
        <v>1.00979865603125</v>
      </c>
      <c r="AA109" s="16" t="n">
        <v>90.24</v>
      </c>
      <c r="AB109" s="17" t="n">
        <v>0</v>
      </c>
      <c r="AC109" s="14" t="n">
        <f aca="false">ABS(Z109-$Z$4)</f>
        <v>0.25979865603125</v>
      </c>
      <c r="AE109" s="15" t="n">
        <v>11</v>
      </c>
      <c r="AF109" s="79" t="n">
        <v>1</v>
      </c>
      <c r="AG109" s="16" t="n">
        <v>90</v>
      </c>
      <c r="AH109" s="17" t="n">
        <v>0</v>
      </c>
      <c r="AI109" s="14" t="n">
        <f aca="false">ABS(AF109-$AF$4)</f>
        <v>0.25</v>
      </c>
      <c r="AK109" s="15" t="n">
        <v>11</v>
      </c>
      <c r="AL109" s="79" t="n">
        <v>0.959349437167984</v>
      </c>
      <c r="AM109" s="79" t="n">
        <v>91.125</v>
      </c>
      <c r="AN109" s="17" t="n">
        <v>0</v>
      </c>
      <c r="AO109" s="14" t="n">
        <f aca="false">ABS($AL$4-AL109)</f>
        <v>0.159349437167984</v>
      </c>
      <c r="AQ109" s="15" t="n">
        <v>11</v>
      </c>
      <c r="AR109" s="79" t="n">
        <v>0.945334387776774</v>
      </c>
      <c r="AS109" s="79" t="n">
        <v>-90.6</v>
      </c>
      <c r="AT109" s="17" t="n">
        <v>0</v>
      </c>
      <c r="AU109" s="14" t="n">
        <f aca="false">ABS($AR$4-AR109)</f>
        <v>0.045334387776774</v>
      </c>
      <c r="AW109" s="15" t="n">
        <v>11</v>
      </c>
      <c r="AX109" s="79" t="n">
        <v>0.955540987204657</v>
      </c>
      <c r="AY109" s="79" t="n">
        <v>-90.3272727272727</v>
      </c>
      <c r="AZ109" s="17" t="n">
        <v>0</v>
      </c>
      <c r="BA109" s="14" t="n">
        <f aca="false">ABS($AX$4-AX109)</f>
        <v>0.144459012795343</v>
      </c>
    </row>
    <row r="110" customFormat="false" ht="14.75" hidden="false" customHeight="true" outlineLevel="0" collapsed="false">
      <c r="A110" s="15" t="n">
        <v>12</v>
      </c>
      <c r="B110" s="16" t="n">
        <v>1</v>
      </c>
      <c r="C110" s="16" t="n">
        <v>0</v>
      </c>
      <c r="D110" s="17" t="n">
        <v>1</v>
      </c>
      <c r="E110" s="14" t="n">
        <f aca="false">ABS(B110-$B$4)</f>
        <v>0</v>
      </c>
      <c r="G110" s="15" t="n">
        <v>12</v>
      </c>
      <c r="H110" s="79" t="n">
        <v>1</v>
      </c>
      <c r="I110" s="79" t="n">
        <v>-90.54</v>
      </c>
      <c r="J110" s="17" t="n">
        <v>1</v>
      </c>
      <c r="K110" s="14" t="n">
        <f aca="false">ABS(H110-$B$4)</f>
        <v>0</v>
      </c>
      <c r="M110" s="15" t="n">
        <v>20</v>
      </c>
      <c r="N110" s="79" t="n">
        <v>1</v>
      </c>
      <c r="O110" s="79" t="n">
        <v>-137.0827489</v>
      </c>
      <c r="P110" s="17" t="n">
        <v>1</v>
      </c>
      <c r="Q110" s="14" t="n">
        <f aca="false">ABS(N110-$B$4)</f>
        <v>0</v>
      </c>
      <c r="S110" s="15" t="n">
        <v>16</v>
      </c>
      <c r="T110" s="79" t="n">
        <v>1</v>
      </c>
      <c r="U110" s="16" t="n">
        <v>-30.48</v>
      </c>
      <c r="V110" s="36" t="n">
        <v>1</v>
      </c>
      <c r="W110" s="78" t="n">
        <f aca="false">ABS(T110-$T$4)</f>
        <v>0</v>
      </c>
      <c r="Y110" s="15" t="n">
        <v>12</v>
      </c>
      <c r="Z110" s="79" t="n">
        <v>1</v>
      </c>
      <c r="AA110" s="16" t="n">
        <v>89.52</v>
      </c>
      <c r="AB110" s="17" t="n">
        <v>0</v>
      </c>
      <c r="AC110" s="14" t="n">
        <f aca="false">ABS(Z110-$Z$4)</f>
        <v>0.25</v>
      </c>
      <c r="AE110" s="15" t="n">
        <v>12</v>
      </c>
      <c r="AF110" s="79" t="n">
        <v>0.966160023735894</v>
      </c>
      <c r="AG110" s="16" t="n">
        <v>-166.896</v>
      </c>
      <c r="AH110" s="17" t="n">
        <v>0</v>
      </c>
      <c r="AI110" s="14" t="n">
        <f aca="false">ABS(AF110-$AF$4)</f>
        <v>0.283839976264106</v>
      </c>
      <c r="AK110" s="15" t="n">
        <v>12</v>
      </c>
      <c r="AL110" s="79" t="n">
        <v>0.993107215986511</v>
      </c>
      <c r="AM110" s="79" t="n">
        <v>90.45</v>
      </c>
      <c r="AN110" s="17" t="n">
        <v>0</v>
      </c>
      <c r="AO110" s="14" t="n">
        <f aca="false">ABS($AL$4-AL110)</f>
        <v>0.193107215986511</v>
      </c>
      <c r="AQ110" s="15" t="n">
        <v>12</v>
      </c>
      <c r="AR110" s="79" t="n">
        <v>1.00208426404931</v>
      </c>
      <c r="AS110" s="79" t="n">
        <v>-272.6</v>
      </c>
      <c r="AT110" s="17" t="n">
        <v>0</v>
      </c>
      <c r="AU110" s="14" t="n">
        <f aca="false">ABS($AR$4-AR110)</f>
        <v>0.10208426404931</v>
      </c>
      <c r="AW110" s="15" t="n">
        <v>12</v>
      </c>
      <c r="AX110" s="79" t="n">
        <v>1.00878405151508</v>
      </c>
      <c r="AY110" s="79" t="n">
        <v>-265.581818181818</v>
      </c>
      <c r="AZ110" s="17" t="n">
        <v>0</v>
      </c>
      <c r="BA110" s="14" t="n">
        <f aca="false">ABS($AX$4-AX110)</f>
        <v>0.09121594848492</v>
      </c>
    </row>
    <row r="111" customFormat="false" ht="14.75" hidden="false" customHeight="true" outlineLevel="0" collapsed="false">
      <c r="A111" s="15" t="n">
        <v>13</v>
      </c>
      <c r="B111" s="16" t="n">
        <v>1</v>
      </c>
      <c r="C111" s="16" t="n">
        <v>0</v>
      </c>
      <c r="D111" s="17" t="n">
        <v>1</v>
      </c>
      <c r="E111" s="14" t="n">
        <f aca="false">ABS(B111-$B$4)</f>
        <v>0</v>
      </c>
      <c r="G111" s="15" t="n">
        <v>13</v>
      </c>
      <c r="H111" s="79" t="n">
        <v>1</v>
      </c>
      <c r="I111" s="79" t="n">
        <v>-90</v>
      </c>
      <c r="J111" s="17" t="n">
        <v>1</v>
      </c>
      <c r="K111" s="14" t="n">
        <f aca="false">ABS(H111-$B$4)</f>
        <v>0</v>
      </c>
      <c r="M111" s="15" t="n">
        <v>21</v>
      </c>
      <c r="N111" s="79" t="n">
        <v>1</v>
      </c>
      <c r="O111" s="79" t="n">
        <v>-135.315568</v>
      </c>
      <c r="P111" s="17" t="n">
        <v>1</v>
      </c>
      <c r="Q111" s="14" t="n">
        <f aca="false">ABS(N111-$B$4)</f>
        <v>0</v>
      </c>
      <c r="S111" s="15" t="n">
        <v>17</v>
      </c>
      <c r="T111" s="79" t="n">
        <v>0.973541192334136</v>
      </c>
      <c r="U111" s="16" t="n">
        <v>-11.76</v>
      </c>
      <c r="V111" s="36" t="n">
        <v>0</v>
      </c>
      <c r="W111" s="78" t="n">
        <f aca="false">ABS(T111-$T$4)</f>
        <v>0.0264588076658639</v>
      </c>
      <c r="Y111" s="15" t="n">
        <v>13</v>
      </c>
      <c r="Z111" s="79" t="n">
        <v>1.02467695933313</v>
      </c>
      <c r="AA111" s="16" t="n">
        <v>-5.52</v>
      </c>
      <c r="AB111" s="17" t="n">
        <v>0</v>
      </c>
      <c r="AC111" s="14" t="n">
        <f aca="false">ABS(Z111-$Z$4)</f>
        <v>0.27467695933313</v>
      </c>
      <c r="AE111" s="15" t="n">
        <v>13</v>
      </c>
      <c r="AF111" s="79" t="n">
        <v>1</v>
      </c>
      <c r="AG111" s="16" t="n">
        <v>-0.432</v>
      </c>
      <c r="AH111" s="17" t="n">
        <v>0</v>
      </c>
      <c r="AI111" s="14" t="n">
        <f aca="false">ABS(AF111-$AF$4)</f>
        <v>0.25</v>
      </c>
      <c r="AK111" s="15" t="n">
        <v>13</v>
      </c>
      <c r="AL111" s="79" t="n">
        <v>1.15632818672046</v>
      </c>
      <c r="AM111" s="79" t="n">
        <v>-180.9</v>
      </c>
      <c r="AN111" s="17" t="n">
        <v>0</v>
      </c>
      <c r="AO111" s="14" t="n">
        <f aca="false">ABS($AL$4-AL111)</f>
        <v>0.35632818672046</v>
      </c>
      <c r="AQ111" s="15" t="n">
        <v>13</v>
      </c>
      <c r="AR111" s="79" t="n">
        <v>0.947304714255796</v>
      </c>
      <c r="AS111" s="79" t="n">
        <v>88.4</v>
      </c>
      <c r="AT111" s="17" t="n">
        <v>0</v>
      </c>
      <c r="AU111" s="14" t="n">
        <f aca="false">ABS($AR$4-AR111)</f>
        <v>0.0473047142557961</v>
      </c>
      <c r="AW111" s="15" t="n">
        <v>13</v>
      </c>
      <c r="AX111" s="79" t="n">
        <v>1</v>
      </c>
      <c r="AY111" s="79" t="n">
        <v>90.1636363636363</v>
      </c>
      <c r="AZ111" s="17" t="n">
        <v>0</v>
      </c>
      <c r="BA111" s="14" t="n">
        <f aca="false">ABS($AX$4-AX111)</f>
        <v>0.1</v>
      </c>
    </row>
    <row r="112" customFormat="false" ht="14.75" hidden="false" customHeight="true" outlineLevel="0" collapsed="false">
      <c r="A112" s="15" t="n">
        <v>14</v>
      </c>
      <c r="B112" s="16" t="n">
        <v>0.998101579</v>
      </c>
      <c r="C112" s="16" t="n">
        <v>116.64</v>
      </c>
      <c r="D112" s="17" t="n">
        <v>0</v>
      </c>
      <c r="E112" s="14" t="n">
        <f aca="false">ABS(B112-$B$4)</f>
        <v>0.00189842099999993</v>
      </c>
      <c r="G112" s="15" t="n">
        <v>14</v>
      </c>
      <c r="H112" s="79" t="n">
        <v>0.998101578670777</v>
      </c>
      <c r="I112" s="79" t="n">
        <v>26.6399999999999</v>
      </c>
      <c r="J112" s="17" t="n">
        <v>0</v>
      </c>
      <c r="K112" s="14" t="n">
        <f aca="false">ABS(H112-$B$4)</f>
        <v>0.00189842132922291</v>
      </c>
      <c r="M112" s="23" t="n">
        <v>25</v>
      </c>
      <c r="N112" s="79" t="n">
        <v>1</v>
      </c>
      <c r="O112" s="79" t="n">
        <v>132.0336606</v>
      </c>
      <c r="P112" s="17" t="n">
        <v>0</v>
      </c>
      <c r="Q112" s="24" t="n">
        <f aca="false">ABS(N112-$B$4)</f>
        <v>0</v>
      </c>
      <c r="S112" s="15" t="n">
        <v>19</v>
      </c>
      <c r="T112" s="79" t="n">
        <v>1</v>
      </c>
      <c r="U112" s="16" t="n">
        <v>-30.24</v>
      </c>
      <c r="V112" s="36" t="n">
        <v>1</v>
      </c>
      <c r="W112" s="78" t="n">
        <f aca="false">ABS(T112-$T$4)</f>
        <v>0</v>
      </c>
      <c r="Y112" s="15" t="n">
        <v>14</v>
      </c>
      <c r="Z112" s="79" t="n">
        <v>1</v>
      </c>
      <c r="AA112" s="16" t="n">
        <v>0</v>
      </c>
      <c r="AB112" s="17" t="n">
        <v>0.5</v>
      </c>
      <c r="AC112" s="14" t="n">
        <f aca="false">ABS(Z112-$Z$4)</f>
        <v>0.25</v>
      </c>
      <c r="AE112" s="15" t="n">
        <v>14</v>
      </c>
      <c r="AF112" s="79" t="n">
        <v>1.07800363202249</v>
      </c>
      <c r="AG112" s="16" t="n">
        <v>-10.944</v>
      </c>
      <c r="AH112" s="17" t="n">
        <v>0</v>
      </c>
      <c r="AI112" s="14" t="n">
        <f aca="false">ABS(AF112-$AF$4)</f>
        <v>0.17199636797751</v>
      </c>
      <c r="AK112" s="15" t="n">
        <v>14</v>
      </c>
      <c r="AL112" s="79" t="n">
        <v>1</v>
      </c>
      <c r="AM112" s="79" t="n">
        <v>0</v>
      </c>
      <c r="AN112" s="17" t="n">
        <v>0.5</v>
      </c>
      <c r="AO112" s="14" t="n">
        <f aca="false">ABS($AL$4-AL112)</f>
        <v>0.2</v>
      </c>
      <c r="AQ112" s="15" t="n">
        <v>14</v>
      </c>
      <c r="AR112" s="79" t="n">
        <v>0.945334387776774</v>
      </c>
      <c r="AS112" s="79" t="n">
        <v>-356.4</v>
      </c>
      <c r="AT112" s="17" t="n">
        <v>1</v>
      </c>
      <c r="AU112" s="14" t="n">
        <f aca="false">ABS($AR$4-AR112)</f>
        <v>0.045334387776774</v>
      </c>
      <c r="AW112" s="15" t="n">
        <v>14</v>
      </c>
      <c r="AX112" s="79" t="n">
        <v>1</v>
      </c>
      <c r="AY112" s="79" t="n">
        <v>0</v>
      </c>
      <c r="AZ112" s="17" t="n">
        <v>0.5</v>
      </c>
      <c r="BA112" s="14" t="n">
        <f aca="false">ABS($AX$4-AX112)</f>
        <v>0.1</v>
      </c>
    </row>
    <row r="113" customFormat="false" ht="14.75" hidden="false" customHeight="true" outlineLevel="0" collapsed="false">
      <c r="A113" s="15" t="n">
        <v>15</v>
      </c>
      <c r="B113" s="16" t="n">
        <v>1</v>
      </c>
      <c r="C113" s="16" t="n">
        <v>0</v>
      </c>
      <c r="D113" s="17" t="n">
        <v>1</v>
      </c>
      <c r="E113" s="14" t="n">
        <f aca="false">ABS(B113-$B$4)</f>
        <v>0</v>
      </c>
      <c r="G113" s="15" t="n">
        <v>15</v>
      </c>
      <c r="H113" s="79" t="n">
        <v>1</v>
      </c>
      <c r="I113" s="79" t="n">
        <v>-168.48</v>
      </c>
      <c r="J113" s="17" t="n">
        <v>0</v>
      </c>
      <c r="K113" s="14" t="n">
        <f aca="false">ABS(H113-$B$4)</f>
        <v>0</v>
      </c>
      <c r="M113" s="15" t="n">
        <v>26</v>
      </c>
      <c r="N113" s="79" t="n">
        <v>1</v>
      </c>
      <c r="O113" s="79" t="n">
        <v>135.315568</v>
      </c>
      <c r="P113" s="17" t="n">
        <v>1</v>
      </c>
      <c r="Q113" s="14" t="n">
        <f aca="false">ABS(N113-$B$4)</f>
        <v>0</v>
      </c>
      <c r="S113" s="15" t="n">
        <v>20</v>
      </c>
      <c r="T113" s="79" t="n">
        <v>1</v>
      </c>
      <c r="U113" s="16" t="n">
        <v>-30.72</v>
      </c>
      <c r="V113" s="36" t="n">
        <v>1</v>
      </c>
      <c r="W113" s="78" t="n">
        <f aca="false">ABS(T113-$T$4)</f>
        <v>0</v>
      </c>
      <c r="Y113" s="15" t="n">
        <v>15</v>
      </c>
      <c r="Z113" s="79" t="n">
        <v>1</v>
      </c>
      <c r="AA113" s="16" t="n">
        <v>-359.04</v>
      </c>
      <c r="AB113" s="17" t="n">
        <v>0</v>
      </c>
      <c r="AC113" s="14" t="n">
        <f aca="false">ABS(Z113-$Z$4)</f>
        <v>0.25</v>
      </c>
      <c r="AE113" s="15" t="n">
        <v>15</v>
      </c>
      <c r="AF113" s="79" t="n">
        <v>1</v>
      </c>
      <c r="AG113" s="16" t="n">
        <v>-176.543999999999</v>
      </c>
      <c r="AH113" s="17" t="n">
        <v>0.5</v>
      </c>
      <c r="AI113" s="14" t="n">
        <f aca="false">ABS(AF113-$AF$4)</f>
        <v>0.25</v>
      </c>
      <c r="AK113" s="15" t="n">
        <v>15</v>
      </c>
      <c r="AL113" s="79" t="n">
        <v>1.02805287024083</v>
      </c>
      <c r="AM113" s="79" t="n">
        <v>179.325</v>
      </c>
      <c r="AN113" s="17" t="n">
        <v>0</v>
      </c>
      <c r="AO113" s="14" t="n">
        <f aca="false">ABS($AL$4-AL113)</f>
        <v>0.22805287024083</v>
      </c>
      <c r="AQ113" s="15" t="n">
        <v>15</v>
      </c>
      <c r="AR113" s="79" t="n">
        <v>0.906777236052333</v>
      </c>
      <c r="AS113" s="79" t="n">
        <v>-2</v>
      </c>
      <c r="AT113" s="17" t="n">
        <v>1</v>
      </c>
      <c r="AU113" s="14" t="n">
        <f aca="false">ABS($AR$4-AR113)</f>
        <v>0.00677723605233305</v>
      </c>
      <c r="AW113" s="15" t="n">
        <v>15</v>
      </c>
      <c r="AX113" s="79" t="n">
        <v>0.972401758840521</v>
      </c>
      <c r="AY113" s="79" t="n">
        <v>-90.3272727272727</v>
      </c>
      <c r="AZ113" s="17" t="n">
        <v>0</v>
      </c>
      <c r="BA113" s="14" t="n">
        <f aca="false">ABS($AX$4-AX113)</f>
        <v>0.127598241159479</v>
      </c>
    </row>
    <row r="114" customFormat="false" ht="14.75" hidden="false" customHeight="true" outlineLevel="0" collapsed="false">
      <c r="A114" s="15" t="n">
        <v>16</v>
      </c>
      <c r="B114" s="16" t="n">
        <v>1</v>
      </c>
      <c r="C114" s="16" t="n">
        <v>-359.82</v>
      </c>
      <c r="D114" s="17" t="n">
        <v>1</v>
      </c>
      <c r="E114" s="14" t="n">
        <f aca="false">ABS(B114-$B$4)</f>
        <v>0</v>
      </c>
      <c r="G114" s="15" t="n">
        <v>16</v>
      </c>
      <c r="H114" s="79" t="n">
        <v>1</v>
      </c>
      <c r="I114" s="79" t="n">
        <v>-171.54</v>
      </c>
      <c r="J114" s="17" t="n">
        <v>0</v>
      </c>
      <c r="K114" s="14" t="n">
        <f aca="false">ABS(H114-$B$4)</f>
        <v>0</v>
      </c>
      <c r="M114" s="23" t="n">
        <v>27</v>
      </c>
      <c r="N114" s="79" t="n">
        <v>1</v>
      </c>
      <c r="O114" s="79" t="n">
        <v>134.8106592</v>
      </c>
      <c r="P114" s="17" t="n">
        <v>1</v>
      </c>
      <c r="Q114" s="14" t="n">
        <f aca="false">ABS(N114-$B$4)</f>
        <v>0</v>
      </c>
      <c r="S114" s="15" t="n">
        <v>21</v>
      </c>
      <c r="T114" s="79" t="n">
        <v>1</v>
      </c>
      <c r="U114" s="16" t="n">
        <v>-30.48</v>
      </c>
      <c r="V114" s="36" t="n">
        <v>1</v>
      </c>
      <c r="W114" s="78" t="n">
        <f aca="false">ABS(T114-$T$4)</f>
        <v>0</v>
      </c>
      <c r="Y114" s="15" t="n">
        <v>16</v>
      </c>
      <c r="Z114" s="79" t="n">
        <v>1.18029726798772</v>
      </c>
      <c r="AA114" s="16" t="n">
        <v>-356.88</v>
      </c>
      <c r="AB114" s="17" t="n">
        <v>0</v>
      </c>
      <c r="AC114" s="14" t="n">
        <f aca="false">ABS(Z114-$Z$4)</f>
        <v>0.43029726798772</v>
      </c>
      <c r="AE114" s="15" t="n">
        <v>16</v>
      </c>
      <c r="AF114" s="79" t="n">
        <v>1.10533426218292</v>
      </c>
      <c r="AG114" s="16" t="n">
        <v>-269.28</v>
      </c>
      <c r="AH114" s="17" t="n">
        <v>0</v>
      </c>
      <c r="AI114" s="14" t="n">
        <f aca="false">ABS(AF114-$AF$4)</f>
        <v>0.14466573781708</v>
      </c>
      <c r="AK114" s="15" t="n">
        <v>16</v>
      </c>
      <c r="AL114" s="79" t="n">
        <v>1</v>
      </c>
      <c r="AM114" s="79" t="n">
        <v>-89.55</v>
      </c>
      <c r="AN114" s="17" t="n">
        <v>0</v>
      </c>
      <c r="AO114" s="14" t="n">
        <f aca="false">ABS($AL$4-AL114)</f>
        <v>0.2</v>
      </c>
      <c r="AQ114" s="15" t="n">
        <v>16</v>
      </c>
      <c r="AR114" s="79" t="n">
        <v>1</v>
      </c>
      <c r="AS114" s="79" t="n">
        <v>-259.6</v>
      </c>
      <c r="AT114" s="17" t="n">
        <v>0</v>
      </c>
      <c r="AU114" s="14" t="n">
        <f aca="false">ABS($AR$4-AR114)</f>
        <v>0.1</v>
      </c>
      <c r="AW114" s="15" t="n">
        <v>16</v>
      </c>
      <c r="AX114" s="79" t="n">
        <v>1</v>
      </c>
      <c r="AY114" s="79" t="n">
        <v>-91.6363636363636</v>
      </c>
      <c r="AZ114" s="17" t="n">
        <v>0</v>
      </c>
      <c r="BA114" s="14" t="n">
        <f aca="false">ABS($AX$4-AX114)</f>
        <v>0.1</v>
      </c>
    </row>
    <row r="115" customFormat="false" ht="14.75" hidden="false" customHeight="true" outlineLevel="0" collapsed="false">
      <c r="A115" s="15" t="n">
        <v>17</v>
      </c>
      <c r="B115" s="16" t="n">
        <v>1</v>
      </c>
      <c r="C115" s="16" t="n">
        <v>-0.18</v>
      </c>
      <c r="D115" s="17" t="n">
        <v>1</v>
      </c>
      <c r="E115" s="14" t="n">
        <f aca="false">ABS(B115-$B$4)</f>
        <v>0</v>
      </c>
      <c r="G115" s="15" t="n">
        <v>17</v>
      </c>
      <c r="H115" s="79" t="n">
        <v>0.988663395434153</v>
      </c>
      <c r="I115" s="79" t="n">
        <v>-71.82</v>
      </c>
      <c r="J115" s="17" t="n">
        <v>0</v>
      </c>
      <c r="K115" s="14" t="n">
        <f aca="false">ABS(H115-$B$4)</f>
        <v>0.011336604565847</v>
      </c>
      <c r="M115" s="15" t="n">
        <v>28</v>
      </c>
      <c r="N115" s="79" t="n">
        <v>1</v>
      </c>
      <c r="O115" s="79" t="n">
        <v>135.8204769</v>
      </c>
      <c r="P115" s="17" t="n">
        <v>1</v>
      </c>
      <c r="Q115" s="14" t="n">
        <f aca="false">ABS(N115-$B$4)</f>
        <v>0</v>
      </c>
      <c r="S115" s="23" t="n">
        <v>25</v>
      </c>
      <c r="T115" s="79" t="n">
        <v>1</v>
      </c>
      <c r="U115" s="16" t="n">
        <v>-29.52</v>
      </c>
      <c r="V115" s="36" t="n">
        <v>1</v>
      </c>
      <c r="W115" s="78" t="n">
        <f aca="false">ABS(T115-$T$4)</f>
        <v>0</v>
      </c>
      <c r="Y115" s="15" t="n">
        <v>17</v>
      </c>
      <c r="Z115" s="79" t="n">
        <v>1</v>
      </c>
      <c r="AA115" s="16" t="n">
        <v>-350.64</v>
      </c>
      <c r="AB115" s="17" t="n">
        <v>0</v>
      </c>
      <c r="AC115" s="14" t="n">
        <f aca="false">ABS(Z115-$Z$4)</f>
        <v>0.25</v>
      </c>
      <c r="AE115" s="15" t="n">
        <v>17</v>
      </c>
      <c r="AF115" s="79" t="n">
        <v>1</v>
      </c>
      <c r="AG115" s="16" t="n">
        <v>-270.864</v>
      </c>
      <c r="AH115" s="17" t="n">
        <v>0</v>
      </c>
      <c r="AI115" s="14" t="n">
        <f aca="false">ABS(AF115-$AF$4)</f>
        <v>0.25</v>
      </c>
      <c r="AK115" s="15" t="n">
        <v>17</v>
      </c>
      <c r="AL115" s="79" t="n">
        <v>1</v>
      </c>
      <c r="AM115" s="79" t="n">
        <v>178.65</v>
      </c>
      <c r="AN115" s="17" t="n">
        <v>0</v>
      </c>
      <c r="AO115" s="14" t="n">
        <f aca="false">ABS($AL$4-AL115)</f>
        <v>0.2</v>
      </c>
      <c r="AQ115" s="15" t="n">
        <v>17</v>
      </c>
      <c r="AR115" s="79" t="n">
        <v>1</v>
      </c>
      <c r="AS115" s="79" t="n">
        <v>-178.8</v>
      </c>
      <c r="AT115" s="17" t="n">
        <v>0</v>
      </c>
      <c r="AU115" s="14" t="n">
        <f aca="false">ABS($AR$4-AR115)</f>
        <v>0.1</v>
      </c>
      <c r="AW115" s="15" t="n">
        <v>17</v>
      </c>
      <c r="AX115" s="79" t="n">
        <v>0.991292436174135</v>
      </c>
      <c r="AY115" s="79" t="n">
        <v>-175.418181818181</v>
      </c>
      <c r="AZ115" s="17" t="n">
        <v>0</v>
      </c>
      <c r="BA115" s="14" t="n">
        <f aca="false">ABS($AX$4-AX115)</f>
        <v>0.108707563825865</v>
      </c>
    </row>
    <row r="116" customFormat="false" ht="14.75" hidden="false" customHeight="true" outlineLevel="0" collapsed="false">
      <c r="A116" s="15" t="n">
        <v>18</v>
      </c>
      <c r="B116" s="16" t="n">
        <v>1</v>
      </c>
      <c r="C116" s="16" t="n">
        <v>0</v>
      </c>
      <c r="D116" s="17" t="n">
        <v>1</v>
      </c>
      <c r="E116" s="14" t="n">
        <f aca="false">ABS(B116-$B$4)</f>
        <v>0</v>
      </c>
      <c r="G116" s="15" t="n">
        <v>18</v>
      </c>
      <c r="H116" s="79" t="n">
        <v>1</v>
      </c>
      <c r="I116" s="79" t="n">
        <v>-90</v>
      </c>
      <c r="J116" s="17" t="n">
        <v>1</v>
      </c>
      <c r="K116" s="14" t="n">
        <f aca="false">ABS(H116-$B$4)</f>
        <v>0</v>
      </c>
      <c r="M116" s="23" t="n">
        <v>31</v>
      </c>
      <c r="N116" s="79" t="n">
        <v>1</v>
      </c>
      <c r="O116" s="79" t="n">
        <v>-174.1935484</v>
      </c>
      <c r="P116" s="17" t="n">
        <v>0</v>
      </c>
      <c r="Q116" s="14" t="n">
        <f aca="false">ABS(N116-$B$4)</f>
        <v>0</v>
      </c>
      <c r="S116" s="15" t="n">
        <v>26</v>
      </c>
      <c r="T116" s="79" t="n">
        <v>1</v>
      </c>
      <c r="U116" s="16" t="n">
        <v>-329.28</v>
      </c>
      <c r="V116" s="36" t="n">
        <v>1</v>
      </c>
      <c r="W116" s="78" t="n">
        <f aca="false">ABS(T116-$T$4)</f>
        <v>0</v>
      </c>
      <c r="Y116" s="15" t="n">
        <v>18</v>
      </c>
      <c r="Z116" s="79" t="n">
        <v>1.06543295104522</v>
      </c>
      <c r="AA116" s="16" t="n">
        <v>-6.24</v>
      </c>
      <c r="AB116" s="17" t="n">
        <v>0</v>
      </c>
      <c r="AC116" s="14" t="n">
        <f aca="false">ABS(Z116-$Z$4)</f>
        <v>0.31543295104522</v>
      </c>
      <c r="AE116" s="15" t="n">
        <v>18</v>
      </c>
      <c r="AF116" s="79" t="n">
        <v>1</v>
      </c>
      <c r="AG116" s="16" t="n">
        <v>-0.288</v>
      </c>
      <c r="AH116" s="17" t="n">
        <v>0.5</v>
      </c>
      <c r="AI116" s="14" t="n">
        <f aca="false">ABS(AF116-$AF$4)</f>
        <v>0.25</v>
      </c>
      <c r="AK116" s="15" t="n">
        <v>18</v>
      </c>
      <c r="AL116" s="79" t="n">
        <v>1.10932279511175</v>
      </c>
      <c r="AM116" s="79" t="n">
        <v>178.425</v>
      </c>
      <c r="AN116" s="17" t="n">
        <v>0</v>
      </c>
      <c r="AO116" s="14" t="n">
        <f aca="false">ABS($AL$4-AL116)</f>
        <v>0.30932279511175</v>
      </c>
      <c r="AQ116" s="15" t="n">
        <v>18</v>
      </c>
      <c r="AR116" s="79" t="n">
        <v>0.76604975426315</v>
      </c>
      <c r="AS116" s="79" t="n">
        <v>162.8</v>
      </c>
      <c r="AT116" s="17" t="n">
        <v>0</v>
      </c>
      <c r="AU116" s="14" t="n">
        <f aca="false">ABS($AR$4-AR116)</f>
        <v>0.13395024573685</v>
      </c>
      <c r="AW116" s="15" t="n">
        <v>18</v>
      </c>
      <c r="AX116" s="79" t="n">
        <v>0.986104334662677</v>
      </c>
      <c r="AY116" s="79" t="n">
        <v>-15.5454545454545</v>
      </c>
      <c r="AZ116" s="17" t="n">
        <v>0</v>
      </c>
      <c r="BA116" s="14" t="n">
        <f aca="false">ABS($AX$4-AX116)</f>
        <v>0.113895665337323</v>
      </c>
    </row>
    <row r="117" customFormat="false" ht="14.75" hidden="false" customHeight="true" outlineLevel="0" collapsed="false">
      <c r="A117" s="15" t="n">
        <v>19</v>
      </c>
      <c r="B117" s="16" t="n">
        <v>1</v>
      </c>
      <c r="C117" s="16" t="n">
        <v>0</v>
      </c>
      <c r="D117" s="17" t="n">
        <v>1</v>
      </c>
      <c r="E117" s="14" t="n">
        <f aca="false">ABS(B117-$B$4)</f>
        <v>0</v>
      </c>
      <c r="G117" s="15" t="n">
        <v>19</v>
      </c>
      <c r="H117" s="79" t="n">
        <v>1</v>
      </c>
      <c r="I117" s="79" t="n">
        <v>-90</v>
      </c>
      <c r="J117" s="17" t="n">
        <v>1</v>
      </c>
      <c r="K117" s="14" t="n">
        <f aca="false">ABS(H117-$B$4)</f>
        <v>0</v>
      </c>
      <c r="M117" s="23" t="n">
        <v>33</v>
      </c>
      <c r="N117" s="79" t="n">
        <v>1</v>
      </c>
      <c r="O117" s="79" t="n">
        <v>-358.9901823</v>
      </c>
      <c r="P117" s="17" t="n">
        <v>0</v>
      </c>
      <c r="Q117" s="14" t="n">
        <f aca="false">ABS(N117-$B$4)</f>
        <v>0</v>
      </c>
      <c r="S117" s="23" t="n">
        <v>27</v>
      </c>
      <c r="T117" s="79" t="n">
        <v>1.03219811617984</v>
      </c>
      <c r="U117" s="16" t="n">
        <v>-319.2</v>
      </c>
      <c r="V117" s="36" t="n">
        <v>0</v>
      </c>
      <c r="W117" s="78" t="n">
        <f aca="false">ABS(T117-$T$4)</f>
        <v>0.0321981161798399</v>
      </c>
      <c r="Y117" s="15" t="n">
        <v>19</v>
      </c>
      <c r="Z117" s="79" t="n">
        <v>1</v>
      </c>
      <c r="AA117" s="16" t="n">
        <v>-171.839999999999</v>
      </c>
      <c r="AB117" s="17" t="n">
        <v>0</v>
      </c>
      <c r="AC117" s="14" t="n">
        <f aca="false">ABS(Z117-$Z$4)</f>
        <v>0.25</v>
      </c>
      <c r="AE117" s="15" t="n">
        <v>19</v>
      </c>
      <c r="AF117" s="79" t="n">
        <v>0.998436414473392</v>
      </c>
      <c r="AG117" s="16" t="n">
        <v>-177.408</v>
      </c>
      <c r="AH117" s="17" t="n">
        <v>0</v>
      </c>
      <c r="AI117" s="14" t="n">
        <f aca="false">ABS(AF117-$AF$4)</f>
        <v>0.251563585526608</v>
      </c>
      <c r="AK117" s="15" t="n">
        <v>19</v>
      </c>
      <c r="AL117" s="79" t="n">
        <v>1</v>
      </c>
      <c r="AM117" s="79" t="n">
        <v>90.45</v>
      </c>
      <c r="AN117" s="17" t="n">
        <v>0</v>
      </c>
      <c r="AO117" s="14" t="n">
        <f aca="false">ABS($AL$4-AL117)</f>
        <v>0.2</v>
      </c>
      <c r="AQ117" s="15" t="n">
        <v>19</v>
      </c>
      <c r="AR117" s="79" t="n">
        <v>0.906777236052333</v>
      </c>
      <c r="AS117" s="79" t="n">
        <v>-2</v>
      </c>
      <c r="AT117" s="17" t="n">
        <v>1</v>
      </c>
      <c r="AU117" s="14" t="n">
        <f aca="false">ABS($AR$4-AR117)</f>
        <v>0.00677723605233305</v>
      </c>
      <c r="AW117" s="15" t="n">
        <v>19</v>
      </c>
      <c r="AX117" s="79" t="n">
        <v>1.0035044045901</v>
      </c>
      <c r="AY117" s="79" t="n">
        <v>-359.181818181818</v>
      </c>
      <c r="AZ117" s="17" t="n">
        <v>0.5</v>
      </c>
      <c r="BA117" s="14" t="n">
        <f aca="false">ABS($AX$4-AX117)</f>
        <v>0.0964955954099001</v>
      </c>
    </row>
    <row r="118" customFormat="false" ht="14.75" hidden="false" customHeight="true" outlineLevel="0" collapsed="false">
      <c r="A118" s="15" t="n">
        <v>20</v>
      </c>
      <c r="B118" s="16" t="n">
        <v>1</v>
      </c>
      <c r="C118" s="16" t="n">
        <v>-0.9</v>
      </c>
      <c r="D118" s="17" t="n">
        <v>1</v>
      </c>
      <c r="E118" s="14" t="n">
        <f aca="false">ABS(B118-$B$4)</f>
        <v>0</v>
      </c>
      <c r="G118" s="15" t="n">
        <v>20</v>
      </c>
      <c r="H118" s="79" t="n">
        <v>1</v>
      </c>
      <c r="I118" s="79" t="n">
        <v>-88.02</v>
      </c>
      <c r="J118" s="17" t="n">
        <v>1</v>
      </c>
      <c r="K118" s="14" t="n">
        <f aca="false">ABS(H118-$B$4)</f>
        <v>0</v>
      </c>
      <c r="M118" s="23" t="n">
        <v>35</v>
      </c>
      <c r="N118" s="79" t="n">
        <v>1</v>
      </c>
      <c r="O118" s="79" t="n">
        <v>135.0631136</v>
      </c>
      <c r="P118" s="17" t="n">
        <v>1</v>
      </c>
      <c r="Q118" s="14" t="n">
        <f aca="false">ABS(N118-$B$4)</f>
        <v>0</v>
      </c>
      <c r="S118" s="15" t="n">
        <v>28</v>
      </c>
      <c r="T118" s="79" t="n">
        <v>1</v>
      </c>
      <c r="U118" s="16" t="n">
        <v>-331.2</v>
      </c>
      <c r="V118" s="36" t="n">
        <v>1</v>
      </c>
      <c r="W118" s="78" t="n">
        <f aca="false">ABS(T118-$T$4)</f>
        <v>0</v>
      </c>
      <c r="Y118" s="15" t="n">
        <v>20</v>
      </c>
      <c r="Z118" s="79" t="n">
        <v>1</v>
      </c>
      <c r="AA118" s="16" t="n">
        <v>-1.2</v>
      </c>
      <c r="AB118" s="17" t="n">
        <v>0</v>
      </c>
      <c r="AC118" s="14" t="n">
        <f aca="false">ABS(Z118-$Z$4)</f>
        <v>0.25</v>
      </c>
      <c r="AE118" s="15" t="n">
        <v>20</v>
      </c>
      <c r="AF118" s="79" t="n">
        <v>1.00627886676621</v>
      </c>
      <c r="AG118" s="16" t="n">
        <v>-351.936</v>
      </c>
      <c r="AH118" s="17" t="n">
        <v>0</v>
      </c>
      <c r="AI118" s="14" t="n">
        <f aca="false">ABS(AF118-$AF$4)</f>
        <v>0.24372113323379</v>
      </c>
      <c r="AK118" s="15" t="n">
        <v>20</v>
      </c>
      <c r="AL118" s="79" t="n">
        <v>1.12997344440044</v>
      </c>
      <c r="AM118" s="79" t="n">
        <v>-345.6</v>
      </c>
      <c r="AN118" s="17" t="n">
        <v>0</v>
      </c>
      <c r="AO118" s="14" t="n">
        <f aca="false">ABS($AL$4-AL118)</f>
        <v>0.32997344440044</v>
      </c>
      <c r="AQ118" s="15" t="n">
        <v>20</v>
      </c>
      <c r="AR118" s="79" t="n">
        <v>0.967235264688092</v>
      </c>
      <c r="AS118" s="79" t="n">
        <v>-353</v>
      </c>
      <c r="AT118" s="17" t="n">
        <v>0</v>
      </c>
      <c r="AU118" s="14" t="n">
        <f aca="false">ABS($AR$4-AR118)</f>
        <v>0.067235264688092</v>
      </c>
      <c r="AW118" s="15" t="n">
        <v>20</v>
      </c>
      <c r="AX118" s="79" t="n">
        <v>0.974104113303739</v>
      </c>
      <c r="AY118" s="79" t="n">
        <v>-73.9636363636363</v>
      </c>
      <c r="AZ118" s="17" t="n">
        <v>0</v>
      </c>
      <c r="BA118" s="14" t="n">
        <f aca="false">ABS($AX$4-AX118)</f>
        <v>0.125895886696261</v>
      </c>
    </row>
    <row r="119" customFormat="false" ht="14.75" hidden="false" customHeight="true" outlineLevel="0" collapsed="false">
      <c r="A119" s="15" t="n">
        <v>21</v>
      </c>
      <c r="B119" s="16" t="n">
        <v>1</v>
      </c>
      <c r="C119" s="16" t="n">
        <v>0</v>
      </c>
      <c r="D119" s="17" t="n">
        <v>1</v>
      </c>
      <c r="E119" s="14" t="n">
        <f aca="false">ABS(B119-$B$4)</f>
        <v>0</v>
      </c>
      <c r="G119" s="15" t="n">
        <v>21</v>
      </c>
      <c r="H119" s="79" t="n">
        <v>1.04467432815123</v>
      </c>
      <c r="I119" s="79" t="n">
        <v>-346.14</v>
      </c>
      <c r="J119" s="17" t="n">
        <v>0</v>
      </c>
      <c r="K119" s="14" t="n">
        <f aca="false">ABS(H119-$B$4)</f>
        <v>0.0446743281512301</v>
      </c>
      <c r="M119" s="15" t="n">
        <v>36</v>
      </c>
      <c r="N119" s="79" t="n">
        <v>1.005105999</v>
      </c>
      <c r="O119" s="79" t="n">
        <v>-147.4333801</v>
      </c>
      <c r="P119" s="17" t="n">
        <v>0</v>
      </c>
      <c r="Q119" s="14" t="n">
        <f aca="false">ABS(N119-$B$4)</f>
        <v>0.00510599899999997</v>
      </c>
      <c r="S119" s="15" t="n">
        <v>30</v>
      </c>
      <c r="T119" s="79" t="n">
        <v>1</v>
      </c>
      <c r="U119" s="16" t="n">
        <v>-329.52</v>
      </c>
      <c r="V119" s="36" t="n">
        <v>1</v>
      </c>
      <c r="W119" s="78" t="n">
        <f aca="false">ABS(T119-$T$4)</f>
        <v>0</v>
      </c>
      <c r="Y119" s="15" t="n">
        <v>21</v>
      </c>
      <c r="Z119" s="79" t="n">
        <v>1</v>
      </c>
      <c r="AA119" s="16" t="n">
        <v>-176.88</v>
      </c>
      <c r="AB119" s="17" t="n">
        <v>0</v>
      </c>
      <c r="AC119" s="14" t="n">
        <f aca="false">ABS(Z119-$Z$4)</f>
        <v>0.25</v>
      </c>
      <c r="AE119" s="15" t="n">
        <v>21</v>
      </c>
      <c r="AF119" s="79" t="n">
        <v>1.09843732059587</v>
      </c>
      <c r="AG119" s="16" t="n">
        <v>-358.272</v>
      </c>
      <c r="AH119" s="17" t="n">
        <v>0</v>
      </c>
      <c r="AI119" s="14" t="n">
        <f aca="false">ABS(AF119-$AF$4)</f>
        <v>0.15156267940413</v>
      </c>
      <c r="AK119" s="15" t="n">
        <v>21</v>
      </c>
      <c r="AL119" s="79" t="n">
        <v>1.13258165981939</v>
      </c>
      <c r="AM119" s="79" t="n">
        <v>-351.9</v>
      </c>
      <c r="AN119" s="17" t="n">
        <v>0</v>
      </c>
      <c r="AO119" s="14" t="n">
        <f aca="false">ABS($AL$4-AL119)</f>
        <v>0.33258165981939</v>
      </c>
      <c r="AQ119" s="15" t="n">
        <v>21</v>
      </c>
      <c r="AR119" s="79" t="n">
        <v>1</v>
      </c>
      <c r="AS119" s="79" t="n">
        <v>90</v>
      </c>
      <c r="AT119" s="17" t="n">
        <v>0</v>
      </c>
      <c r="AU119" s="14" t="n">
        <f aca="false">ABS($AR$4-AR119)</f>
        <v>0.1</v>
      </c>
      <c r="AW119" s="15" t="n">
        <v>21</v>
      </c>
      <c r="AX119" s="79" t="n">
        <v>1</v>
      </c>
      <c r="AY119" s="79" t="n">
        <v>-89.8363636363636</v>
      </c>
      <c r="AZ119" s="17" t="n">
        <v>0</v>
      </c>
      <c r="BA119" s="14" t="n">
        <f aca="false">ABS($AX$4-AX119)</f>
        <v>0.1</v>
      </c>
    </row>
    <row r="120" customFormat="false" ht="14.75" hidden="false" customHeight="true" outlineLevel="0" collapsed="false">
      <c r="A120" s="15" t="n">
        <v>22</v>
      </c>
      <c r="B120" s="16" t="n">
        <v>1</v>
      </c>
      <c r="C120" s="16" t="n">
        <v>-359.82</v>
      </c>
      <c r="D120" s="17" t="n">
        <v>1</v>
      </c>
      <c r="E120" s="14" t="n">
        <f aca="false">ABS(B120-$B$4)</f>
        <v>0</v>
      </c>
      <c r="G120" s="15" t="n">
        <v>22</v>
      </c>
      <c r="H120" s="79" t="n">
        <v>1.10385845874164</v>
      </c>
      <c r="I120" s="79" t="n">
        <v>91.26</v>
      </c>
      <c r="J120" s="17" t="n">
        <v>0</v>
      </c>
      <c r="K120" s="14" t="n">
        <f aca="false">ABS(H120-$B$4)</f>
        <v>0.10385845874164</v>
      </c>
      <c r="M120" s="23" t="n">
        <v>37</v>
      </c>
      <c r="N120" s="79" t="n">
        <v>1</v>
      </c>
      <c r="O120" s="79" t="n">
        <v>180</v>
      </c>
      <c r="P120" s="17" t="n">
        <v>0</v>
      </c>
      <c r="Q120" s="14" t="n">
        <f aca="false">ABS(N120-$B$4)</f>
        <v>0</v>
      </c>
      <c r="S120" s="23" t="n">
        <v>31</v>
      </c>
      <c r="T120" s="79" t="n">
        <v>1</v>
      </c>
      <c r="U120" s="16" t="n">
        <v>150.72</v>
      </c>
      <c r="V120" s="36" t="n">
        <v>0</v>
      </c>
      <c r="W120" s="78" t="n">
        <f aca="false">ABS(T120-$T$4)</f>
        <v>0</v>
      </c>
      <c r="Y120" s="15" t="n">
        <v>22</v>
      </c>
      <c r="Z120" s="79" t="n">
        <v>1</v>
      </c>
      <c r="AA120" s="16" t="n">
        <v>-350.16</v>
      </c>
      <c r="AB120" s="17" t="n">
        <v>0</v>
      </c>
      <c r="AC120" s="14" t="n">
        <f aca="false">ABS(Z120-$Z$4)</f>
        <v>0.25</v>
      </c>
      <c r="AE120" s="15" t="n">
        <v>22</v>
      </c>
      <c r="AF120" s="79" t="n">
        <v>1</v>
      </c>
      <c r="AG120" s="16" t="n">
        <v>-359.136</v>
      </c>
      <c r="AH120" s="17" t="n">
        <v>0</v>
      </c>
      <c r="AI120" s="14" t="n">
        <f aca="false">ABS(AF120-$AF$4)</f>
        <v>0.25</v>
      </c>
      <c r="AK120" s="15" t="n">
        <v>22</v>
      </c>
      <c r="AL120" s="79" t="n">
        <v>1.00462174679533</v>
      </c>
      <c r="AM120" s="79" t="n">
        <v>-92.6999999999999</v>
      </c>
      <c r="AN120" s="17" t="n">
        <v>0</v>
      </c>
      <c r="AO120" s="14" t="n">
        <f aca="false">ABS($AL$4-AL120)</f>
        <v>0.20462174679533</v>
      </c>
      <c r="AQ120" s="15" t="n">
        <v>22</v>
      </c>
      <c r="AR120" s="79" t="n">
        <v>1</v>
      </c>
      <c r="AS120" s="79" t="n">
        <v>-180</v>
      </c>
      <c r="AT120" s="17" t="n">
        <v>0</v>
      </c>
      <c r="AU120" s="14" t="n">
        <f aca="false">ABS($AR$4-AR120)</f>
        <v>0.1</v>
      </c>
      <c r="AW120" s="15" t="n">
        <v>22</v>
      </c>
      <c r="AX120" s="79" t="n">
        <v>1.05756855320068</v>
      </c>
      <c r="AY120" s="79" t="n">
        <v>-174.763636363636</v>
      </c>
      <c r="AZ120" s="17" t="n">
        <v>0</v>
      </c>
      <c r="BA120" s="14" t="n">
        <f aca="false">ABS($AX$4-AX120)</f>
        <v>0.0424314467993201</v>
      </c>
    </row>
    <row r="121" customFormat="false" ht="14.75" hidden="false" customHeight="true" outlineLevel="0" collapsed="false">
      <c r="A121" s="15" t="n">
        <v>23</v>
      </c>
      <c r="B121" s="16" t="n">
        <v>1</v>
      </c>
      <c r="C121" s="16" t="n">
        <v>-0.18</v>
      </c>
      <c r="D121" s="17" t="n">
        <v>1</v>
      </c>
      <c r="E121" s="14" t="n">
        <f aca="false">ABS(B121-$B$4)</f>
        <v>0</v>
      </c>
      <c r="G121" s="15" t="n">
        <v>23</v>
      </c>
      <c r="H121" s="79" t="n">
        <v>1</v>
      </c>
      <c r="I121" s="79" t="n">
        <v>-90</v>
      </c>
      <c r="J121" s="17" t="n">
        <v>1</v>
      </c>
      <c r="K121" s="14" t="n">
        <f aca="false">ABS(H121-$B$4)</f>
        <v>0</v>
      </c>
      <c r="M121" s="15" t="n">
        <v>38</v>
      </c>
      <c r="N121" s="79" t="n">
        <v>1</v>
      </c>
      <c r="O121" s="79" t="n">
        <v>0</v>
      </c>
      <c r="P121" s="17" t="n">
        <v>0</v>
      </c>
      <c r="Q121" s="14" t="n">
        <f aca="false">ABS(N121-$B$4)</f>
        <v>0</v>
      </c>
      <c r="S121" s="23" t="n">
        <v>33</v>
      </c>
      <c r="T121" s="79" t="n">
        <v>1.00734002729172</v>
      </c>
      <c r="U121" s="16" t="n">
        <v>167.52</v>
      </c>
      <c r="V121" s="36" t="n">
        <v>0</v>
      </c>
      <c r="W121" s="78" t="n">
        <f aca="false">ABS(T121-$T$4)</f>
        <v>0.0073400272917199</v>
      </c>
      <c r="Y121" s="15" t="n">
        <v>23</v>
      </c>
      <c r="Z121" s="79" t="n">
        <v>1.05766962711655</v>
      </c>
      <c r="AA121" s="16" t="n">
        <v>-104.4</v>
      </c>
      <c r="AB121" s="17" t="n">
        <v>0</v>
      </c>
      <c r="AC121" s="14" t="n">
        <f aca="false">ABS(Z121-$Z$4)</f>
        <v>0.30766962711655</v>
      </c>
      <c r="AE121" s="15" t="n">
        <v>23</v>
      </c>
      <c r="AF121" s="79" t="n">
        <v>1</v>
      </c>
      <c r="AG121" s="16" t="n">
        <v>90</v>
      </c>
      <c r="AH121" s="17" t="n">
        <v>0</v>
      </c>
      <c r="AI121" s="14" t="n">
        <f aca="false">ABS(AF121-$AF$4)</f>
        <v>0.25</v>
      </c>
      <c r="AK121" s="15" t="n">
        <v>23</v>
      </c>
      <c r="AL121" s="79" t="n">
        <v>1.00230820948216</v>
      </c>
      <c r="AM121" s="79" t="n">
        <v>-91.575</v>
      </c>
      <c r="AN121" s="17" t="n">
        <v>0</v>
      </c>
      <c r="AO121" s="14" t="n">
        <f aca="false">ABS($AL$4-AL121)</f>
        <v>0.20230820948216</v>
      </c>
      <c r="AQ121" s="15" t="n">
        <v>23</v>
      </c>
      <c r="AR121" s="79" t="n">
        <v>1</v>
      </c>
      <c r="AS121" s="79" t="n">
        <v>-8.6</v>
      </c>
      <c r="AT121" s="17" t="n">
        <v>0</v>
      </c>
      <c r="AU121" s="14" t="n">
        <f aca="false">ABS($AR$4-AR121)</f>
        <v>0.1</v>
      </c>
      <c r="AW121" s="15" t="n">
        <v>23</v>
      </c>
      <c r="AX121" s="79" t="n">
        <v>1.01231923897563</v>
      </c>
      <c r="AY121" s="79" t="n">
        <v>-13.9090909090909</v>
      </c>
      <c r="AZ121" s="17" t="n">
        <v>0</v>
      </c>
      <c r="BA121" s="14" t="n">
        <f aca="false">ABS($AX$4-AX121)</f>
        <v>0.0876807610243702</v>
      </c>
    </row>
    <row r="122" customFormat="false" ht="14.75" hidden="false" customHeight="true" outlineLevel="0" collapsed="false">
      <c r="A122" s="15" t="n">
        <v>24</v>
      </c>
      <c r="B122" s="16" t="n">
        <v>1</v>
      </c>
      <c r="C122" s="16" t="n">
        <v>0</v>
      </c>
      <c r="D122" s="17" t="n">
        <v>1</v>
      </c>
      <c r="E122" s="14" t="n">
        <f aca="false">ABS(B122-$B$4)</f>
        <v>0</v>
      </c>
      <c r="G122" s="15" t="n">
        <v>24</v>
      </c>
      <c r="H122" s="79" t="n">
        <v>1</v>
      </c>
      <c r="I122" s="79" t="n">
        <v>-174.06</v>
      </c>
      <c r="J122" s="17" t="n">
        <v>0</v>
      </c>
      <c r="K122" s="14" t="n">
        <f aca="false">ABS(H122-$B$4)</f>
        <v>0</v>
      </c>
      <c r="M122" s="15" t="n">
        <v>39</v>
      </c>
      <c r="N122" s="79" t="n">
        <v>1.107228614</v>
      </c>
      <c r="O122" s="79" t="n">
        <v>105.5259467</v>
      </c>
      <c r="P122" s="17" t="n">
        <v>0</v>
      </c>
      <c r="Q122" s="14" t="n">
        <f aca="false">ABS(N122-$B$4)</f>
        <v>0.107228614</v>
      </c>
      <c r="S122" s="15" t="n">
        <v>34</v>
      </c>
      <c r="T122" s="79" t="n">
        <v>1</v>
      </c>
      <c r="U122" s="16" t="n">
        <v>-70.56</v>
      </c>
      <c r="V122" s="36" t="n">
        <v>0</v>
      </c>
      <c r="W122" s="78" t="n">
        <f aca="false">ABS(T122-$T$4)</f>
        <v>0</v>
      </c>
      <c r="Y122" s="15" t="n">
        <v>24</v>
      </c>
      <c r="Z122" s="79" t="n">
        <v>1.06803336798737</v>
      </c>
      <c r="AA122" s="16" t="n">
        <v>-2.64</v>
      </c>
      <c r="AB122" s="17" t="n">
        <v>0</v>
      </c>
      <c r="AC122" s="14" t="n">
        <f aca="false">ABS(Z122-$Z$4)</f>
        <v>0.31803336798737</v>
      </c>
      <c r="AE122" s="15" t="n">
        <v>24</v>
      </c>
      <c r="AF122" s="79" t="n">
        <v>1</v>
      </c>
      <c r="AG122" s="16" t="n">
        <v>-90.144</v>
      </c>
      <c r="AH122" s="17" t="n">
        <v>0</v>
      </c>
      <c r="AI122" s="14" t="n">
        <f aca="false">ABS(AF122-$AF$4)</f>
        <v>0.25</v>
      </c>
      <c r="AK122" s="15" t="n">
        <v>24</v>
      </c>
      <c r="AL122" s="79" t="n">
        <v>1</v>
      </c>
      <c r="AM122" s="79" t="n">
        <v>-0.45</v>
      </c>
      <c r="AN122" s="17" t="n">
        <v>0</v>
      </c>
      <c r="AO122" s="14" t="n">
        <f aca="false">ABS($AL$4-AL122)</f>
        <v>0.2</v>
      </c>
      <c r="AQ122" s="15" t="n">
        <v>24</v>
      </c>
      <c r="AR122" s="79" t="n">
        <v>1.10510522784173</v>
      </c>
      <c r="AS122" s="79" t="n">
        <v>-179.399999999999</v>
      </c>
      <c r="AT122" s="17" t="n">
        <v>0</v>
      </c>
      <c r="AU122" s="14" t="n">
        <f aca="false">ABS($AR$4-AR122)</f>
        <v>0.20510522784173</v>
      </c>
      <c r="AW122" s="15" t="n">
        <v>24</v>
      </c>
      <c r="AX122" s="79" t="n">
        <v>1.01409147576871</v>
      </c>
      <c r="AY122" s="79" t="n">
        <v>-359.836363636363</v>
      </c>
      <c r="AZ122" s="17" t="n">
        <v>0.5</v>
      </c>
      <c r="BA122" s="14" t="n">
        <f aca="false">ABS($AX$4-AX122)</f>
        <v>0.08590852423129</v>
      </c>
    </row>
    <row r="123" customFormat="false" ht="14.75" hidden="false" customHeight="true" outlineLevel="0" collapsed="false">
      <c r="A123" s="23" t="n">
        <v>25</v>
      </c>
      <c r="B123" s="16" t="n">
        <v>1</v>
      </c>
      <c r="C123" s="16" t="n">
        <v>0</v>
      </c>
      <c r="D123" s="17" t="n">
        <v>1</v>
      </c>
      <c r="E123" s="24" t="n">
        <f aca="false">ABS(B123-$B$4)</f>
        <v>0</v>
      </c>
      <c r="G123" s="23" t="n">
        <v>25</v>
      </c>
      <c r="H123" s="79" t="n">
        <v>1.00954640707869</v>
      </c>
      <c r="I123" s="79" t="n">
        <v>-179.82</v>
      </c>
      <c r="J123" s="17" t="n">
        <v>0</v>
      </c>
      <c r="K123" s="24" t="n">
        <f aca="false">ABS(H123-$B$4)</f>
        <v>0.00954640707868992</v>
      </c>
      <c r="M123" s="37" t="s">
        <v>30</v>
      </c>
      <c r="N123" s="81" t="n">
        <f aca="false">SUM(Q99:Q122)</f>
        <v>0.284777784</v>
      </c>
      <c r="O123" s="82" t="s">
        <v>11</v>
      </c>
      <c r="P123" s="6" t="n">
        <f aca="false">SUM(P99:P122)</f>
        <v>12.5</v>
      </c>
      <c r="Q123" s="83" t="n">
        <v>24</v>
      </c>
      <c r="S123" s="23" t="n">
        <v>35</v>
      </c>
      <c r="T123" s="79" t="n">
        <v>1</v>
      </c>
      <c r="U123" s="16" t="n">
        <v>-45.84</v>
      </c>
      <c r="V123" s="36" t="n">
        <v>0</v>
      </c>
      <c r="W123" s="78" t="n">
        <f aca="false">ABS(T123-$T$4)</f>
        <v>0</v>
      </c>
      <c r="Y123" s="23" t="n">
        <v>25</v>
      </c>
      <c r="Z123" s="79" t="n">
        <v>1</v>
      </c>
      <c r="AA123" s="16" t="n">
        <v>-5.04</v>
      </c>
      <c r="AB123" s="17" t="n">
        <v>0</v>
      </c>
      <c r="AC123" s="14" t="n">
        <f aca="false">ABS(Z123-$Z$4)</f>
        <v>0.25</v>
      </c>
      <c r="AE123" s="23" t="n">
        <v>25</v>
      </c>
      <c r="AF123" s="79" t="n">
        <v>1.06459278877569</v>
      </c>
      <c r="AG123" s="16" t="n">
        <v>-188.064</v>
      </c>
      <c r="AH123" s="17" t="n">
        <v>0</v>
      </c>
      <c r="AI123" s="14" t="n">
        <f aca="false">ABS(AF123-$AF$4)</f>
        <v>0.18540721122431</v>
      </c>
      <c r="AK123" s="23" t="n">
        <v>25</v>
      </c>
      <c r="AL123" s="79" t="n">
        <v>1</v>
      </c>
      <c r="AM123" s="79" t="n">
        <v>90</v>
      </c>
      <c r="AN123" s="17" t="n">
        <v>0</v>
      </c>
      <c r="AO123" s="14" t="n">
        <f aca="false">ABS($AL$4-AL123)</f>
        <v>0.2</v>
      </c>
      <c r="AQ123" s="23" t="n">
        <v>25</v>
      </c>
      <c r="AR123" s="79" t="n">
        <v>0.897386221651256</v>
      </c>
      <c r="AS123" s="79" t="n">
        <v>-86.8</v>
      </c>
      <c r="AT123" s="17" t="n">
        <v>0</v>
      </c>
      <c r="AU123" s="14" t="n">
        <f aca="false">ABS($AR$4-AR123)</f>
        <v>0.00261377834874399</v>
      </c>
      <c r="AW123" s="23" t="n">
        <v>25</v>
      </c>
      <c r="AX123" s="79" t="n">
        <v>1</v>
      </c>
      <c r="AY123" s="79" t="n">
        <v>0</v>
      </c>
      <c r="AZ123" s="17" t="n">
        <v>0</v>
      </c>
      <c r="BA123" s="14" t="n">
        <f aca="false">ABS($AX$4-AX123)</f>
        <v>0.1</v>
      </c>
    </row>
    <row r="124" customFormat="false" ht="14.75" hidden="false" customHeight="true" outlineLevel="0" collapsed="false">
      <c r="A124" s="15" t="n">
        <v>26</v>
      </c>
      <c r="B124" s="16" t="n">
        <v>0.94638431211744</v>
      </c>
      <c r="C124" s="16" t="n">
        <v>-263.34</v>
      </c>
      <c r="D124" s="17" t="n">
        <v>0</v>
      </c>
      <c r="E124" s="14" t="n">
        <f aca="false">ABS(B124-$B$4)</f>
        <v>0.05361568788256</v>
      </c>
      <c r="G124" s="15" t="n">
        <v>26</v>
      </c>
      <c r="H124" s="79" t="n">
        <v>1.08514074930411</v>
      </c>
      <c r="I124" s="79" t="n">
        <v>-87.84</v>
      </c>
      <c r="J124" s="17" t="n">
        <v>0</v>
      </c>
      <c r="K124" s="14" t="n">
        <f aca="false">ABS(H124-$B$4)</f>
        <v>0.0851407493041101</v>
      </c>
      <c r="M124" s="37" t="s">
        <v>31</v>
      </c>
      <c r="N124" s="84" t="n">
        <f aca="false">N123/Q123</f>
        <v>0.011865741</v>
      </c>
      <c r="O124" s="34" t="s">
        <v>18</v>
      </c>
      <c r="P124" s="85" t="n">
        <f aca="false">P123/Q123</f>
        <v>0.520833333333333</v>
      </c>
      <c r="Q124" s="86"/>
      <c r="S124" s="15" t="n">
        <v>36</v>
      </c>
      <c r="T124" s="79" t="n">
        <v>1.00488738475077</v>
      </c>
      <c r="U124" s="16" t="n">
        <v>-330.72</v>
      </c>
      <c r="V124" s="36" t="n">
        <v>1</v>
      </c>
      <c r="W124" s="78" t="n">
        <f aca="false">ABS(T124-$T$4)</f>
        <v>0.00488738475077</v>
      </c>
      <c r="Y124" s="15" t="n">
        <v>26</v>
      </c>
      <c r="Z124" s="79" t="n">
        <v>1</v>
      </c>
      <c r="AA124" s="16" t="n">
        <v>-357.6</v>
      </c>
      <c r="AB124" s="17" t="n">
        <v>0</v>
      </c>
      <c r="AC124" s="14" t="n">
        <f aca="false">ABS(Z124-$Z$4)</f>
        <v>0.25</v>
      </c>
      <c r="AE124" s="15" t="n">
        <v>26</v>
      </c>
      <c r="AF124" s="79" t="n">
        <v>1</v>
      </c>
      <c r="AG124" s="16" t="n">
        <v>-90</v>
      </c>
      <c r="AH124" s="17" t="n">
        <v>0</v>
      </c>
      <c r="AI124" s="14" t="n">
        <f aca="false">ABS(AF124-$AF$4)</f>
        <v>0.25</v>
      </c>
      <c r="AK124" s="15" t="n">
        <v>26</v>
      </c>
      <c r="AL124" s="79" t="n">
        <v>1.01159444884043</v>
      </c>
      <c r="AM124" s="79" t="n">
        <v>-1.125</v>
      </c>
      <c r="AN124" s="17" t="n">
        <v>0</v>
      </c>
      <c r="AO124" s="14" t="n">
        <f aca="false">ABS($AL$4-AL124)</f>
        <v>0.21159444884043</v>
      </c>
      <c r="AQ124" s="15" t="n">
        <v>26</v>
      </c>
      <c r="AR124" s="79" t="n">
        <v>1.05782674673645</v>
      </c>
      <c r="AS124" s="79" t="n">
        <v>-90.2</v>
      </c>
      <c r="AT124" s="17" t="n">
        <v>0</v>
      </c>
      <c r="AU124" s="14" t="n">
        <f aca="false">ABS($AR$4-AR124)</f>
        <v>0.15782674673645</v>
      </c>
      <c r="AW124" s="15" t="n">
        <v>26</v>
      </c>
      <c r="AX124" s="79" t="n">
        <v>0.963934508461035</v>
      </c>
      <c r="AY124" s="79" t="n">
        <v>-87.0545454545454</v>
      </c>
      <c r="AZ124" s="17" t="n">
        <v>0</v>
      </c>
      <c r="BA124" s="14" t="n">
        <f aca="false">ABS($AX$4-AX124)</f>
        <v>0.136065491538965</v>
      </c>
    </row>
    <row r="125" customFormat="false" ht="14.75" hidden="false" customHeight="true" outlineLevel="0" collapsed="false">
      <c r="A125" s="23" t="n">
        <v>27</v>
      </c>
      <c r="B125" s="16" t="n">
        <v>1</v>
      </c>
      <c r="C125" s="16" t="n">
        <v>0</v>
      </c>
      <c r="D125" s="17" t="n">
        <v>1</v>
      </c>
      <c r="E125" s="14" t="n">
        <f aca="false">ABS(B125-$B$4)</f>
        <v>0</v>
      </c>
      <c r="G125" s="23" t="n">
        <v>27</v>
      </c>
      <c r="H125" s="79" t="n">
        <v>1.09549994463465</v>
      </c>
      <c r="I125" s="79" t="n">
        <v>77.94</v>
      </c>
      <c r="J125" s="17" t="n">
        <v>0</v>
      </c>
      <c r="K125" s="14" t="n">
        <f aca="false">ABS(H125-$B$4)</f>
        <v>0.0954999446346501</v>
      </c>
      <c r="M125" s="32" t="s">
        <v>19</v>
      </c>
      <c r="N125" s="87" t="n">
        <f aca="false">11/24</f>
        <v>0.458333333333333</v>
      </c>
      <c r="S125" s="23" t="n">
        <v>39</v>
      </c>
      <c r="T125" s="79" t="n">
        <v>1</v>
      </c>
      <c r="U125" s="16" t="n">
        <v>0</v>
      </c>
      <c r="V125" s="36" t="n">
        <v>0</v>
      </c>
      <c r="W125" s="78" t="n">
        <f aca="false">ABS(T125-$T$4)</f>
        <v>0</v>
      </c>
      <c r="Y125" s="23" t="n">
        <v>27</v>
      </c>
      <c r="Z125" s="79" t="n">
        <v>1</v>
      </c>
      <c r="AA125" s="16" t="n">
        <v>-338.88</v>
      </c>
      <c r="AB125" s="17" t="n">
        <v>0</v>
      </c>
      <c r="AC125" s="14" t="n">
        <f aca="false">ABS(Z125-$Z$4)</f>
        <v>0.25</v>
      </c>
      <c r="AE125" s="23" t="n">
        <v>27</v>
      </c>
      <c r="AF125" s="79" t="n">
        <v>1.05629586589179</v>
      </c>
      <c r="AG125" s="16" t="n">
        <v>150.912</v>
      </c>
      <c r="AH125" s="17" t="n">
        <v>0</v>
      </c>
      <c r="AI125" s="14" t="n">
        <f aca="false">ABS(AF125-$AF$4)</f>
        <v>0.19370413410821</v>
      </c>
      <c r="AK125" s="23" t="n">
        <v>27</v>
      </c>
      <c r="AL125" s="79" t="n">
        <v>1.26803900281345</v>
      </c>
      <c r="AM125" s="79" t="n">
        <v>117.225</v>
      </c>
      <c r="AN125" s="17" t="n">
        <v>0</v>
      </c>
      <c r="AO125" s="14" t="n">
        <f aca="false">ABS($AL$4-AL125)</f>
        <v>0.46803900281345</v>
      </c>
      <c r="AQ125" s="23" t="n">
        <v>27</v>
      </c>
      <c r="AR125" s="79" t="n">
        <v>1.02743687995169</v>
      </c>
      <c r="AS125" s="79" t="n">
        <v>-91.4</v>
      </c>
      <c r="AT125" s="17" t="n">
        <v>0</v>
      </c>
      <c r="AU125" s="14" t="n">
        <f aca="false">ABS($AR$4-AR125)</f>
        <v>0.12743687995169</v>
      </c>
      <c r="AW125" s="23" t="n">
        <v>27</v>
      </c>
      <c r="AX125" s="79" t="n">
        <v>0.974104113303739</v>
      </c>
      <c r="AY125" s="79" t="n">
        <v>-75.9272727272727</v>
      </c>
      <c r="AZ125" s="17" t="n">
        <v>0</v>
      </c>
      <c r="BA125" s="14" t="n">
        <f aca="false">ABS($AX$4-AX125)</f>
        <v>0.125895886696261</v>
      </c>
    </row>
    <row r="126" customFormat="false" ht="14.75" hidden="false" customHeight="true" outlineLevel="0" collapsed="false">
      <c r="A126" s="15" t="n">
        <v>28</v>
      </c>
      <c r="B126" s="16" t="n">
        <v>1.00762986264666</v>
      </c>
      <c r="C126" s="16" t="n">
        <v>-16.74</v>
      </c>
      <c r="D126" s="17" t="n">
        <v>0</v>
      </c>
      <c r="E126" s="14" t="n">
        <f aca="false">ABS(B126-$B$4)</f>
        <v>0.00762986264665999</v>
      </c>
      <c r="G126" s="15" t="n">
        <v>28</v>
      </c>
      <c r="H126" s="79" t="n">
        <v>1.08514074930411</v>
      </c>
      <c r="I126" s="79" t="n">
        <v>-258.12</v>
      </c>
      <c r="J126" s="17" t="n">
        <v>0</v>
      </c>
      <c r="K126" s="14" t="n">
        <f aca="false">ABS(H126-$B$4)</f>
        <v>0.0851407493041101</v>
      </c>
      <c r="S126" s="15" t="n">
        <v>40</v>
      </c>
      <c r="T126" s="79" t="n">
        <v>1.01226328557996</v>
      </c>
      <c r="U126" s="79" t="n">
        <v>-317.28</v>
      </c>
      <c r="V126" s="36" t="n">
        <v>0</v>
      </c>
      <c r="W126" s="78" t="n">
        <f aca="false">ABS(T126-$T$4)</f>
        <v>0.01226328557996</v>
      </c>
      <c r="Y126" s="15" t="n">
        <v>28</v>
      </c>
      <c r="Z126" s="79" t="n">
        <v>1</v>
      </c>
      <c r="AA126" s="16" t="n">
        <v>0</v>
      </c>
      <c r="AB126" s="17" t="n">
        <v>0</v>
      </c>
      <c r="AC126" s="14" t="n">
        <f aca="false">ABS(Z126-$Z$4)</f>
        <v>0.25</v>
      </c>
      <c r="AE126" s="15" t="n">
        <v>28</v>
      </c>
      <c r="AF126" s="79" t="n">
        <v>1.02374977666632</v>
      </c>
      <c r="AG126" s="16" t="n">
        <v>-103.968</v>
      </c>
      <c r="AH126" s="17" t="n">
        <v>0</v>
      </c>
      <c r="AI126" s="14" t="n">
        <f aca="false">ABS(AF126-$AF$4)</f>
        <v>0.22625022333368</v>
      </c>
      <c r="AK126" s="15" t="n">
        <v>28</v>
      </c>
      <c r="AL126" s="79" t="n">
        <v>0.903531608562307</v>
      </c>
      <c r="AM126" s="79" t="n">
        <v>-13.9499999999999</v>
      </c>
      <c r="AN126" s="17" t="n">
        <v>0</v>
      </c>
      <c r="AO126" s="14" t="n">
        <f aca="false">ABS($AL$4-AL126)</f>
        <v>0.103531608562307</v>
      </c>
      <c r="AQ126" s="15" t="n">
        <v>28</v>
      </c>
      <c r="AR126" s="79" t="n">
        <v>1</v>
      </c>
      <c r="AS126" s="79" t="n">
        <v>0</v>
      </c>
      <c r="AT126" s="17" t="n">
        <v>0.5</v>
      </c>
      <c r="AU126" s="14" t="n">
        <f aca="false">ABS($AR$4-AR126)</f>
        <v>0.1</v>
      </c>
      <c r="AW126" s="15" t="n">
        <v>28</v>
      </c>
      <c r="AX126" s="79" t="n">
        <v>0.975809448027628</v>
      </c>
      <c r="AY126" s="79" t="n">
        <v>-13.2545454545454</v>
      </c>
      <c r="AZ126" s="17" t="n">
        <v>0</v>
      </c>
      <c r="BA126" s="14" t="n">
        <f aca="false">ABS($AX$4-AX126)</f>
        <v>0.124190551972372</v>
      </c>
    </row>
    <row r="127" customFormat="false" ht="14.75" hidden="false" customHeight="true" outlineLevel="0" collapsed="false">
      <c r="A127" s="23" t="n">
        <v>29</v>
      </c>
      <c r="B127" s="16" t="n">
        <v>1</v>
      </c>
      <c r="C127" s="16" t="n">
        <v>0</v>
      </c>
      <c r="D127" s="17" t="n">
        <v>1</v>
      </c>
      <c r="E127" s="14" t="n">
        <f aca="false">ABS(B127-$B$4)</f>
        <v>0</v>
      </c>
      <c r="G127" s="23" t="n">
        <v>29</v>
      </c>
      <c r="H127" s="79" t="n">
        <v>1</v>
      </c>
      <c r="I127" s="79" t="n">
        <v>-270</v>
      </c>
      <c r="J127" s="17" t="n">
        <v>1</v>
      </c>
      <c r="K127" s="14" t="n">
        <f aca="false">ABS(H127-$B$4)</f>
        <v>0</v>
      </c>
      <c r="S127" s="37" t="s">
        <v>30</v>
      </c>
      <c r="T127" s="81" t="n">
        <f aca="false">SUM(W99:W126)</f>
        <v>0.180135687656854</v>
      </c>
      <c r="U127" s="82" t="s">
        <v>11</v>
      </c>
      <c r="V127" s="88" t="n">
        <v>16</v>
      </c>
      <c r="W127" s="83" t="n">
        <v>28</v>
      </c>
      <c r="Y127" s="23" t="n">
        <v>29</v>
      </c>
      <c r="Z127" s="79" t="n">
        <v>1.03471741640079</v>
      </c>
      <c r="AA127" s="16" t="n">
        <v>-330.72</v>
      </c>
      <c r="AB127" s="17" t="n">
        <v>0</v>
      </c>
      <c r="AC127" s="14" t="n">
        <f aca="false">ABS(Z127-$Z$4)</f>
        <v>0.28471741640079</v>
      </c>
      <c r="AE127" s="23" t="n">
        <v>29</v>
      </c>
      <c r="AF127" s="79" t="n">
        <v>1</v>
      </c>
      <c r="AG127" s="16" t="n">
        <v>-175.68</v>
      </c>
      <c r="AH127" s="17" t="n">
        <v>0</v>
      </c>
      <c r="AI127" s="14" t="n">
        <f aca="false">ABS(AF127-$AF$4)</f>
        <v>0.25</v>
      </c>
      <c r="AK127" s="23" t="n">
        <v>29</v>
      </c>
      <c r="AL127" s="79" t="n">
        <v>0.997697106079422</v>
      </c>
      <c r="AM127" s="79" t="n">
        <v>90.9</v>
      </c>
      <c r="AN127" s="17" t="n">
        <v>0</v>
      </c>
      <c r="AO127" s="14" t="n">
        <f aca="false">ABS($AL$4-AL127)</f>
        <v>0.197697106079422</v>
      </c>
      <c r="AQ127" s="23" t="n">
        <v>29</v>
      </c>
      <c r="AR127" s="79" t="n">
        <v>1.01257092801598</v>
      </c>
      <c r="AS127" s="79" t="n">
        <v>-346.8</v>
      </c>
      <c r="AT127" s="17" t="n">
        <v>0</v>
      </c>
      <c r="AU127" s="14" t="n">
        <f aca="false">ABS($AR$4-AR127)</f>
        <v>0.11257092801598</v>
      </c>
      <c r="AW127" s="23" t="n">
        <v>29</v>
      </c>
      <c r="AX127" s="79" t="n">
        <v>0.982660694016052</v>
      </c>
      <c r="AY127" s="79" t="n">
        <v>-163.145454545454</v>
      </c>
      <c r="AZ127" s="17" t="n">
        <v>0</v>
      </c>
      <c r="BA127" s="14" t="n">
        <f aca="false">ABS($AX$4-AX127)</f>
        <v>0.117339305983948</v>
      </c>
    </row>
    <row r="128" customFormat="false" ht="14.75" hidden="false" customHeight="true" outlineLevel="0" collapsed="false">
      <c r="A128" s="15" t="n">
        <v>30</v>
      </c>
      <c r="B128" s="16" t="n">
        <v>1</v>
      </c>
      <c r="C128" s="16" t="n">
        <v>0</v>
      </c>
      <c r="D128" s="17" t="n">
        <v>1</v>
      </c>
      <c r="E128" s="14" t="n">
        <f aca="false">ABS(B128-$B$4)</f>
        <v>0</v>
      </c>
      <c r="G128" s="15" t="n">
        <v>30</v>
      </c>
      <c r="H128" s="79" t="n">
        <v>1</v>
      </c>
      <c r="I128" s="79" t="n">
        <v>90</v>
      </c>
      <c r="J128" s="17" t="n">
        <v>1</v>
      </c>
      <c r="K128" s="14" t="n">
        <f aca="false">ABS(H128-$B$4)</f>
        <v>0</v>
      </c>
      <c r="S128" s="37" t="s">
        <v>31</v>
      </c>
      <c r="T128" s="84" t="n">
        <f aca="false">T127/W127</f>
        <v>0.00643341741631621</v>
      </c>
      <c r="U128" s="34" t="s">
        <v>18</v>
      </c>
      <c r="V128" s="85" t="n">
        <f aca="false">V127/W127</f>
        <v>0.571428571428571</v>
      </c>
      <c r="W128" s="86"/>
      <c r="Y128" s="15" t="n">
        <v>30</v>
      </c>
      <c r="Z128" s="79" t="n">
        <v>1.00488738475077</v>
      </c>
      <c r="AA128" s="16" t="n">
        <v>-343.2</v>
      </c>
      <c r="AB128" s="17" t="n">
        <v>0</v>
      </c>
      <c r="AC128" s="14" t="n">
        <f aca="false">ABS(Z128-$Z$4)</f>
        <v>0.25488738475077</v>
      </c>
      <c r="AE128" s="15" t="n">
        <v>30</v>
      </c>
      <c r="AF128" s="79" t="n">
        <v>1</v>
      </c>
      <c r="AG128" s="16" t="n">
        <v>178.848</v>
      </c>
      <c r="AH128" s="17" t="n">
        <v>0</v>
      </c>
      <c r="AI128" s="14" t="n">
        <f aca="false">ABS(AF128-$AF$4)</f>
        <v>0.25</v>
      </c>
      <c r="AK128" s="15" t="n">
        <v>30</v>
      </c>
      <c r="AL128" s="79" t="n">
        <v>1.08403938790033</v>
      </c>
      <c r="AM128" s="79" t="n">
        <v>-62.775</v>
      </c>
      <c r="AN128" s="17" t="n">
        <v>0</v>
      </c>
      <c r="AO128" s="14" t="n">
        <f aca="false">ABS($AL$4-AL128)</f>
        <v>0.28403938790033</v>
      </c>
      <c r="AQ128" s="15" t="n">
        <v>30</v>
      </c>
      <c r="AR128" s="79" t="n">
        <v>1</v>
      </c>
      <c r="AS128" s="79" t="n">
        <v>-1</v>
      </c>
      <c r="AT128" s="17" t="n">
        <v>0</v>
      </c>
      <c r="AU128" s="14" t="n">
        <f aca="false">ABS($AR$4-AR128)</f>
        <v>0.1</v>
      </c>
      <c r="AW128" s="15" t="n">
        <v>30</v>
      </c>
      <c r="AX128" s="79" t="n">
        <v>1.01055009936197</v>
      </c>
      <c r="AY128" s="79" t="n">
        <v>-91.9636363636363</v>
      </c>
      <c r="AZ128" s="17" t="n">
        <v>0</v>
      </c>
      <c r="BA128" s="14" t="n">
        <f aca="false">ABS($AX$4-AX128)</f>
        <v>0.08944990063803</v>
      </c>
    </row>
    <row r="129" customFormat="false" ht="14.75" hidden="false" customHeight="true" outlineLevel="0" collapsed="false">
      <c r="A129" s="23" t="n">
        <v>31</v>
      </c>
      <c r="B129" s="16" t="n">
        <v>1.03676396152776</v>
      </c>
      <c r="C129" s="16" t="n">
        <v>-146.16</v>
      </c>
      <c r="D129" s="17" t="n">
        <v>0</v>
      </c>
      <c r="E129" s="14" t="n">
        <f aca="false">ABS(B129-$B$4)</f>
        <v>0.03676396152776</v>
      </c>
      <c r="G129" s="23" t="n">
        <v>31</v>
      </c>
      <c r="H129" s="79" t="n">
        <v>1.1101691696687</v>
      </c>
      <c r="I129" s="79" t="n">
        <v>-309.24</v>
      </c>
      <c r="J129" s="17" t="n">
        <v>0</v>
      </c>
      <c r="K129" s="14" t="n">
        <f aca="false">ABS(H129-$B$4)</f>
        <v>0.1101691696687</v>
      </c>
      <c r="S129" s="32" t="s">
        <v>19</v>
      </c>
      <c r="T129" s="87" t="n">
        <f aca="false">12/28</f>
        <v>0.428571428571429</v>
      </c>
      <c r="Y129" s="23" t="n">
        <v>31</v>
      </c>
      <c r="Z129" s="79" t="n">
        <v>1.00979865603125</v>
      </c>
      <c r="AA129" s="16" t="n">
        <v>157.92</v>
      </c>
      <c r="AB129" s="17" t="n">
        <v>0</v>
      </c>
      <c r="AC129" s="14" t="n">
        <f aca="false">ABS(Z129-$Z$4)</f>
        <v>0.25979865603125</v>
      </c>
      <c r="AE129" s="23" t="n">
        <v>31</v>
      </c>
      <c r="AF129" s="79" t="n">
        <v>1</v>
      </c>
      <c r="AG129" s="16" t="n">
        <v>0</v>
      </c>
      <c r="AH129" s="17" t="n">
        <v>0.5</v>
      </c>
      <c r="AI129" s="14" t="n">
        <f aca="false">ABS(AF129-$AF$4)</f>
        <v>0.25</v>
      </c>
      <c r="AK129" s="23" t="n">
        <v>31</v>
      </c>
      <c r="AL129" s="79" t="n">
        <v>0.968237669766989</v>
      </c>
      <c r="AM129" s="79" t="n">
        <v>-56.25</v>
      </c>
      <c r="AN129" s="17" t="n">
        <v>0</v>
      </c>
      <c r="AO129" s="14" t="n">
        <f aca="false">ABS($AL$4-AL129)</f>
        <v>0.168237669766989</v>
      </c>
      <c r="AQ129" s="23" t="n">
        <v>31</v>
      </c>
      <c r="AR129" s="79" t="n">
        <v>1</v>
      </c>
      <c r="AS129" s="79" t="n">
        <v>0</v>
      </c>
      <c r="AT129" s="17" t="n">
        <v>0.5</v>
      </c>
      <c r="AU129" s="14" t="n">
        <f aca="false">ABS($AR$4-AR129)</f>
        <v>0.1</v>
      </c>
      <c r="AW129" s="23" t="n">
        <v>31</v>
      </c>
      <c r="AX129" s="79" t="n">
        <v>1</v>
      </c>
      <c r="AY129" s="79" t="n">
        <v>0</v>
      </c>
      <c r="AZ129" s="17" t="n">
        <v>0.5</v>
      </c>
      <c r="BA129" s="14" t="n">
        <f aca="false">ABS($AX$4-AX129)</f>
        <v>0.1</v>
      </c>
    </row>
    <row r="130" customFormat="false" ht="14.75" hidden="false" customHeight="true" outlineLevel="0" collapsed="false">
      <c r="A130" s="15" t="n">
        <v>32</v>
      </c>
      <c r="B130" s="16" t="n">
        <v>0.953605094429852</v>
      </c>
      <c r="C130" s="16" t="n">
        <v>3.41999999999998</v>
      </c>
      <c r="D130" s="17" t="n">
        <v>1</v>
      </c>
      <c r="E130" s="14" t="n">
        <f aca="false">ABS(B130-$B$4)</f>
        <v>0.0463949055701479</v>
      </c>
      <c r="G130" s="15" t="n">
        <v>32</v>
      </c>
      <c r="H130" s="79" t="n">
        <v>0.953605094429852</v>
      </c>
      <c r="I130" s="79" t="n">
        <v>-266.58</v>
      </c>
      <c r="J130" s="17" t="n">
        <v>1</v>
      </c>
      <c r="K130" s="14" t="n">
        <f aca="false">ABS(H130-$B$4)</f>
        <v>0.0463949055701479</v>
      </c>
      <c r="Y130" s="15" t="n">
        <v>32</v>
      </c>
      <c r="Z130" s="79" t="n">
        <v>1.01721060572567</v>
      </c>
      <c r="AA130" s="16" t="n">
        <v>-5.76</v>
      </c>
      <c r="AB130" s="17" t="n">
        <v>0</v>
      </c>
      <c r="AC130" s="14" t="n">
        <f aca="false">ABS(Z130-$Z$4)</f>
        <v>0.26721060572567</v>
      </c>
      <c r="AE130" s="15" t="n">
        <v>32</v>
      </c>
      <c r="AF130" s="79" t="n">
        <v>0.989106108523555</v>
      </c>
      <c r="AG130" s="16" t="n">
        <v>-81.504</v>
      </c>
      <c r="AH130" s="17" t="n">
        <v>0</v>
      </c>
      <c r="AI130" s="14" t="n">
        <f aca="false">ABS(AF130-$AF$4)</f>
        <v>0.260893891476445</v>
      </c>
      <c r="AK130" s="15" t="n">
        <v>32</v>
      </c>
      <c r="AL130" s="79" t="n">
        <v>0.770645262784783</v>
      </c>
      <c r="AM130" s="79" t="n">
        <v>-1.35</v>
      </c>
      <c r="AN130" s="17" t="n">
        <v>1</v>
      </c>
      <c r="AO130" s="14" t="n">
        <f aca="false">ABS($AL$4-AL130)</f>
        <v>0.029354737215217</v>
      </c>
      <c r="AQ130" s="15" t="n">
        <v>32</v>
      </c>
      <c r="AR130" s="79" t="n">
        <v>1</v>
      </c>
      <c r="AS130" s="79" t="n">
        <v>0</v>
      </c>
      <c r="AT130" s="17" t="n">
        <v>0.5</v>
      </c>
      <c r="AU130" s="14" t="n">
        <f aca="false">ABS($AR$4-AR130)</f>
        <v>0.1</v>
      </c>
      <c r="AW130" s="15" t="n">
        <v>32</v>
      </c>
      <c r="AX130" s="79" t="n">
        <v>1.02838152122676</v>
      </c>
      <c r="AY130" s="79" t="n">
        <v>1.47272727272726</v>
      </c>
      <c r="AZ130" s="17" t="n">
        <v>0.5</v>
      </c>
      <c r="BA130" s="14" t="n">
        <f aca="false">ABS($AX$4-AX130)</f>
        <v>0.0716184787732401</v>
      </c>
    </row>
    <row r="131" customFormat="false" ht="14.75" hidden="false" customHeight="true" outlineLevel="0" collapsed="false">
      <c r="A131" s="23" t="n">
        <v>33</v>
      </c>
      <c r="B131" s="16" t="n">
        <v>1</v>
      </c>
      <c r="C131" s="16" t="n">
        <v>0</v>
      </c>
      <c r="D131" s="17" t="n">
        <v>1</v>
      </c>
      <c r="E131" s="14" t="n">
        <f aca="false">ABS(B131-$B$4)</f>
        <v>0</v>
      </c>
      <c r="G131" s="23" t="n">
        <v>33</v>
      </c>
      <c r="H131" s="79" t="n">
        <v>1</v>
      </c>
      <c r="I131" s="79" t="n">
        <v>90</v>
      </c>
      <c r="J131" s="17" t="n">
        <v>1</v>
      </c>
      <c r="K131" s="14" t="n">
        <f aca="false">ABS(H131-$B$4)</f>
        <v>0</v>
      </c>
      <c r="Y131" s="23" t="n">
        <v>33</v>
      </c>
      <c r="Z131" s="79" t="n">
        <v>1</v>
      </c>
      <c r="AA131" s="16" t="n">
        <v>-150</v>
      </c>
      <c r="AB131" s="17" t="n">
        <v>0</v>
      </c>
      <c r="AC131" s="14" t="n">
        <f aca="false">ABS(Z131-$Z$4)</f>
        <v>0.25</v>
      </c>
      <c r="AE131" s="23" t="n">
        <v>33</v>
      </c>
      <c r="AF131" s="79" t="n">
        <v>1</v>
      </c>
      <c r="AG131" s="16" t="n">
        <v>0</v>
      </c>
      <c r="AH131" s="17" t="n">
        <v>0.5</v>
      </c>
      <c r="AI131" s="14" t="n">
        <f aca="false">ABS(AF131-$AF$4)</f>
        <v>0.25</v>
      </c>
      <c r="AK131" s="23" t="n">
        <v>33</v>
      </c>
      <c r="AL131" s="79" t="n">
        <v>1</v>
      </c>
      <c r="AM131" s="79" t="n">
        <v>-339.975</v>
      </c>
      <c r="AN131" s="17" t="n">
        <v>0</v>
      </c>
      <c r="AO131" s="14" t="n">
        <f aca="false">ABS($AL$4-AL131)</f>
        <v>0.2</v>
      </c>
      <c r="AQ131" s="23" t="n">
        <v>33</v>
      </c>
      <c r="AR131" s="79" t="n">
        <v>1</v>
      </c>
      <c r="AS131" s="79" t="n">
        <v>0</v>
      </c>
      <c r="AT131" s="17" t="n">
        <v>0.5</v>
      </c>
      <c r="AU131" s="14" t="n">
        <f aca="false">ABS($AR$4-AR131)</f>
        <v>0.1</v>
      </c>
      <c r="AW131" s="23" t="n">
        <v>33</v>
      </c>
      <c r="AX131" s="79" t="n">
        <v>1</v>
      </c>
      <c r="AY131" s="79" t="n">
        <v>0</v>
      </c>
      <c r="AZ131" s="17" t="n">
        <v>0.5</v>
      </c>
      <c r="BA131" s="14" t="n">
        <f aca="false">ABS($AX$4-AX131)</f>
        <v>0.1</v>
      </c>
    </row>
    <row r="132" customFormat="false" ht="14.75" hidden="false" customHeight="true" outlineLevel="0" collapsed="false">
      <c r="A132" s="15" t="n">
        <v>34</v>
      </c>
      <c r="B132" s="16" t="n">
        <v>1</v>
      </c>
      <c r="C132" s="16" t="n">
        <v>0</v>
      </c>
      <c r="D132" s="17" t="n">
        <v>1</v>
      </c>
      <c r="E132" s="14" t="n">
        <f aca="false">ABS(B132-$B$4)</f>
        <v>0</v>
      </c>
      <c r="G132" s="15" t="n">
        <v>34</v>
      </c>
      <c r="H132" s="79" t="n">
        <v>1</v>
      </c>
      <c r="I132" s="79" t="n">
        <v>90</v>
      </c>
      <c r="J132" s="17" t="n">
        <v>1</v>
      </c>
      <c r="K132" s="14" t="n">
        <f aca="false">ABS(H132-$B$4)</f>
        <v>0</v>
      </c>
      <c r="Y132" s="15" t="n">
        <v>34</v>
      </c>
      <c r="Z132" s="79" t="n">
        <v>1</v>
      </c>
      <c r="AA132" s="16" t="n">
        <v>-98.88</v>
      </c>
      <c r="AB132" s="17" t="n">
        <v>0</v>
      </c>
      <c r="AC132" s="14" t="n">
        <f aca="false">ABS(Z132-$Z$4)</f>
        <v>0.25</v>
      </c>
      <c r="AE132" s="15" t="n">
        <v>34</v>
      </c>
      <c r="AF132" s="79" t="n">
        <v>1.05795006129551</v>
      </c>
      <c r="AG132" s="16" t="n">
        <v>-268.416</v>
      </c>
      <c r="AH132" s="17" t="n">
        <v>0</v>
      </c>
      <c r="AI132" s="14" t="n">
        <f aca="false">ABS(AF132-$AF$4)</f>
        <v>0.19204993870449</v>
      </c>
      <c r="AK132" s="15" t="n">
        <v>34</v>
      </c>
      <c r="AL132" s="79" t="n">
        <v>1.14571331993179</v>
      </c>
      <c r="AM132" s="79" t="n">
        <v>-345.825</v>
      </c>
      <c r="AN132" s="17" t="n">
        <v>0</v>
      </c>
      <c r="AO132" s="14" t="n">
        <f aca="false">ABS($AL$4-AL132)</f>
        <v>0.34571331993179</v>
      </c>
      <c r="AQ132" s="15" t="n">
        <v>34</v>
      </c>
      <c r="AR132" s="79" t="n">
        <v>1.05782674673645</v>
      </c>
      <c r="AS132" s="79" t="n">
        <v>177.6</v>
      </c>
      <c r="AT132" s="17" t="n">
        <v>0</v>
      </c>
      <c r="AU132" s="14" t="n">
        <f aca="false">ABS($AR$4-AR132)</f>
        <v>0.15782674673645</v>
      </c>
      <c r="AW132" s="15" t="n">
        <v>34</v>
      </c>
      <c r="AX132" s="79" t="n">
        <v>0.96562203956411</v>
      </c>
      <c r="AY132" s="79" t="n">
        <v>170.181818181818</v>
      </c>
      <c r="AZ132" s="17" t="n">
        <v>0</v>
      </c>
      <c r="BA132" s="14" t="n">
        <f aca="false">ABS($AX$4-AX132)</f>
        <v>0.13437796043589</v>
      </c>
    </row>
    <row r="133" customFormat="false" ht="14.75" hidden="false" customHeight="true" outlineLevel="0" collapsed="false">
      <c r="A133" s="23" t="n">
        <v>35</v>
      </c>
      <c r="B133" s="16" t="n">
        <v>1.11651595865639</v>
      </c>
      <c r="C133" s="16" t="n">
        <v>-142.38</v>
      </c>
      <c r="D133" s="17" t="n">
        <v>0</v>
      </c>
      <c r="E133" s="14" t="n">
        <f aca="false">ABS(B133-$B$4)</f>
        <v>0.11651595865639</v>
      </c>
      <c r="G133" s="23" t="n">
        <v>35</v>
      </c>
      <c r="H133" s="79" t="n">
        <v>1</v>
      </c>
      <c r="I133" s="79" t="n">
        <v>-177.48</v>
      </c>
      <c r="J133" s="17" t="n">
        <v>0</v>
      </c>
      <c r="K133" s="14" t="n">
        <f aca="false">ABS(H133-$B$4)</f>
        <v>0</v>
      </c>
      <c r="Y133" s="23" t="n">
        <v>35</v>
      </c>
      <c r="Z133" s="79" t="n">
        <v>1.01721060572567</v>
      </c>
      <c r="AA133" s="16" t="n">
        <v>-353.76</v>
      </c>
      <c r="AB133" s="17" t="n">
        <v>0</v>
      </c>
      <c r="AC133" s="14" t="n">
        <f aca="false">ABS(Z133-$Z$4)</f>
        <v>0.26721060572567</v>
      </c>
      <c r="AE133" s="23" t="n">
        <v>35</v>
      </c>
      <c r="AF133" s="79" t="n">
        <v>1.01577116452564</v>
      </c>
      <c r="AG133" s="16" t="n">
        <v>-268.704</v>
      </c>
      <c r="AH133" s="17" t="n">
        <v>0</v>
      </c>
      <c r="AI133" s="14" t="n">
        <f aca="false">ABS(AF133-$AF$4)</f>
        <v>0.23422883547436</v>
      </c>
      <c r="AK133" s="23" t="n">
        <v>35</v>
      </c>
      <c r="AL133" s="79" t="n">
        <v>1</v>
      </c>
      <c r="AM133" s="79" t="n">
        <v>-358.65</v>
      </c>
      <c r="AN133" s="17" t="n">
        <v>0</v>
      </c>
      <c r="AO133" s="14" t="n">
        <f aca="false">ABS($AL$4-AL133)</f>
        <v>0.2</v>
      </c>
      <c r="AQ133" s="23" t="n">
        <v>35</v>
      </c>
      <c r="AR133" s="79" t="n">
        <v>1.20860964301817</v>
      </c>
      <c r="AS133" s="79" t="n">
        <v>-75.4</v>
      </c>
      <c r="AT133" s="17" t="n">
        <v>0</v>
      </c>
      <c r="AU133" s="14" t="n">
        <f aca="false">ABS($AR$4-AR133)</f>
        <v>0.30860964301817</v>
      </c>
      <c r="AW133" s="23" t="n">
        <v>35</v>
      </c>
      <c r="AX133" s="79" t="n">
        <v>1.01764526259118</v>
      </c>
      <c r="AY133" s="79" t="n">
        <v>-95.890909090909</v>
      </c>
      <c r="AZ133" s="17" t="n">
        <v>0</v>
      </c>
      <c r="BA133" s="14" t="n">
        <f aca="false">ABS($AX$4-AX133)</f>
        <v>0.08235473740882</v>
      </c>
    </row>
    <row r="134" customFormat="false" ht="14.75" hidden="false" customHeight="true" outlineLevel="0" collapsed="false">
      <c r="A134" s="15" t="n">
        <v>36</v>
      </c>
      <c r="B134" s="16" t="n">
        <v>1</v>
      </c>
      <c r="C134" s="16" t="n">
        <v>-0.36</v>
      </c>
      <c r="D134" s="17" t="n">
        <v>1</v>
      </c>
      <c r="E134" s="14" t="n">
        <f aca="false">ABS(B134-$B$4)</f>
        <v>0</v>
      </c>
      <c r="G134" s="15" t="n">
        <v>36</v>
      </c>
      <c r="H134" s="79" t="n">
        <v>1.02891349290163</v>
      </c>
      <c r="I134" s="79" t="n">
        <v>-108.18</v>
      </c>
      <c r="J134" s="17" t="n">
        <v>0</v>
      </c>
      <c r="K134" s="14" t="n">
        <f aca="false">ABS(H134-$B$4)</f>
        <v>0.0289134929016299</v>
      </c>
      <c r="Y134" s="15" t="n">
        <v>36</v>
      </c>
      <c r="Z134" s="79" t="n">
        <v>1.01721060572567</v>
      </c>
      <c r="AA134" s="16" t="n">
        <v>178.08</v>
      </c>
      <c r="AB134" s="17" t="n">
        <v>0</v>
      </c>
      <c r="AC134" s="14" t="n">
        <f aca="false">ABS(Z134-$Z$4)</f>
        <v>0.26721060572567</v>
      </c>
      <c r="AE134" s="15" t="n">
        <v>36</v>
      </c>
      <c r="AF134" s="79" t="n">
        <v>1</v>
      </c>
      <c r="AG134" s="16" t="n">
        <v>-90</v>
      </c>
      <c r="AH134" s="17" t="n">
        <v>0</v>
      </c>
      <c r="AI134" s="14" t="n">
        <f aca="false">ABS(AF134-$AF$4)</f>
        <v>0.25</v>
      </c>
      <c r="AK134" s="15" t="n">
        <v>36</v>
      </c>
      <c r="AL134" s="79" t="n">
        <v>0.990820195416334</v>
      </c>
      <c r="AM134" s="79" t="n">
        <v>-3.375</v>
      </c>
      <c r="AN134" s="17" t="n">
        <v>0</v>
      </c>
      <c r="AO134" s="14" t="n">
        <f aca="false">ABS($AL$4-AL134)</f>
        <v>0.190820195416334</v>
      </c>
      <c r="AQ134" s="15" t="n">
        <v>36</v>
      </c>
      <c r="AR134" s="79" t="n">
        <v>1.05782674673645</v>
      </c>
      <c r="AS134" s="79" t="n">
        <v>-64.8</v>
      </c>
      <c r="AT134" s="17" t="n">
        <v>0</v>
      </c>
      <c r="AU134" s="14" t="n">
        <f aca="false">ABS($AR$4-AR134)</f>
        <v>0.15782674673645</v>
      </c>
      <c r="AW134" s="15" t="n">
        <v>36</v>
      </c>
      <c r="AX134" s="79" t="n">
        <v>1</v>
      </c>
      <c r="AY134" s="79" t="n">
        <v>-337.418181818181</v>
      </c>
      <c r="AZ134" s="17" t="n">
        <v>0</v>
      </c>
      <c r="BA134" s="14" t="n">
        <f aca="false">ABS($AX$4-AX134)</f>
        <v>0.1</v>
      </c>
    </row>
    <row r="135" customFormat="false" ht="14.75" hidden="false" customHeight="true" outlineLevel="0" collapsed="false">
      <c r="A135" s="23" t="n">
        <v>37</v>
      </c>
      <c r="B135" s="16" t="n">
        <v>1</v>
      </c>
      <c r="C135" s="16" t="n">
        <v>0</v>
      </c>
      <c r="D135" s="17" t="n">
        <v>1</v>
      </c>
      <c r="E135" s="14" t="n">
        <f aca="false">ABS(B135-$B$4)</f>
        <v>0</v>
      </c>
      <c r="G135" s="23" t="n">
        <v>37</v>
      </c>
      <c r="H135" s="79" t="n">
        <v>1</v>
      </c>
      <c r="I135" s="79" t="n">
        <v>90</v>
      </c>
      <c r="J135" s="17" t="n">
        <v>1</v>
      </c>
      <c r="K135" s="14" t="n">
        <f aca="false">ABS(H135-$B$4)</f>
        <v>0</v>
      </c>
      <c r="Y135" s="23" t="n">
        <v>37</v>
      </c>
      <c r="Z135" s="79" t="n">
        <v>1</v>
      </c>
      <c r="AA135" s="16" t="n">
        <v>-25.68</v>
      </c>
      <c r="AB135" s="17" t="n">
        <v>0</v>
      </c>
      <c r="AC135" s="14" t="n">
        <f aca="false">ABS(Z135-$Z$4)</f>
        <v>0.25</v>
      </c>
      <c r="AE135" s="23" t="n">
        <v>37</v>
      </c>
      <c r="AF135" s="79" t="n">
        <v>1.04970490862669</v>
      </c>
      <c r="AG135" s="16" t="n">
        <v>86.832</v>
      </c>
      <c r="AH135" s="17" t="n">
        <v>0</v>
      </c>
      <c r="AI135" s="14" t="n">
        <f aca="false">ABS(AF135-$AF$4)</f>
        <v>0.20029509137331</v>
      </c>
      <c r="AK135" s="23" t="n">
        <v>37</v>
      </c>
      <c r="AL135" s="79" t="n">
        <v>1.22211482398646</v>
      </c>
      <c r="AM135" s="79" t="n">
        <v>138.375</v>
      </c>
      <c r="AN135" s="17" t="n">
        <v>0</v>
      </c>
      <c r="AO135" s="14" t="n">
        <f aca="false">ABS($AL$4-AL135)</f>
        <v>0.42211482398646</v>
      </c>
      <c r="AQ135" s="23" t="n">
        <v>37</v>
      </c>
      <c r="AR135" s="79" t="n">
        <v>1.20860964301817</v>
      </c>
      <c r="AS135" s="79" t="n">
        <v>-97.6</v>
      </c>
      <c r="AT135" s="17" t="n">
        <v>0</v>
      </c>
      <c r="AU135" s="14" t="n">
        <f aca="false">ABS($AR$4-AR135)</f>
        <v>0.30860964301817</v>
      </c>
      <c r="AW135" s="23" t="n">
        <v>37</v>
      </c>
      <c r="AX135" s="79" t="n">
        <v>1.0837859331433</v>
      </c>
      <c r="AY135" s="79" t="n">
        <v>-358.854545454545</v>
      </c>
      <c r="AZ135" s="17" t="n">
        <v>1</v>
      </c>
      <c r="BA135" s="14" t="n">
        <f aca="false">ABS($AX$4-AX135)</f>
        <v>0.0162140668567001</v>
      </c>
    </row>
    <row r="136" customFormat="false" ht="14.75" hidden="false" customHeight="true" outlineLevel="0" collapsed="false">
      <c r="A136" s="15" t="n">
        <v>38</v>
      </c>
      <c r="B136" s="16" t="n">
        <v>1.00954640707869</v>
      </c>
      <c r="C136" s="16" t="n">
        <v>-28.62</v>
      </c>
      <c r="D136" s="17" t="n">
        <v>0</v>
      </c>
      <c r="E136" s="14" t="n">
        <f aca="false">ABS(B136-$B$4)</f>
        <v>0.00954640707868992</v>
      </c>
      <c r="G136" s="15" t="n">
        <v>38</v>
      </c>
      <c r="H136" s="79" t="n">
        <v>1.03087051948348</v>
      </c>
      <c r="I136" s="79" t="n">
        <v>-300.96</v>
      </c>
      <c r="J136" s="17" t="n">
        <v>0</v>
      </c>
      <c r="K136" s="14" t="n">
        <f aca="false">ABS(H136-$B$4)</f>
        <v>0.03087051948348</v>
      </c>
      <c r="Y136" s="15" t="n">
        <v>38</v>
      </c>
      <c r="Z136" s="79" t="n">
        <v>1.05766962711655</v>
      </c>
      <c r="AA136" s="16" t="n">
        <v>-302.16</v>
      </c>
      <c r="AB136" s="17" t="n">
        <v>0</v>
      </c>
      <c r="AC136" s="14" t="n">
        <f aca="false">ABS(Z136-$Z$4)</f>
        <v>0.30766962711655</v>
      </c>
      <c r="AE136" s="15" t="n">
        <v>38</v>
      </c>
      <c r="AF136" s="79" t="n">
        <v>1.02214905633266</v>
      </c>
      <c r="AG136" s="16" t="n">
        <v>147.888</v>
      </c>
      <c r="AH136" s="17" t="n">
        <v>0</v>
      </c>
      <c r="AI136" s="14" t="n">
        <f aca="false">ABS(AF136-$AF$4)</f>
        <v>0.22785094366734</v>
      </c>
      <c r="AK136" s="15" t="n">
        <v>38</v>
      </c>
      <c r="AL136" s="79" t="n">
        <v>1.18876651129836</v>
      </c>
      <c r="AM136" s="79" t="n">
        <v>-34.425</v>
      </c>
      <c r="AN136" s="17" t="n">
        <v>0</v>
      </c>
      <c r="AO136" s="14" t="n">
        <f aca="false">ABS($AL$4-AL136)</f>
        <v>0.38876651129836</v>
      </c>
      <c r="AQ136" s="15" t="n">
        <v>38</v>
      </c>
      <c r="AR136" s="79" t="n">
        <v>0.931656374220828</v>
      </c>
      <c r="AS136" s="79" t="n">
        <v>59.5999999999999</v>
      </c>
      <c r="AT136" s="17" t="n">
        <v>0</v>
      </c>
      <c r="AU136" s="14" t="n">
        <f aca="false">ABS($AR$4-AR136)</f>
        <v>0.031656374220828</v>
      </c>
      <c r="AW136" s="15" t="n">
        <v>38</v>
      </c>
      <c r="AX136" s="79" t="n">
        <v>0.95888958942625</v>
      </c>
      <c r="AY136" s="79" t="n">
        <v>-124.854545454545</v>
      </c>
      <c r="AZ136" s="17" t="n">
        <v>0</v>
      </c>
      <c r="BA136" s="14" t="n">
        <f aca="false">ABS($AX$4-AX136)</f>
        <v>0.14111041057375</v>
      </c>
    </row>
    <row r="137" customFormat="false" ht="14.75" hidden="false" customHeight="true" outlineLevel="0" collapsed="false">
      <c r="A137" s="23" t="n">
        <v>39</v>
      </c>
      <c r="B137" s="16" t="n">
        <v>1</v>
      </c>
      <c r="C137" s="16" t="n">
        <v>0</v>
      </c>
      <c r="D137" s="17" t="n">
        <v>1</v>
      </c>
      <c r="E137" s="14" t="n">
        <f aca="false">ABS(B137-$B$4)</f>
        <v>0</v>
      </c>
      <c r="G137" s="23" t="n">
        <v>39</v>
      </c>
      <c r="H137" s="79" t="n">
        <v>1</v>
      </c>
      <c r="I137" s="79" t="n">
        <v>90</v>
      </c>
      <c r="J137" s="17" t="n">
        <v>1</v>
      </c>
      <c r="K137" s="14" t="n">
        <f aca="false">ABS(H137-$B$4)</f>
        <v>0</v>
      </c>
      <c r="Y137" s="23" t="n">
        <v>39</v>
      </c>
      <c r="Z137" s="79" t="n">
        <v>1.09973788498481</v>
      </c>
      <c r="AA137" s="79" t="n">
        <v>-97.2</v>
      </c>
      <c r="AB137" s="17" t="n">
        <v>0</v>
      </c>
      <c r="AC137" s="14" t="n">
        <f aca="false">ABS(Z137-$Z$4)</f>
        <v>0.34973788498481</v>
      </c>
      <c r="AE137" s="23" t="n">
        <v>39</v>
      </c>
      <c r="AF137" s="79" t="n">
        <v>1.01577116452564</v>
      </c>
      <c r="AG137" s="16" t="n">
        <v>-110.016</v>
      </c>
      <c r="AH137" s="17" t="n">
        <v>0</v>
      </c>
      <c r="AI137" s="14" t="n">
        <f aca="false">ABS(AF137-$AF$4)</f>
        <v>0.23422883547436</v>
      </c>
      <c r="AK137" s="23" t="n">
        <v>39</v>
      </c>
      <c r="AL137" s="79" t="n">
        <v>1.01626978224254</v>
      </c>
      <c r="AM137" s="79" t="n">
        <v>160.425</v>
      </c>
      <c r="AN137" s="17" t="n">
        <v>0</v>
      </c>
      <c r="AO137" s="14" t="n">
        <f aca="false">ABS($AL$4-AL137)</f>
        <v>0.21626978224254</v>
      </c>
      <c r="AQ137" s="23" t="n">
        <v>39</v>
      </c>
      <c r="AR137" s="79" t="n">
        <v>0.857207703293448</v>
      </c>
      <c r="AS137" s="79" t="n">
        <v>-6.2</v>
      </c>
      <c r="AT137" s="17" t="n">
        <v>0</v>
      </c>
      <c r="AU137" s="14" t="n">
        <f aca="false">ABS($AR$4-AR137)</f>
        <v>0.0427922967065519</v>
      </c>
      <c r="AW137" s="23" t="n">
        <v>39</v>
      </c>
      <c r="AX137" s="79" t="n">
        <v>0.908279927229727</v>
      </c>
      <c r="AY137" s="79" t="n">
        <v>66.6</v>
      </c>
      <c r="AZ137" s="17" t="n">
        <v>0</v>
      </c>
      <c r="BA137" s="14" t="n">
        <f aca="false">ABS($AX$4-AX137)</f>
        <v>0.191720072770273</v>
      </c>
    </row>
    <row r="138" customFormat="false" ht="14.75" hidden="false" customHeight="true" outlineLevel="0" collapsed="false">
      <c r="A138" s="15" t="n">
        <v>40</v>
      </c>
      <c r="B138" s="16" t="n">
        <v>1</v>
      </c>
      <c r="C138" s="16" t="n">
        <v>0</v>
      </c>
      <c r="D138" s="17" t="n">
        <v>1</v>
      </c>
      <c r="E138" s="14" t="n">
        <f aca="false">ABS(B138-$B$4)</f>
        <v>0</v>
      </c>
      <c r="G138" s="15" t="n">
        <v>40</v>
      </c>
      <c r="H138" s="79" t="n">
        <v>1</v>
      </c>
      <c r="I138" s="79" t="n">
        <v>-270</v>
      </c>
      <c r="J138" s="17" t="n">
        <v>1</v>
      </c>
      <c r="K138" s="14" t="n">
        <f aca="false">ABS(H138-$B$4)</f>
        <v>0</v>
      </c>
      <c r="Y138" s="15" t="n">
        <v>40</v>
      </c>
      <c r="Z138" s="79" t="n">
        <v>1</v>
      </c>
      <c r="AA138" s="79" t="n">
        <v>-37.68</v>
      </c>
      <c r="AB138" s="17" t="n">
        <v>0</v>
      </c>
      <c r="AC138" s="14" t="n">
        <f aca="false">ABS(Z138-$Z$4)</f>
        <v>0.25</v>
      </c>
      <c r="AE138" s="15" t="n">
        <v>40</v>
      </c>
      <c r="AF138" s="79" t="n">
        <v>1</v>
      </c>
      <c r="AG138" s="16" t="n">
        <v>0</v>
      </c>
      <c r="AH138" s="17" t="n">
        <v>0</v>
      </c>
      <c r="AI138" s="14" t="n">
        <f aca="false">ABS(AF138-$AF$4)</f>
        <v>0.25</v>
      </c>
      <c r="AK138" s="15" t="n">
        <v>40</v>
      </c>
      <c r="AL138" s="79" t="n">
        <v>0.933171303673556</v>
      </c>
      <c r="AM138" s="79" t="n">
        <v>-59.175</v>
      </c>
      <c r="AN138" s="17" t="n">
        <v>0</v>
      </c>
      <c r="AO138" s="14" t="n">
        <f aca="false">ABS($AL$4-AL138)</f>
        <v>0.133171303673556</v>
      </c>
      <c r="AQ138" s="15" t="n">
        <v>40</v>
      </c>
      <c r="AR138" s="79" t="n">
        <v>1</v>
      </c>
      <c r="AS138" s="79" t="n">
        <v>-353.2</v>
      </c>
      <c r="AT138" s="17" t="n">
        <v>0</v>
      </c>
      <c r="AU138" s="14" t="n">
        <f aca="false">ABS($AR$4-AR138)</f>
        <v>0.1</v>
      </c>
      <c r="AW138" s="15" t="n">
        <v>40</v>
      </c>
      <c r="AX138" s="79" t="n">
        <v>0.81778892615265</v>
      </c>
      <c r="AY138" s="79" t="n">
        <v>-45.3272727272727</v>
      </c>
      <c r="AZ138" s="17" t="n">
        <v>0</v>
      </c>
      <c r="BA138" s="14" t="n">
        <f aca="false">ABS($AX$4-AX138)</f>
        <v>0.28221107384735</v>
      </c>
    </row>
    <row r="139" customFormat="false" ht="37.8" hidden="false" customHeight="true" outlineLevel="0" collapsed="false">
      <c r="A139" s="37" t="s">
        <v>30</v>
      </c>
      <c r="B139" s="81" t="n">
        <f aca="false">SUM(E99:E138)</f>
        <v>0.285755643362208</v>
      </c>
      <c r="C139" s="82" t="s">
        <v>11</v>
      </c>
      <c r="D139" s="6" t="n">
        <f aca="false">SUM(D99:D138)</f>
        <v>34</v>
      </c>
      <c r="E139" s="83" t="n">
        <v>40</v>
      </c>
      <c r="G139" s="37" t="s">
        <v>30</v>
      </c>
      <c r="H139" s="81" t="n">
        <f aca="false">SUM(K99:K138)</f>
        <v>0.794008864104948</v>
      </c>
      <c r="I139" s="82" t="s">
        <v>11</v>
      </c>
      <c r="J139" s="6" t="n">
        <f aca="false">SUM(J99:J138)</f>
        <v>21.5</v>
      </c>
      <c r="K139" s="83" t="n">
        <v>40</v>
      </c>
      <c r="Y139" s="37" t="s">
        <v>30</v>
      </c>
      <c r="Z139" s="81" t="n">
        <f aca="false">SUM(AC99:AC138)</f>
        <v>10.9255039868024</v>
      </c>
      <c r="AA139" s="82" t="s">
        <v>11</v>
      </c>
      <c r="AB139" s="6" t="n">
        <f aca="false">SUM(AB99:AB138)</f>
        <v>0.5</v>
      </c>
      <c r="AC139" s="83" t="n">
        <v>40</v>
      </c>
      <c r="AE139" s="37" t="s">
        <v>30</v>
      </c>
      <c r="AF139" s="81" t="n">
        <f aca="false">SUM(AI99:AI138)</f>
        <v>9.06302489556489</v>
      </c>
      <c r="AG139" s="82" t="s">
        <v>11</v>
      </c>
      <c r="AH139" s="6" t="n">
        <f aca="false">SUM(AH99:AH138)</f>
        <v>3</v>
      </c>
      <c r="AI139" s="83" t="n">
        <v>40</v>
      </c>
      <c r="AK139" s="37" t="s">
        <v>30</v>
      </c>
      <c r="AL139" s="81" t="n">
        <f aca="false">SUM(AO99:AO138)</f>
        <v>9.17501007633953</v>
      </c>
      <c r="AM139" s="82" t="s">
        <v>11</v>
      </c>
      <c r="AN139" s="6" t="n">
        <f aca="false">SUM(AN99:AN138)</f>
        <v>1.5</v>
      </c>
      <c r="AO139" s="92" t="n">
        <v>40</v>
      </c>
      <c r="AQ139" s="37" t="s">
        <v>30</v>
      </c>
      <c r="AR139" s="89" t="n">
        <f aca="false">SUM(AU99:AU138)</f>
        <v>3.85092128175071</v>
      </c>
      <c r="AS139" s="82" t="s">
        <v>11</v>
      </c>
      <c r="AT139" s="6" t="n">
        <f aca="false">SUM(AT99:AT138)</f>
        <v>7.5</v>
      </c>
      <c r="AU139" s="83" t="n">
        <v>40</v>
      </c>
      <c r="AW139" s="37" t="s">
        <v>30</v>
      </c>
      <c r="AX139" s="81" t="n">
        <f aca="false">SUM(BA99:BA138)</f>
        <v>4.20072551822956</v>
      </c>
      <c r="AY139" s="82" t="s">
        <v>11</v>
      </c>
      <c r="AZ139" s="6" t="n">
        <f aca="false">SUM(AZ99:AZ138)</f>
        <v>8</v>
      </c>
      <c r="BA139" s="83" t="n">
        <v>40</v>
      </c>
    </row>
    <row r="140" customFormat="false" ht="37.8" hidden="false" customHeight="true" outlineLevel="0" collapsed="false">
      <c r="A140" s="37" t="s">
        <v>31</v>
      </c>
      <c r="B140" s="84" t="n">
        <f aca="false">B139/E139</f>
        <v>0.00714389108405519</v>
      </c>
      <c r="C140" s="34" t="s">
        <v>18</v>
      </c>
      <c r="D140" s="85" t="n">
        <f aca="false">D139/E139</f>
        <v>0.85</v>
      </c>
      <c r="E140" s="86"/>
      <c r="G140" s="37" t="s">
        <v>31</v>
      </c>
      <c r="H140" s="84" t="n">
        <f aca="false">H139/K139</f>
        <v>0.0198502216026237</v>
      </c>
      <c r="I140" s="34" t="s">
        <v>18</v>
      </c>
      <c r="J140" s="85" t="n">
        <f aca="false">J139/K139</f>
        <v>0.5375</v>
      </c>
      <c r="K140" s="86"/>
      <c r="Y140" s="37" t="s">
        <v>31</v>
      </c>
      <c r="Z140" s="84" t="n">
        <f aca="false">Z139/AC139</f>
        <v>0.273137599670059</v>
      </c>
      <c r="AA140" s="34" t="s">
        <v>18</v>
      </c>
      <c r="AB140" s="85" t="n">
        <f aca="false">AB139/AC139</f>
        <v>0.0125</v>
      </c>
      <c r="AC140" s="86"/>
      <c r="AE140" s="37" t="s">
        <v>31</v>
      </c>
      <c r="AF140" s="84" t="n">
        <f aca="false">AF139/AI139</f>
        <v>0.226575622389122</v>
      </c>
      <c r="AG140" s="34" t="s">
        <v>18</v>
      </c>
      <c r="AH140" s="85" t="n">
        <f aca="false">AH139/AI139</f>
        <v>0.075</v>
      </c>
      <c r="AI140" s="86"/>
      <c r="AK140" s="37" t="s">
        <v>31</v>
      </c>
      <c r="AL140" s="84" t="n">
        <f aca="false">AL139/AO139</f>
        <v>0.229375251908488</v>
      </c>
      <c r="AM140" s="34" t="s">
        <v>18</v>
      </c>
      <c r="AN140" s="85" t="n">
        <f aca="false">AN139/AO139</f>
        <v>0.0375</v>
      </c>
      <c r="AO140" s="90"/>
      <c r="AQ140" s="37" t="s">
        <v>31</v>
      </c>
      <c r="AR140" s="91" t="n">
        <f aca="false">AR139/AU139</f>
        <v>0.0962730320437677</v>
      </c>
      <c r="AS140" s="34" t="s">
        <v>18</v>
      </c>
      <c r="AT140" s="85" t="n">
        <f aca="false">AT139/AU139</f>
        <v>0.1875</v>
      </c>
      <c r="AU140" s="90"/>
      <c r="AW140" s="37" t="s">
        <v>31</v>
      </c>
      <c r="AX140" s="84" t="n">
        <f aca="false">AX139/BA139</f>
        <v>0.105018137955739</v>
      </c>
      <c r="AY140" s="34" t="s">
        <v>18</v>
      </c>
      <c r="AZ140" s="85" t="n">
        <f aca="false">AZ139/BA139</f>
        <v>0.2</v>
      </c>
      <c r="BA140" s="90"/>
    </row>
    <row r="141" customFormat="false" ht="37.8" hidden="false" customHeight="true" outlineLevel="0" collapsed="false">
      <c r="A141" s="32" t="s">
        <v>19</v>
      </c>
      <c r="B141" s="87" t="n">
        <f aca="false">6/40</f>
        <v>0.15</v>
      </c>
      <c r="C141" s="34"/>
      <c r="D141" s="85"/>
      <c r="E141" s="86"/>
      <c r="G141" s="32" t="s">
        <v>19</v>
      </c>
      <c r="H141" s="87" t="n">
        <f aca="false">17/40</f>
        <v>0.425</v>
      </c>
      <c r="I141" s="34"/>
      <c r="J141" s="85"/>
      <c r="K141" s="86"/>
      <c r="Y141" s="32" t="s">
        <v>19</v>
      </c>
      <c r="Z141" s="87" t="n">
        <v>0.8</v>
      </c>
      <c r="AA141" s="34"/>
      <c r="AB141" s="85"/>
      <c r="AC141" s="86"/>
      <c r="AE141" s="32" t="s">
        <v>19</v>
      </c>
      <c r="AF141" s="87" t="n">
        <f aca="false">32/40</f>
        <v>0.8</v>
      </c>
      <c r="AG141" s="34"/>
      <c r="AH141" s="85"/>
      <c r="AI141" s="86"/>
      <c r="AK141" s="32" t="s">
        <v>19</v>
      </c>
      <c r="AL141" s="87" t="n">
        <v>0.8</v>
      </c>
      <c r="AM141" s="34"/>
      <c r="AN141" s="85"/>
      <c r="AO141" s="90"/>
      <c r="AQ141" s="32" t="s">
        <v>19</v>
      </c>
      <c r="AR141" s="87" t="n">
        <v>0.725</v>
      </c>
      <c r="AS141" s="34"/>
      <c r="AT141" s="85"/>
      <c r="AU141" s="90"/>
      <c r="AW141" s="32" t="s">
        <v>19</v>
      </c>
      <c r="AX141" s="87" t="n">
        <v>0.65</v>
      </c>
      <c r="AY141" s="34"/>
      <c r="AZ141" s="85"/>
      <c r="BA141" s="90"/>
    </row>
  </sheetData>
  <mergeCells count="109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E2"/>
    <mergeCell ref="G2:K2"/>
    <mergeCell ref="M2:Q2"/>
    <mergeCell ref="S2:W2"/>
    <mergeCell ref="Y2:AC2"/>
    <mergeCell ref="AE2:AI2"/>
    <mergeCell ref="AK2:AO2"/>
    <mergeCell ref="AQ2:AU2"/>
    <mergeCell ref="AW2:BA2"/>
    <mergeCell ref="A3:A4"/>
    <mergeCell ref="D3:D4"/>
    <mergeCell ref="E3:E4"/>
    <mergeCell ref="G3:G4"/>
    <mergeCell ref="J3:J4"/>
    <mergeCell ref="K3:K4"/>
    <mergeCell ref="M3:M4"/>
    <mergeCell ref="P3:P4"/>
    <mergeCell ref="Q3:Q4"/>
    <mergeCell ref="S3:S4"/>
    <mergeCell ref="V3:V4"/>
    <mergeCell ref="W3:W4"/>
    <mergeCell ref="Y3:Y4"/>
    <mergeCell ref="AB3:AB4"/>
    <mergeCell ref="AC3:AC4"/>
    <mergeCell ref="AE3:AE4"/>
    <mergeCell ref="AH3:AH4"/>
    <mergeCell ref="AI3:AI4"/>
    <mergeCell ref="AK3:AK4"/>
    <mergeCell ref="AN3:AN4"/>
    <mergeCell ref="AO3:AO4"/>
    <mergeCell ref="AQ3:AQ4"/>
    <mergeCell ref="AT3:AT4"/>
    <mergeCell ref="AU3:AU4"/>
    <mergeCell ref="AW3:AW4"/>
    <mergeCell ref="AZ3:AZ4"/>
    <mergeCell ref="BA3:BA4"/>
    <mergeCell ref="A49:E49"/>
    <mergeCell ref="G49:K49"/>
    <mergeCell ref="M49:Q49"/>
    <mergeCell ref="S49:W49"/>
    <mergeCell ref="Y49:AC49"/>
    <mergeCell ref="AE49:AI49"/>
    <mergeCell ref="AK49:AO49"/>
    <mergeCell ref="AQ49:AU49"/>
    <mergeCell ref="AW49:BA49"/>
    <mergeCell ref="A50:A51"/>
    <mergeCell ref="D50:D51"/>
    <mergeCell ref="E50:E51"/>
    <mergeCell ref="G50:G51"/>
    <mergeCell ref="J50:J51"/>
    <mergeCell ref="K50:K51"/>
    <mergeCell ref="M50:M51"/>
    <mergeCell ref="P50:P51"/>
    <mergeCell ref="Q50:Q51"/>
    <mergeCell ref="S50:S51"/>
    <mergeCell ref="V50:V51"/>
    <mergeCell ref="W50:W51"/>
    <mergeCell ref="Y50:Y51"/>
    <mergeCell ref="AB50:AB51"/>
    <mergeCell ref="AC50:AC51"/>
    <mergeCell ref="AE50:AE51"/>
    <mergeCell ref="AH50:AH51"/>
    <mergeCell ref="AI50:AI51"/>
    <mergeCell ref="AK50:AK51"/>
    <mergeCell ref="AN50:AN51"/>
    <mergeCell ref="AO50:AO51"/>
    <mergeCell ref="AQ50:AQ51"/>
    <mergeCell ref="AT50:AT51"/>
    <mergeCell ref="AU50:AU51"/>
    <mergeCell ref="AW50:AW51"/>
    <mergeCell ref="AZ50:AZ51"/>
    <mergeCell ref="BA50:BA51"/>
    <mergeCell ref="A96:E96"/>
    <mergeCell ref="G96:K96"/>
    <mergeCell ref="Y96:AC96"/>
    <mergeCell ref="AE96:AI96"/>
    <mergeCell ref="AK96:AO96"/>
    <mergeCell ref="AQ96:AU96"/>
    <mergeCell ref="AW96:BA96"/>
    <mergeCell ref="A97:A98"/>
    <mergeCell ref="D97:D98"/>
    <mergeCell ref="E97:E98"/>
    <mergeCell ref="G97:G98"/>
    <mergeCell ref="J97:J98"/>
    <mergeCell ref="K97:K98"/>
    <mergeCell ref="Y97:Y98"/>
    <mergeCell ref="AB97:AB98"/>
    <mergeCell ref="AC97:AC98"/>
    <mergeCell ref="AE97:AE98"/>
    <mergeCell ref="AH97:AH98"/>
    <mergeCell ref="AI97:AI98"/>
    <mergeCell ref="AK97:AK98"/>
    <mergeCell ref="AN97:AN98"/>
    <mergeCell ref="AO97:AO98"/>
    <mergeCell ref="AQ97:AQ98"/>
    <mergeCell ref="AT97:AT98"/>
    <mergeCell ref="AU97:AU98"/>
    <mergeCell ref="AW97:AW98"/>
    <mergeCell ref="AZ97:AZ98"/>
    <mergeCell ref="BA97:BA98"/>
  </mergeCells>
  <printOptions headings="false" gridLines="false" gridLinesSet="true" horizontalCentered="false" verticalCentered="false"/>
  <pageMargins left="0.7" right="0.7" top="0.3" bottom="0.3" header="0.3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AE57" activeCellId="0" sqref="AE57"/>
    </sheetView>
  </sheetViews>
  <sheetFormatPr defaultRowHeight="14.4" zeroHeight="false" outlineLevelRow="0" outlineLevelCol="0"/>
  <cols>
    <col collapsed="false" customWidth="true" hidden="false" outlineLevel="0" max="1" min="1" style="1" width="7.68"/>
    <col collapsed="false" customWidth="true" hidden="false" outlineLevel="0" max="3" min="2" style="1" width="7.99"/>
    <col collapsed="false" customWidth="true" hidden="false" outlineLevel="0" max="4" min="4" style="1" width="7.78"/>
    <col collapsed="false" customWidth="true" hidden="false" outlineLevel="0" max="5" min="5" style="1" width="7.99"/>
    <col collapsed="false" customWidth="true" hidden="false" outlineLevel="0" max="6" min="6" style="1" width="5.94"/>
    <col collapsed="false" customWidth="true" hidden="false" outlineLevel="0" max="7" min="7" style="1" width="5.83"/>
    <col collapsed="false" customWidth="true" hidden="false" outlineLevel="0" max="9" min="8" style="1" width="7.99"/>
    <col collapsed="false" customWidth="true" hidden="false" outlineLevel="0" max="10" min="10" style="1" width="6.81"/>
    <col collapsed="false" customWidth="true" hidden="false" outlineLevel="0" max="11" min="11" style="1" width="7.99"/>
    <col collapsed="false" customWidth="true" hidden="false" outlineLevel="0" max="12" min="12" style="1" width="4.64"/>
    <col collapsed="false" customWidth="true" hidden="false" outlineLevel="0" max="13" min="13" style="1" width="5.83"/>
    <col collapsed="false" customWidth="true" hidden="false" outlineLevel="0" max="15" min="14" style="1" width="7.99"/>
    <col collapsed="false" customWidth="true" hidden="false" outlineLevel="0" max="16" min="16" style="1" width="6.81"/>
    <col collapsed="false" customWidth="true" hidden="false" outlineLevel="0" max="17" min="17" style="1" width="7.99"/>
    <col collapsed="false" customWidth="true" hidden="false" outlineLevel="0" max="18" min="18" style="1" width="4.64"/>
    <col collapsed="false" customWidth="true" hidden="false" outlineLevel="0" max="19" min="19" style="1" width="5.83"/>
    <col collapsed="false" customWidth="true" hidden="false" outlineLevel="0" max="20" min="20" style="1" width="7.99"/>
    <col collapsed="false" customWidth="true" hidden="false" outlineLevel="0" max="21" min="21" style="1" width="7.78"/>
    <col collapsed="false" customWidth="true" hidden="false" outlineLevel="0" max="22" min="22" style="1" width="6.81"/>
    <col collapsed="false" customWidth="true" hidden="false" outlineLevel="0" max="23" min="23" style="1" width="7.99"/>
    <col collapsed="false" customWidth="true" hidden="false" outlineLevel="0" max="24" min="24" style="1" width="4.64"/>
    <col collapsed="false" customWidth="true" hidden="false" outlineLevel="0" max="25" min="25" style="1" width="5.83"/>
    <col collapsed="false" customWidth="true" hidden="false" outlineLevel="0" max="26" min="26" style="51" width="7.99"/>
    <col collapsed="false" customWidth="true" hidden="false" outlineLevel="0" max="27" min="27" style="1" width="7.99"/>
    <col collapsed="false" customWidth="true" hidden="false" outlineLevel="0" max="28" min="28" style="1" width="6.81"/>
    <col collapsed="false" customWidth="true" hidden="false" outlineLevel="0" max="29" min="29" style="1" width="7.99"/>
    <col collapsed="false" customWidth="true" hidden="false" outlineLevel="0" max="30" min="30" style="1" width="4.64"/>
    <col collapsed="false" customWidth="true" hidden="false" outlineLevel="0" max="31" min="31" style="1" width="5.83"/>
    <col collapsed="false" customWidth="true" hidden="false" outlineLevel="0" max="33" min="32" style="1" width="7.99"/>
    <col collapsed="false" customWidth="true" hidden="false" outlineLevel="0" max="34" min="34" style="1" width="6.81"/>
    <col collapsed="false" customWidth="true" hidden="false" outlineLevel="0" max="36" min="35" style="1" width="7.99"/>
    <col collapsed="false" customWidth="true" hidden="false" outlineLevel="0" max="37" min="37" style="1" width="5.83"/>
    <col collapsed="false" customWidth="true" hidden="false" outlineLevel="0" max="39" min="38" style="1" width="7.99"/>
    <col collapsed="false" customWidth="true" hidden="false" outlineLevel="0" max="40" min="40" style="1" width="6.81"/>
    <col collapsed="false" customWidth="true" hidden="false" outlineLevel="0" max="41" min="41" style="1" width="7.99"/>
    <col collapsed="false" customWidth="true" hidden="false" outlineLevel="0" max="42" min="42" style="1" width="9.51"/>
    <col collapsed="false" customWidth="true" hidden="false" outlineLevel="0" max="43" min="43" style="1" width="5.83"/>
    <col collapsed="false" customWidth="true" hidden="false" outlineLevel="0" max="45" min="44" style="1" width="7.99"/>
    <col collapsed="false" customWidth="true" hidden="false" outlineLevel="0" max="46" min="46" style="1" width="6.81"/>
    <col collapsed="false" customWidth="true" hidden="false" outlineLevel="0" max="47" min="47" style="1" width="7.99"/>
    <col collapsed="false" customWidth="true" hidden="false" outlineLevel="0" max="48" min="48" style="1" width="9.51"/>
    <col collapsed="false" customWidth="true" hidden="false" outlineLevel="0" max="49" min="49" style="1" width="5.83"/>
    <col collapsed="false" customWidth="true" hidden="false" outlineLevel="0" max="51" min="50" style="1" width="7.99"/>
    <col collapsed="false" customWidth="true" hidden="false" outlineLevel="0" max="52" min="52" style="1" width="6.81"/>
    <col collapsed="false" customWidth="true" hidden="false" outlineLevel="0" max="53" min="53" style="1" width="7.99"/>
    <col collapsed="false" customWidth="true" hidden="false" outlineLevel="0" max="1025" min="54" style="1" width="9.51"/>
  </cols>
  <sheetData>
    <row r="1" customFormat="false" ht="14.4" hidden="false" customHeight="true" outlineLevel="0" collapsed="false">
      <c r="A1" s="2" t="s">
        <v>0</v>
      </c>
      <c r="B1" s="2"/>
      <c r="C1" s="2"/>
      <c r="D1" s="2"/>
      <c r="E1" s="2"/>
      <c r="F1" s="1" t="s">
        <v>35</v>
      </c>
      <c r="G1" s="2" t="s">
        <v>20</v>
      </c>
      <c r="H1" s="2"/>
      <c r="I1" s="2"/>
      <c r="J1" s="2"/>
      <c r="K1" s="2"/>
      <c r="M1" s="2" t="s">
        <v>21</v>
      </c>
      <c r="N1" s="2"/>
      <c r="O1" s="2"/>
      <c r="P1" s="2"/>
      <c r="Q1" s="2"/>
      <c r="S1" s="2" t="s">
        <v>22</v>
      </c>
      <c r="T1" s="2"/>
      <c r="U1" s="2"/>
      <c r="V1" s="2"/>
      <c r="W1" s="2"/>
      <c r="Y1" s="2" t="s">
        <v>23</v>
      </c>
      <c r="Z1" s="2"/>
      <c r="AA1" s="2"/>
      <c r="AB1" s="2"/>
      <c r="AC1" s="2"/>
      <c r="AE1" s="2" t="s">
        <v>24</v>
      </c>
      <c r="AF1" s="2"/>
      <c r="AG1" s="2"/>
      <c r="AH1" s="2"/>
      <c r="AI1" s="2"/>
      <c r="AK1" s="2" t="s">
        <v>36</v>
      </c>
      <c r="AL1" s="2"/>
      <c r="AM1" s="2"/>
      <c r="AN1" s="2"/>
      <c r="AO1" s="2"/>
      <c r="AP1" s="1" t="s">
        <v>37</v>
      </c>
      <c r="AQ1" s="93" t="s">
        <v>38</v>
      </c>
      <c r="AR1" s="93"/>
      <c r="AS1" s="93"/>
      <c r="AT1" s="93"/>
      <c r="AU1" s="93"/>
      <c r="AV1" s="1" t="s">
        <v>37</v>
      </c>
      <c r="AW1" s="2" t="s">
        <v>39</v>
      </c>
      <c r="AX1" s="2"/>
      <c r="AY1" s="2"/>
      <c r="AZ1" s="2"/>
      <c r="BA1" s="2"/>
      <c r="BB1" s="1" t="s">
        <v>37</v>
      </c>
    </row>
    <row r="2" customFormat="false" ht="14.4" hidden="false" customHeight="true" outlineLevel="0" collapsed="false">
      <c r="A2" s="72"/>
      <c r="B2" s="73" t="s">
        <v>9</v>
      </c>
      <c r="C2" s="7" t="s">
        <v>10</v>
      </c>
      <c r="D2" s="8" t="s">
        <v>11</v>
      </c>
      <c r="E2" s="8" t="s">
        <v>12</v>
      </c>
      <c r="G2" s="72"/>
      <c r="H2" s="73" t="s">
        <v>9</v>
      </c>
      <c r="I2" s="7" t="s">
        <v>10</v>
      </c>
      <c r="J2" s="8" t="s">
        <v>11</v>
      </c>
      <c r="K2" s="8" t="s">
        <v>12</v>
      </c>
      <c r="M2" s="72"/>
      <c r="N2" s="73" t="s">
        <v>9</v>
      </c>
      <c r="O2" s="7" t="s">
        <v>10</v>
      </c>
      <c r="P2" s="8" t="s">
        <v>11</v>
      </c>
      <c r="Q2" s="8" t="s">
        <v>12</v>
      </c>
      <c r="S2" s="72"/>
      <c r="T2" s="73" t="s">
        <v>9</v>
      </c>
      <c r="U2" s="7" t="s">
        <v>10</v>
      </c>
      <c r="V2" s="8" t="s">
        <v>11</v>
      </c>
      <c r="W2" s="8" t="s">
        <v>12</v>
      </c>
      <c r="Y2" s="72"/>
      <c r="Z2" s="73" t="s">
        <v>9</v>
      </c>
      <c r="AA2" s="7" t="s">
        <v>10</v>
      </c>
      <c r="AB2" s="8" t="s">
        <v>11</v>
      </c>
      <c r="AC2" s="8" t="s">
        <v>12</v>
      </c>
      <c r="AE2" s="72"/>
      <c r="AF2" s="73" t="s">
        <v>9</v>
      </c>
      <c r="AG2" s="7" t="s">
        <v>10</v>
      </c>
      <c r="AH2" s="8" t="s">
        <v>11</v>
      </c>
      <c r="AI2" s="8" t="s">
        <v>12</v>
      </c>
      <c r="AK2" s="72"/>
      <c r="AL2" s="73" t="s">
        <v>9</v>
      </c>
      <c r="AM2" s="7" t="s">
        <v>10</v>
      </c>
      <c r="AN2" s="8" t="s">
        <v>11</v>
      </c>
      <c r="AO2" s="8" t="s">
        <v>12</v>
      </c>
      <c r="AQ2" s="72"/>
      <c r="AR2" s="73" t="s">
        <v>9</v>
      </c>
      <c r="AS2" s="6" t="s">
        <v>10</v>
      </c>
      <c r="AT2" s="8" t="s">
        <v>11</v>
      </c>
      <c r="AU2" s="8" t="s">
        <v>12</v>
      </c>
      <c r="AW2" s="72"/>
      <c r="AX2" s="73" t="s">
        <v>9</v>
      </c>
      <c r="AY2" s="7" t="s">
        <v>10</v>
      </c>
      <c r="AZ2" s="8" t="s">
        <v>11</v>
      </c>
      <c r="BA2" s="8" t="s">
        <v>12</v>
      </c>
    </row>
    <row r="3" customFormat="false" ht="14.4" hidden="false" customHeight="true" outlineLevel="0" collapsed="false">
      <c r="A3" s="72"/>
      <c r="B3" s="74" t="n">
        <v>1</v>
      </c>
      <c r="C3" s="7" t="n">
        <v>0</v>
      </c>
      <c r="D3" s="8"/>
      <c r="E3" s="8"/>
      <c r="G3" s="72"/>
      <c r="H3" s="74" t="n">
        <v>1</v>
      </c>
      <c r="I3" s="7" t="n">
        <v>90</v>
      </c>
      <c r="J3" s="8"/>
      <c r="K3" s="8"/>
      <c r="M3" s="72"/>
      <c r="N3" s="74" t="n">
        <v>1</v>
      </c>
      <c r="O3" s="7" t="n">
        <v>135</v>
      </c>
      <c r="P3" s="8"/>
      <c r="Q3" s="8"/>
      <c r="S3" s="72"/>
      <c r="T3" s="74" t="n">
        <v>1</v>
      </c>
      <c r="U3" s="7" t="n">
        <v>30</v>
      </c>
      <c r="V3" s="8"/>
      <c r="W3" s="8"/>
      <c r="Y3" s="72"/>
      <c r="Z3" s="74" t="n">
        <v>0.75</v>
      </c>
      <c r="AA3" s="7" t="n">
        <v>0</v>
      </c>
      <c r="AB3" s="8"/>
      <c r="AC3" s="8"/>
      <c r="AE3" s="72"/>
      <c r="AF3" s="74" t="n">
        <v>1.25</v>
      </c>
      <c r="AG3" s="7" t="n">
        <v>0</v>
      </c>
      <c r="AH3" s="8"/>
      <c r="AI3" s="8"/>
      <c r="AK3" s="72"/>
      <c r="AL3" s="74" t="n">
        <v>0.8</v>
      </c>
      <c r="AM3" s="7" t="n">
        <v>0</v>
      </c>
      <c r="AN3" s="8"/>
      <c r="AO3" s="8"/>
      <c r="AQ3" s="72"/>
      <c r="AR3" s="74" t="n">
        <v>0.9</v>
      </c>
      <c r="AS3" s="6" t="n">
        <v>0</v>
      </c>
      <c r="AT3" s="8"/>
      <c r="AU3" s="8"/>
      <c r="AW3" s="72"/>
      <c r="AX3" s="74" t="n">
        <v>1.1</v>
      </c>
      <c r="AY3" s="7" t="n">
        <v>0</v>
      </c>
      <c r="AZ3" s="8"/>
      <c r="BA3" s="8"/>
    </row>
    <row r="4" customFormat="false" ht="14.4" hidden="false" customHeight="true" outlineLevel="0" collapsed="false">
      <c r="A4" s="15" t="n">
        <v>1</v>
      </c>
      <c r="B4" s="94" t="n">
        <v>1</v>
      </c>
      <c r="C4" s="95" t="n">
        <v>0</v>
      </c>
      <c r="D4" s="17" t="n">
        <v>1</v>
      </c>
      <c r="E4" s="14" t="n">
        <f aca="false">ABS(B4-$B$3)</f>
        <v>0</v>
      </c>
      <c r="G4" s="15" t="n">
        <v>1</v>
      </c>
      <c r="H4" s="79" t="n">
        <v>1</v>
      </c>
      <c r="I4" s="79" t="n">
        <v>-90</v>
      </c>
      <c r="J4" s="17" t="n">
        <v>1</v>
      </c>
      <c r="K4" s="14" t="n">
        <f aca="false">ABS(H4-$B$3)</f>
        <v>0</v>
      </c>
      <c r="M4" s="15" t="n">
        <v>1</v>
      </c>
      <c r="N4" s="79" t="n">
        <v>1</v>
      </c>
      <c r="O4" s="79" t="n">
        <v>-135.0631136</v>
      </c>
      <c r="P4" s="17" t="n">
        <v>1</v>
      </c>
      <c r="Q4" s="14" t="n">
        <f aca="false">ABS(N4-'Maxima_-_Version_5'!$B$4)</f>
        <v>0</v>
      </c>
      <c r="S4" s="15" t="n">
        <v>1</v>
      </c>
      <c r="T4" s="79" t="n">
        <v>1</v>
      </c>
      <c r="U4" s="79" t="n">
        <v>-29.76</v>
      </c>
      <c r="V4" s="36" t="n">
        <v>1</v>
      </c>
      <c r="W4" s="78" t="n">
        <f aca="false">ABS(T4-$T$3)</f>
        <v>0</v>
      </c>
      <c r="Y4" s="15" t="n">
        <v>1</v>
      </c>
      <c r="Z4" s="79" t="n">
        <v>1</v>
      </c>
      <c r="AA4" s="79" t="n">
        <v>-179.519999999999</v>
      </c>
      <c r="AB4" s="17" t="n">
        <v>0</v>
      </c>
      <c r="AC4" s="14" t="n">
        <f aca="false">ABS(Z4-$Z$3)</f>
        <v>0.25</v>
      </c>
      <c r="AE4" s="15" t="n">
        <v>1</v>
      </c>
      <c r="AF4" s="79" t="n">
        <v>1</v>
      </c>
      <c r="AG4" s="79" t="n">
        <v>180</v>
      </c>
      <c r="AH4" s="17" t="n">
        <v>0</v>
      </c>
      <c r="AI4" s="14" t="n">
        <f aca="false">ABS(AF4-$AF$3)</f>
        <v>0.25</v>
      </c>
      <c r="AK4" s="15" t="n">
        <v>1</v>
      </c>
      <c r="AL4" s="79" t="n">
        <v>1.082615</v>
      </c>
      <c r="AM4" s="79" t="n">
        <v>-167.85</v>
      </c>
      <c r="AN4" s="17" t="n">
        <v>0</v>
      </c>
      <c r="AO4" s="14" t="n">
        <f aca="false">ABS($AL$3-AL4)</f>
        <v>0.282615</v>
      </c>
      <c r="AQ4" s="10" t="n">
        <v>1</v>
      </c>
      <c r="AR4" s="96" t="n">
        <v>1</v>
      </c>
      <c r="AS4" s="96" t="n">
        <v>-169.6</v>
      </c>
      <c r="AT4" s="36" t="n">
        <v>0</v>
      </c>
      <c r="AU4" s="14" t="n">
        <f aca="false">ABS($AR$3-AR4)</f>
        <v>0.1</v>
      </c>
      <c r="AW4" s="15" t="n">
        <v>1</v>
      </c>
      <c r="AX4" s="79" t="n">
        <v>1.139411</v>
      </c>
      <c r="AY4" s="79" t="n">
        <v>-0.32727</v>
      </c>
      <c r="AZ4" s="17" t="n">
        <v>0</v>
      </c>
      <c r="BA4" s="14" t="n">
        <f aca="false">ABS($AX$3-AX4)</f>
        <v>0.0394109999999999</v>
      </c>
    </row>
    <row r="5" customFormat="false" ht="14.4" hidden="false" customHeight="true" outlineLevel="0" collapsed="false">
      <c r="A5" s="15" t="n">
        <v>2</v>
      </c>
      <c r="B5" s="94" t="n">
        <v>1</v>
      </c>
      <c r="C5" s="95" t="n">
        <v>0</v>
      </c>
      <c r="D5" s="17" t="n">
        <v>1</v>
      </c>
      <c r="E5" s="14" t="n">
        <f aca="false">ABS(B5-$B$3)</f>
        <v>0</v>
      </c>
      <c r="G5" s="15" t="n">
        <v>2</v>
      </c>
      <c r="H5" s="79" t="n">
        <v>1.04592369046316</v>
      </c>
      <c r="I5" s="79" t="n">
        <v>-18.36</v>
      </c>
      <c r="J5" s="17" t="n">
        <v>0</v>
      </c>
      <c r="K5" s="14" t="n">
        <f aca="false">ABS(H5-$B$3)</f>
        <v>0.0459236904631599</v>
      </c>
      <c r="M5" s="15" t="n">
        <v>2</v>
      </c>
      <c r="N5" s="79" t="n">
        <v>1</v>
      </c>
      <c r="O5" s="79" t="n">
        <v>-134.8106592</v>
      </c>
      <c r="P5" s="17" t="n">
        <v>1</v>
      </c>
      <c r="Q5" s="14" t="n">
        <f aca="false">ABS(N5-'Maxima_-_Version_5'!$B$4)</f>
        <v>0</v>
      </c>
      <c r="S5" s="15" t="n">
        <v>2</v>
      </c>
      <c r="T5" s="79" t="n">
        <v>1</v>
      </c>
      <c r="U5" s="79" t="n">
        <v>-30.24</v>
      </c>
      <c r="V5" s="36" t="n">
        <v>1</v>
      </c>
      <c r="W5" s="78" t="n">
        <f aca="false">ABS(T5-$T$3)</f>
        <v>0</v>
      </c>
      <c r="Y5" s="15" t="n">
        <v>2</v>
      </c>
      <c r="Z5" s="79" t="n">
        <v>1</v>
      </c>
      <c r="AA5" s="79" t="n">
        <v>0</v>
      </c>
      <c r="AB5" s="17" t="n">
        <v>0</v>
      </c>
      <c r="AC5" s="14" t="n">
        <f aca="false">ABS(Z5-$Z$3)</f>
        <v>0.25</v>
      </c>
      <c r="AE5" s="15" t="n">
        <v>2</v>
      </c>
      <c r="AF5" s="79" t="n">
        <v>1.21404826419313</v>
      </c>
      <c r="AG5" s="79" t="n">
        <v>-359.424</v>
      </c>
      <c r="AH5" s="17" t="n">
        <v>1</v>
      </c>
      <c r="AI5" s="14" t="n">
        <f aca="false">ABS(AF5-$AF$3)</f>
        <v>0.0359517358068699</v>
      </c>
      <c r="AK5" s="15" t="n">
        <v>2</v>
      </c>
      <c r="AL5" s="79" t="n">
        <v>0.979327</v>
      </c>
      <c r="AM5" s="79" t="n">
        <v>-359.1</v>
      </c>
      <c r="AN5" s="17" t="n">
        <v>0</v>
      </c>
      <c r="AO5" s="14" t="n">
        <f aca="false">ABS($AL$3-AL5)</f>
        <v>0.179327</v>
      </c>
      <c r="AQ5" s="10" t="n">
        <v>2</v>
      </c>
      <c r="AR5" s="96" t="n">
        <v>1</v>
      </c>
      <c r="AS5" s="96" t="n">
        <v>-169.2</v>
      </c>
      <c r="AT5" s="36" t="n">
        <v>0</v>
      </c>
      <c r="AU5" s="14" t="n">
        <f aca="false">ABS($AR$3-AR5)</f>
        <v>0.1</v>
      </c>
      <c r="AW5" s="15" t="n">
        <v>2</v>
      </c>
      <c r="AX5" s="79" t="n">
        <v>1.110762</v>
      </c>
      <c r="AY5" s="79" t="n">
        <v>-0.32727</v>
      </c>
      <c r="AZ5" s="17" t="n">
        <v>1</v>
      </c>
      <c r="BA5" s="14" t="n">
        <f aca="false">ABS($AX$3-AX5)</f>
        <v>0.0107619999999999</v>
      </c>
    </row>
    <row r="6" customFormat="false" ht="14.4" hidden="false" customHeight="true" outlineLevel="0" collapsed="false">
      <c r="A6" s="15" t="n">
        <v>3</v>
      </c>
      <c r="B6" s="94" t="n">
        <v>1</v>
      </c>
      <c r="C6" s="95" t="n">
        <v>0</v>
      </c>
      <c r="D6" s="17" t="n">
        <v>1</v>
      </c>
      <c r="E6" s="14" t="n">
        <f aca="false">ABS(B6-$B$3)</f>
        <v>0</v>
      </c>
      <c r="G6" s="15" t="n">
        <v>3</v>
      </c>
      <c r="H6" s="79" t="n">
        <v>1</v>
      </c>
      <c r="I6" s="79" t="n">
        <v>165.24</v>
      </c>
      <c r="J6" s="17" t="n">
        <v>0</v>
      </c>
      <c r="K6" s="14" t="n">
        <f aca="false">ABS(H6-$B$3)</f>
        <v>0</v>
      </c>
      <c r="M6" s="15" t="n">
        <v>3</v>
      </c>
      <c r="N6" s="79" t="n">
        <v>1.051982232</v>
      </c>
      <c r="O6" s="79" t="n">
        <v>-134.5582048</v>
      </c>
      <c r="P6" s="17" t="n">
        <v>1</v>
      </c>
      <c r="Q6" s="14" t="n">
        <f aca="false">ABS(N6-'Maxima_-_Version_5'!$B$4)</f>
        <v>0.0519822320000001</v>
      </c>
      <c r="S6" s="15" t="n">
        <v>3</v>
      </c>
      <c r="T6" s="79" t="n">
        <v>1</v>
      </c>
      <c r="U6" s="79" t="n">
        <v>-30.24</v>
      </c>
      <c r="V6" s="36" t="n">
        <v>1</v>
      </c>
      <c r="W6" s="78" t="n">
        <f aca="false">ABS(T6-$T$3)</f>
        <v>0</v>
      </c>
      <c r="Y6" s="15" t="n">
        <v>3</v>
      </c>
      <c r="Z6" s="79" t="n">
        <v>1.01332818527162</v>
      </c>
      <c r="AA6" s="79" t="n">
        <v>163.2</v>
      </c>
      <c r="AB6" s="17" t="n">
        <v>0</v>
      </c>
      <c r="AC6" s="14" t="n">
        <f aca="false">ABS(Z6-$Z$3)</f>
        <v>0.26332818527162</v>
      </c>
      <c r="AE6" s="15" t="n">
        <v>3</v>
      </c>
      <c r="AF6" s="79" t="n">
        <v>1.02308121846496</v>
      </c>
      <c r="AG6" s="79" t="n">
        <v>-11.52</v>
      </c>
      <c r="AH6" s="17" t="n">
        <v>0</v>
      </c>
      <c r="AI6" s="14" t="n">
        <f aca="false">ABS(AF6-$AF$3)</f>
        <v>0.22691878153504</v>
      </c>
      <c r="AK6" s="15" t="n">
        <v>3</v>
      </c>
      <c r="AL6" s="79" t="n">
        <v>1.201808</v>
      </c>
      <c r="AM6" s="79" t="n">
        <v>-0.45</v>
      </c>
      <c r="AN6" s="17" t="n">
        <v>0</v>
      </c>
      <c r="AO6" s="14" t="n">
        <f aca="false">ABS($AL$3-AL6)</f>
        <v>0.401808</v>
      </c>
      <c r="AQ6" s="10" t="n">
        <v>3</v>
      </c>
      <c r="AR6" s="96" t="n">
        <v>1</v>
      </c>
      <c r="AS6" s="96" t="n">
        <v>-10</v>
      </c>
      <c r="AT6" s="36" t="n">
        <v>0</v>
      </c>
      <c r="AU6" s="14" t="n">
        <f aca="false">ABS($AR$3-AR6)</f>
        <v>0.1</v>
      </c>
      <c r="AW6" s="15" t="n">
        <v>3</v>
      </c>
      <c r="AX6" s="79" t="n">
        <v>0.962522</v>
      </c>
      <c r="AY6" s="79" t="n">
        <v>-17.0182</v>
      </c>
      <c r="AZ6" s="17" t="n">
        <v>0</v>
      </c>
      <c r="BA6" s="14" t="n">
        <f aca="false">ABS($AX$3-AX6)</f>
        <v>0.137478</v>
      </c>
    </row>
    <row r="7" customFormat="false" ht="14.4" hidden="false" customHeight="true" outlineLevel="0" collapsed="false">
      <c r="A7" s="15" t="n">
        <v>4</v>
      </c>
      <c r="B7" s="94" t="n">
        <v>1</v>
      </c>
      <c r="C7" s="95" t="n">
        <v>0</v>
      </c>
      <c r="D7" s="17" t="n">
        <v>1</v>
      </c>
      <c r="E7" s="14" t="n">
        <f aca="false">ABS(B7-$B$3)</f>
        <v>0</v>
      </c>
      <c r="G7" s="15" t="n">
        <v>4</v>
      </c>
      <c r="H7" s="79" t="n">
        <v>1</v>
      </c>
      <c r="I7" s="79" t="n">
        <v>-90</v>
      </c>
      <c r="J7" s="17" t="n">
        <v>1</v>
      </c>
      <c r="K7" s="14" t="n">
        <f aca="false">ABS(H7-$B$3)</f>
        <v>0</v>
      </c>
      <c r="M7" s="15" t="n">
        <v>5</v>
      </c>
      <c r="N7" s="79" t="n">
        <v>1</v>
      </c>
      <c r="O7" s="79" t="n">
        <v>-135.315568</v>
      </c>
      <c r="P7" s="17" t="n">
        <v>1</v>
      </c>
      <c r="Q7" s="14" t="n">
        <f aca="false">ABS(N7-'Maxima_-_Version_5'!$B$4)</f>
        <v>0</v>
      </c>
      <c r="S7" s="15" t="n">
        <v>4</v>
      </c>
      <c r="T7" s="79" t="n">
        <v>1</v>
      </c>
      <c r="U7" s="79" t="n">
        <v>-30.24</v>
      </c>
      <c r="V7" s="36" t="n">
        <v>1</v>
      </c>
      <c r="W7" s="78" t="n">
        <f aca="false">ABS(T7-$T$3)</f>
        <v>0</v>
      </c>
      <c r="Y7" s="15" t="n">
        <v>4</v>
      </c>
      <c r="Z7" s="79" t="n">
        <v>1</v>
      </c>
      <c r="AA7" s="79" t="n">
        <v>-98.4</v>
      </c>
      <c r="AB7" s="17" t="n">
        <v>0.5</v>
      </c>
      <c r="AC7" s="14" t="n">
        <f aca="false">ABS(Z7-$Z$3)</f>
        <v>0.25</v>
      </c>
      <c r="AE7" s="15" t="n">
        <v>4</v>
      </c>
      <c r="AF7" s="79" t="n">
        <v>1.29267324601847</v>
      </c>
      <c r="AG7" s="79" t="n">
        <v>0</v>
      </c>
      <c r="AH7" s="17" t="n">
        <v>1</v>
      </c>
      <c r="AI7" s="14" t="n">
        <f aca="false">ABS(AF7-$AF$3)</f>
        <v>0.04267324601847</v>
      </c>
      <c r="AK7" s="15" t="n">
        <v>4</v>
      </c>
      <c r="AL7" s="79" t="n">
        <v>1</v>
      </c>
      <c r="AM7" s="79" t="n">
        <v>179.1</v>
      </c>
      <c r="AN7" s="17" t="n">
        <v>1</v>
      </c>
      <c r="AO7" s="14" t="n">
        <f aca="false">ABS($AL$3-AL7)</f>
        <v>0.2</v>
      </c>
      <c r="AQ7" s="10" t="n">
        <v>4</v>
      </c>
      <c r="AR7" s="96" t="n">
        <v>1.08669434847264</v>
      </c>
      <c r="AS7" s="96" t="n">
        <v>-359.6</v>
      </c>
      <c r="AT7" s="36" t="n">
        <v>1</v>
      </c>
      <c r="AU7" s="14" t="n">
        <f aca="false">ABS($AR$3-AR7)</f>
        <v>0.18669434847264</v>
      </c>
      <c r="AW7" s="15" t="n">
        <v>4</v>
      </c>
      <c r="AX7" s="79" t="n">
        <v>1.069132</v>
      </c>
      <c r="AY7" s="79" t="n">
        <v>0</v>
      </c>
      <c r="AZ7" s="17" t="n">
        <v>1</v>
      </c>
      <c r="BA7" s="14" t="n">
        <f aca="false">ABS($AX$3-AX7)</f>
        <v>0.0308680000000001</v>
      </c>
    </row>
    <row r="8" customFormat="false" ht="14.4" hidden="false" customHeight="true" outlineLevel="0" collapsed="false">
      <c r="A8" s="15" t="n">
        <v>5</v>
      </c>
      <c r="B8" s="94" t="n">
        <v>1</v>
      </c>
      <c r="C8" s="95" t="n">
        <v>0</v>
      </c>
      <c r="D8" s="17" t="n">
        <v>1</v>
      </c>
      <c r="E8" s="14" t="n">
        <f aca="false">ABS(B8-$B$3)</f>
        <v>0</v>
      </c>
      <c r="G8" s="15" t="n">
        <v>5</v>
      </c>
      <c r="H8" s="79" t="n">
        <v>1</v>
      </c>
      <c r="I8" s="79" t="n">
        <v>-90</v>
      </c>
      <c r="J8" s="17" t="n">
        <v>0</v>
      </c>
      <c r="K8" s="14" t="n">
        <f aca="false">ABS(H8-$B$3)</f>
        <v>0</v>
      </c>
      <c r="M8" s="15" t="n">
        <v>7</v>
      </c>
      <c r="N8" s="79" t="n">
        <v>1</v>
      </c>
      <c r="O8" s="79" t="n">
        <v>-134.5582048</v>
      </c>
      <c r="P8" s="17" t="n">
        <v>1</v>
      </c>
      <c r="Q8" s="14" t="n">
        <f aca="false">ABS(N8-'Maxima_-_Version_5'!$B$4)</f>
        <v>0</v>
      </c>
      <c r="S8" s="15" t="n">
        <v>5</v>
      </c>
      <c r="T8" s="79" t="n">
        <v>1</v>
      </c>
      <c r="U8" s="79" t="n">
        <v>-29.76</v>
      </c>
      <c r="V8" s="36" t="n">
        <v>1</v>
      </c>
      <c r="W8" s="78" t="n">
        <f aca="false">ABS(T8-$T$3)</f>
        <v>0</v>
      </c>
      <c r="Y8" s="15" t="n">
        <v>5</v>
      </c>
      <c r="Z8" s="79" t="n">
        <v>1</v>
      </c>
      <c r="AA8" s="79" t="n">
        <v>0</v>
      </c>
      <c r="AB8" s="17" t="n">
        <v>0.5</v>
      </c>
      <c r="AC8" s="14" t="n">
        <f aca="false">ABS(Z8-$Z$3)</f>
        <v>0.25</v>
      </c>
      <c r="AE8" s="15" t="n">
        <v>5</v>
      </c>
      <c r="AF8" s="79" t="n">
        <v>1.1402055332468</v>
      </c>
      <c r="AG8" s="79" t="n">
        <v>-142.56</v>
      </c>
      <c r="AH8" s="17" t="n">
        <v>0</v>
      </c>
      <c r="AI8" s="14" t="n">
        <f aca="false">ABS(AF8-$AF$3)</f>
        <v>0.1097944667532</v>
      </c>
      <c r="AK8" s="15" t="n">
        <v>5</v>
      </c>
      <c r="AL8" s="79" t="n">
        <v>1</v>
      </c>
      <c r="AM8" s="79" t="n">
        <v>0</v>
      </c>
      <c r="AN8" s="17" t="n">
        <v>0</v>
      </c>
      <c r="AO8" s="14" t="n">
        <f aca="false">ABS($AL$3-AL8)</f>
        <v>0.2</v>
      </c>
      <c r="AQ8" s="10" t="n">
        <v>5</v>
      </c>
      <c r="AR8" s="96" t="n">
        <v>1</v>
      </c>
      <c r="AS8" s="96" t="n">
        <v>-358</v>
      </c>
      <c r="AT8" s="36" t="n">
        <v>1</v>
      </c>
      <c r="AU8" s="14" t="n">
        <f aca="false">ABS($AR$3-AR8)</f>
        <v>0.1</v>
      </c>
      <c r="AW8" s="15" t="n">
        <v>5</v>
      </c>
      <c r="AX8" s="79" t="n">
        <v>1.048906</v>
      </c>
      <c r="AY8" s="79" t="n">
        <v>0</v>
      </c>
      <c r="AZ8" s="17" t="n">
        <v>1</v>
      </c>
      <c r="BA8" s="14" t="n">
        <f aca="false">ABS($AX$3-AX8)</f>
        <v>0.0510940000000002</v>
      </c>
    </row>
    <row r="9" customFormat="false" ht="14.4" hidden="false" customHeight="true" outlineLevel="0" collapsed="false">
      <c r="A9" s="15" t="n">
        <v>6</v>
      </c>
      <c r="B9" s="94" t="n">
        <v>1</v>
      </c>
      <c r="C9" s="95" t="n">
        <v>0</v>
      </c>
      <c r="D9" s="17" t="n">
        <v>1</v>
      </c>
      <c r="E9" s="14" t="n">
        <f aca="false">ABS(B9-$B$3)</f>
        <v>0</v>
      </c>
      <c r="G9" s="15" t="n">
        <v>6</v>
      </c>
      <c r="H9" s="79" t="n">
        <v>1</v>
      </c>
      <c r="I9" s="79" t="n">
        <v>-90</v>
      </c>
      <c r="J9" s="17" t="n">
        <v>1</v>
      </c>
      <c r="K9" s="14" t="n">
        <f aca="false">ABS(H9-$B$3)</f>
        <v>0</v>
      </c>
      <c r="M9" s="15" t="n">
        <v>9</v>
      </c>
      <c r="N9" s="79" t="n">
        <v>1</v>
      </c>
      <c r="O9" s="79" t="n">
        <v>-131.7812062</v>
      </c>
      <c r="P9" s="17" t="n">
        <v>1</v>
      </c>
      <c r="Q9" s="14" t="n">
        <f aca="false">ABS(N9-'Maxima_-_Version_5'!$B$4)</f>
        <v>0</v>
      </c>
      <c r="S9" s="15" t="n">
        <v>7</v>
      </c>
      <c r="T9" s="79" t="n">
        <v>1</v>
      </c>
      <c r="U9" s="79" t="n">
        <v>-30.24</v>
      </c>
      <c r="V9" s="36" t="n">
        <v>1</v>
      </c>
      <c r="W9" s="78" t="n">
        <f aca="false">ABS(T9-$T$3)</f>
        <v>0</v>
      </c>
      <c r="Y9" s="15" t="n">
        <v>6</v>
      </c>
      <c r="Z9" s="79" t="n">
        <v>1.27473207283195</v>
      </c>
      <c r="AA9" s="79" t="n">
        <v>-357.12</v>
      </c>
      <c r="AB9" s="17" t="n">
        <v>0</v>
      </c>
      <c r="AC9" s="14" t="n">
        <f aca="false">ABS(Z9-$Z$3)</f>
        <v>0.52473207283195</v>
      </c>
      <c r="AE9" s="15" t="n">
        <v>6</v>
      </c>
      <c r="AF9" s="79" t="n">
        <v>1.052683345684</v>
      </c>
      <c r="AG9" s="79" t="n">
        <v>92.736</v>
      </c>
      <c r="AH9" s="17" t="n">
        <v>0</v>
      </c>
      <c r="AI9" s="14" t="n">
        <f aca="false">ABS(AF9-$AF$3)</f>
        <v>0.197316654316</v>
      </c>
      <c r="AK9" s="15" t="n">
        <v>6</v>
      </c>
      <c r="AL9" s="79" t="n">
        <v>0.963097</v>
      </c>
      <c r="AM9" s="79" t="n">
        <v>-1.8</v>
      </c>
      <c r="AN9" s="17" t="n">
        <v>0</v>
      </c>
      <c r="AO9" s="14" t="n">
        <f aca="false">ABS($AL$3-AL9)</f>
        <v>0.163097</v>
      </c>
      <c r="AQ9" s="10" t="n">
        <v>6</v>
      </c>
      <c r="AR9" s="96" t="n">
        <v>1</v>
      </c>
      <c r="AS9" s="96" t="n">
        <v>112</v>
      </c>
      <c r="AT9" s="36" t="n">
        <v>0</v>
      </c>
      <c r="AU9" s="14" t="n">
        <f aca="false">ABS($AR$3-AR9)</f>
        <v>0.1</v>
      </c>
      <c r="AW9" s="15" t="n">
        <v>6</v>
      </c>
      <c r="AX9" s="79" t="n">
        <v>1.100205</v>
      </c>
      <c r="AY9" s="79" t="n">
        <v>-0.32727</v>
      </c>
      <c r="AZ9" s="17" t="n">
        <v>1</v>
      </c>
      <c r="BA9" s="14" t="n">
        <f aca="false">ABS($AX$3-AX9)</f>
        <v>0.000205000000000011</v>
      </c>
    </row>
    <row r="10" customFormat="false" ht="14.4" hidden="false" customHeight="true" outlineLevel="0" collapsed="false">
      <c r="A10" s="15" t="n">
        <v>7</v>
      </c>
      <c r="B10" s="94" t="n">
        <v>1</v>
      </c>
      <c r="C10" s="95" t="n">
        <v>0</v>
      </c>
      <c r="D10" s="17" t="n">
        <v>1</v>
      </c>
      <c r="E10" s="14" t="n">
        <f aca="false">ABS(B10-$B$3)</f>
        <v>0</v>
      </c>
      <c r="G10" s="15" t="n">
        <v>7</v>
      </c>
      <c r="H10" s="79" t="n">
        <v>1</v>
      </c>
      <c r="I10" s="79" t="n">
        <v>-90</v>
      </c>
      <c r="J10" s="17" t="n">
        <v>1</v>
      </c>
      <c r="K10" s="14" t="n">
        <f aca="false">ABS(H10-$B$3)</f>
        <v>0</v>
      </c>
      <c r="M10" s="15" t="n">
        <v>12</v>
      </c>
      <c r="N10" s="79" t="n">
        <v>1</v>
      </c>
      <c r="O10" s="79" t="n">
        <v>-134.8106592</v>
      </c>
      <c r="P10" s="17" t="n">
        <v>1</v>
      </c>
      <c r="Q10" s="14" t="n">
        <f aca="false">ABS(N10-'Maxima_-_Version_5'!$B$4)</f>
        <v>0</v>
      </c>
      <c r="S10" s="15" t="n">
        <v>8</v>
      </c>
      <c r="T10" s="79" t="n">
        <v>1.00442313545172</v>
      </c>
      <c r="U10" s="79" t="n">
        <v>-30.24</v>
      </c>
      <c r="V10" s="36" t="n">
        <v>1</v>
      </c>
      <c r="W10" s="78" t="n">
        <f aca="false">ABS(T10-$T$3)</f>
        <v>0.00442313545171991</v>
      </c>
      <c r="Y10" s="15" t="n">
        <v>7</v>
      </c>
      <c r="Z10" s="79" t="n">
        <v>1.02231218579416</v>
      </c>
      <c r="AA10" s="79" t="n">
        <v>-159.36</v>
      </c>
      <c r="AB10" s="17" t="n">
        <v>0</v>
      </c>
      <c r="AC10" s="14" t="n">
        <f aca="false">ABS(Z10-$Z$3)</f>
        <v>0.27231218579416</v>
      </c>
      <c r="AE10" s="15" t="n">
        <v>7</v>
      </c>
      <c r="AF10" s="79" t="n">
        <v>1.02308121846496</v>
      </c>
      <c r="AG10" s="79" t="n">
        <v>-243.072</v>
      </c>
      <c r="AH10" s="17" t="n">
        <v>0</v>
      </c>
      <c r="AI10" s="14" t="n">
        <f aca="false">ABS(AF10-$AF$3)</f>
        <v>0.22691878153504</v>
      </c>
      <c r="AK10" s="15" t="n">
        <v>7</v>
      </c>
      <c r="AL10" s="79" t="n">
        <v>0.943187</v>
      </c>
      <c r="AM10" s="79" t="n">
        <v>-359.1</v>
      </c>
      <c r="AN10" s="17" t="n">
        <v>0</v>
      </c>
      <c r="AO10" s="14" t="n">
        <f aca="false">ABS($AL$3-AL10)</f>
        <v>0.143187</v>
      </c>
      <c r="AQ10" s="10" t="n">
        <v>7</v>
      </c>
      <c r="AR10" s="96" t="n">
        <v>1</v>
      </c>
      <c r="AS10" s="96" t="n">
        <v>-248.4</v>
      </c>
      <c r="AT10" s="36" t="n">
        <v>0</v>
      </c>
      <c r="AU10" s="14" t="n">
        <f aca="false">ABS($AR$3-AR10)</f>
        <v>0.1</v>
      </c>
      <c r="AW10" s="15" t="n">
        <v>7</v>
      </c>
      <c r="AX10" s="79" t="n">
        <v>1.114303</v>
      </c>
      <c r="AY10" s="79" t="n">
        <v>-358.036</v>
      </c>
      <c r="AZ10" s="17" t="n">
        <v>1</v>
      </c>
      <c r="BA10" s="14" t="n">
        <f aca="false">ABS($AX$3-AX10)</f>
        <v>0.014303</v>
      </c>
    </row>
    <row r="11" customFormat="false" ht="14.4" hidden="false" customHeight="true" outlineLevel="0" collapsed="false">
      <c r="A11" s="15" t="n">
        <v>8</v>
      </c>
      <c r="B11" s="94" t="n">
        <v>1</v>
      </c>
      <c r="C11" s="95" t="n">
        <v>0</v>
      </c>
      <c r="D11" s="17" t="n">
        <v>1</v>
      </c>
      <c r="E11" s="14" t="n">
        <f aca="false">ABS(B11-$B$3)</f>
        <v>0</v>
      </c>
      <c r="G11" s="15" t="n">
        <v>8</v>
      </c>
      <c r="H11" s="79" t="n">
        <v>1.03157307943951</v>
      </c>
      <c r="I11" s="79" t="n">
        <v>-7.92</v>
      </c>
      <c r="J11" s="17" t="n">
        <v>0</v>
      </c>
      <c r="K11" s="14" t="n">
        <f aca="false">ABS(H11-$B$3)</f>
        <v>0.0315730794395099</v>
      </c>
      <c r="M11" s="15" t="n">
        <v>14</v>
      </c>
      <c r="N11" s="79" t="n">
        <v>1</v>
      </c>
      <c r="O11" s="79" t="n">
        <v>-135.0631136</v>
      </c>
      <c r="P11" s="17" t="n">
        <v>1</v>
      </c>
      <c r="Q11" s="14" t="n">
        <f aca="false">ABS(N11-'Maxima_-_Version_5'!$B$4)</f>
        <v>0</v>
      </c>
      <c r="S11" s="15" t="n">
        <v>9</v>
      </c>
      <c r="T11" s="79" t="n">
        <v>1</v>
      </c>
      <c r="U11" s="79" t="n">
        <v>-23.52</v>
      </c>
      <c r="V11" s="36" t="n">
        <v>0.5</v>
      </c>
      <c r="W11" s="78" t="n">
        <f aca="false">ABS(T11-$T$3)</f>
        <v>0</v>
      </c>
      <c r="Y11" s="15" t="n">
        <v>8</v>
      </c>
      <c r="Z11" s="79" t="n">
        <v>1.01332818527162</v>
      </c>
      <c r="AA11" s="79" t="n">
        <v>-283.68</v>
      </c>
      <c r="AB11" s="17" t="n">
        <v>0</v>
      </c>
      <c r="AC11" s="14" t="n">
        <f aca="false">ABS(Z11-$Z$3)</f>
        <v>0.26332818527162</v>
      </c>
      <c r="AE11" s="15" t="n">
        <v>8</v>
      </c>
      <c r="AF11" s="79" t="n">
        <v>1.23500448959974</v>
      </c>
      <c r="AG11" s="79" t="n">
        <v>-4.032</v>
      </c>
      <c r="AH11" s="17" t="n">
        <v>1</v>
      </c>
      <c r="AI11" s="14" t="n">
        <f aca="false">ABS(AF11-$AF$3)</f>
        <v>0.0149955104002599</v>
      </c>
      <c r="AK11" s="15" t="n">
        <v>8</v>
      </c>
      <c r="AL11" s="79" t="n">
        <v>1.021109</v>
      </c>
      <c r="AM11" s="79" t="n">
        <v>167.85</v>
      </c>
      <c r="AN11" s="17" t="n">
        <v>0</v>
      </c>
      <c r="AO11" s="14" t="n">
        <f aca="false">ABS($AL$3-AL11)</f>
        <v>0.221109</v>
      </c>
      <c r="AQ11" s="10" t="n">
        <v>8</v>
      </c>
      <c r="AR11" s="96" t="n">
        <v>1</v>
      </c>
      <c r="AS11" s="96" t="n">
        <v>-358.4</v>
      </c>
      <c r="AT11" s="36" t="n">
        <v>1</v>
      </c>
      <c r="AU11" s="14" t="n">
        <f aca="false">ABS($AR$3-AR11)</f>
        <v>0.1</v>
      </c>
      <c r="AW11" s="15" t="n">
        <v>8</v>
      </c>
      <c r="AX11" s="79" t="n">
        <v>1.048906</v>
      </c>
      <c r="AY11" s="79" t="n">
        <v>0</v>
      </c>
      <c r="AZ11" s="17" t="n">
        <v>1</v>
      </c>
      <c r="BA11" s="14" t="n">
        <f aca="false">ABS($AX$3-AX11)</f>
        <v>0.0510940000000002</v>
      </c>
    </row>
    <row r="12" customFormat="false" ht="14.4" hidden="false" customHeight="true" outlineLevel="0" collapsed="false">
      <c r="A12" s="15" t="n">
        <v>9</v>
      </c>
      <c r="B12" s="94" t="n">
        <v>1</v>
      </c>
      <c r="C12" s="95" t="n">
        <v>0</v>
      </c>
      <c r="D12" s="17" t="n">
        <v>1</v>
      </c>
      <c r="E12" s="14" t="n">
        <f aca="false">ABS(B12-$B$3)</f>
        <v>0</v>
      </c>
      <c r="G12" s="15" t="n">
        <v>9</v>
      </c>
      <c r="H12" s="79" t="n">
        <v>1.0069316688518</v>
      </c>
      <c r="I12" s="79" t="n">
        <v>-68.4</v>
      </c>
      <c r="J12" s="17" t="n">
        <v>0.5</v>
      </c>
      <c r="K12" s="14" t="n">
        <f aca="false">ABS(H12-$B$3)</f>
        <v>0.00693166885179997</v>
      </c>
      <c r="M12" s="15" t="n">
        <v>16</v>
      </c>
      <c r="N12" s="79" t="n">
        <v>1</v>
      </c>
      <c r="O12" s="79" t="n">
        <v>-134.8106592</v>
      </c>
      <c r="P12" s="17" t="n">
        <v>1</v>
      </c>
      <c r="Q12" s="14" t="n">
        <f aca="false">ABS(N12-'Maxima_-_Version_5'!$B$4)</f>
        <v>0</v>
      </c>
      <c r="S12" s="15" t="n">
        <v>12</v>
      </c>
      <c r="T12" s="79" t="n">
        <v>1</v>
      </c>
      <c r="U12" s="79" t="n">
        <v>-29.76</v>
      </c>
      <c r="V12" s="36" t="n">
        <v>1</v>
      </c>
      <c r="W12" s="78" t="n">
        <f aca="false">ABS(T12-$T$3)</f>
        <v>0</v>
      </c>
      <c r="Y12" s="15" t="n">
        <v>9</v>
      </c>
      <c r="Z12" s="79" t="n">
        <v>1.00886583503066</v>
      </c>
      <c r="AA12" s="79" t="n">
        <v>0</v>
      </c>
      <c r="AB12" s="17" t="n">
        <v>0</v>
      </c>
      <c r="AC12" s="14" t="n">
        <f aca="false">ABS(Z12-$Z$3)</f>
        <v>0.25886583503066</v>
      </c>
      <c r="AE12" s="15" t="n">
        <v>9</v>
      </c>
      <c r="AF12" s="79" t="n">
        <v>1</v>
      </c>
      <c r="AG12" s="79" t="n">
        <v>117.216</v>
      </c>
      <c r="AH12" s="17" t="n">
        <v>0</v>
      </c>
      <c r="AI12" s="14" t="n">
        <f aca="false">ABS(AF12-$AF$3)</f>
        <v>0.25</v>
      </c>
      <c r="AK12" s="15" t="n">
        <v>9</v>
      </c>
      <c r="AL12" s="79" t="n">
        <v>1.016852</v>
      </c>
      <c r="AM12" s="79" t="n">
        <v>-178.65</v>
      </c>
      <c r="AN12" s="17" t="n">
        <v>0</v>
      </c>
      <c r="AO12" s="14" t="n">
        <f aca="false">ABS($AL$3-AL12)</f>
        <v>0.216852</v>
      </c>
      <c r="AQ12" s="10" t="n">
        <v>9</v>
      </c>
      <c r="AR12" s="96" t="n">
        <v>1</v>
      </c>
      <c r="AS12" s="96" t="n">
        <v>0</v>
      </c>
      <c r="AT12" s="36" t="n">
        <v>0</v>
      </c>
      <c r="AU12" s="14" t="n">
        <f aca="false">ABS($AR$3-AR12)</f>
        <v>0.1</v>
      </c>
      <c r="AW12" s="15" t="n">
        <v>9</v>
      </c>
      <c r="AX12" s="79" t="n">
        <v>1.096708</v>
      </c>
      <c r="AY12" s="79" t="n">
        <v>-8.18182</v>
      </c>
      <c r="AZ12" s="17" t="n">
        <v>1</v>
      </c>
      <c r="BA12" s="14" t="n">
        <f aca="false">ABS($AX$3-AX12)</f>
        <v>0.00329200000000007</v>
      </c>
    </row>
    <row r="13" customFormat="false" ht="14.4" hidden="false" customHeight="true" outlineLevel="0" collapsed="false">
      <c r="A13" s="15" t="n">
        <v>10</v>
      </c>
      <c r="B13" s="94" t="n">
        <v>1</v>
      </c>
      <c r="C13" s="95" t="n">
        <v>0</v>
      </c>
      <c r="D13" s="17" t="n">
        <v>1</v>
      </c>
      <c r="E13" s="14" t="n">
        <f aca="false">ABS(B13-$B$3)</f>
        <v>0</v>
      </c>
      <c r="G13" s="15" t="n">
        <v>10</v>
      </c>
      <c r="H13" s="79" t="n">
        <v>0.996552080134768</v>
      </c>
      <c r="I13" s="79" t="n">
        <v>-87.12</v>
      </c>
      <c r="J13" s="17" t="n">
        <v>1</v>
      </c>
      <c r="K13" s="14" t="n">
        <f aca="false">ABS(H13-$B$3)</f>
        <v>0.00344791986523196</v>
      </c>
      <c r="M13" s="15" t="n">
        <v>17</v>
      </c>
      <c r="N13" s="79" t="n">
        <v>0.977228625</v>
      </c>
      <c r="O13" s="79" t="n">
        <v>-135.8204769</v>
      </c>
      <c r="P13" s="17" t="n">
        <v>0</v>
      </c>
      <c r="Q13" s="14" t="n">
        <f aca="false">ABS(N13-'Maxima_-_Version_5'!$B$4)</f>
        <v>0.0227713749999999</v>
      </c>
      <c r="S13" s="15" t="n">
        <v>14</v>
      </c>
      <c r="T13" s="79" t="n">
        <v>1</v>
      </c>
      <c r="U13" s="79" t="n">
        <v>0</v>
      </c>
      <c r="V13" s="36" t="n">
        <v>0</v>
      </c>
      <c r="W13" s="78" t="n">
        <f aca="false">ABS(T13-$T$3)</f>
        <v>0</v>
      </c>
      <c r="Y13" s="15" t="n">
        <v>10</v>
      </c>
      <c r="Z13" s="79" t="n">
        <v>1.01781027309212</v>
      </c>
      <c r="AA13" s="79" t="n">
        <v>-354.72</v>
      </c>
      <c r="AB13" s="17" t="n">
        <v>0</v>
      </c>
      <c r="AC13" s="14" t="n">
        <f aca="false">ABS(Z13-$Z$3)</f>
        <v>0.26781027309212</v>
      </c>
      <c r="AE13" s="15" t="n">
        <v>10</v>
      </c>
      <c r="AF13" s="79" t="n">
        <v>1</v>
      </c>
      <c r="AG13" s="79" t="n">
        <v>180</v>
      </c>
      <c r="AH13" s="17" t="n">
        <v>0</v>
      </c>
      <c r="AI13" s="14" t="n">
        <f aca="false">ABS(AF13-$AF$3)</f>
        <v>0.25</v>
      </c>
      <c r="AK13" s="15" t="n">
        <v>10</v>
      </c>
      <c r="AL13" s="79" t="n">
        <v>0.991679</v>
      </c>
      <c r="AM13" s="79" t="n">
        <v>0</v>
      </c>
      <c r="AN13" s="17" t="n">
        <v>0</v>
      </c>
      <c r="AO13" s="14" t="n">
        <f aca="false">ABS($AL$3-AL13)</f>
        <v>0.191679</v>
      </c>
      <c r="AQ13" s="10" t="n">
        <v>10</v>
      </c>
      <c r="AR13" s="96" t="n">
        <v>1.01140183563379</v>
      </c>
      <c r="AS13" s="96" t="n">
        <v>-156</v>
      </c>
      <c r="AT13" s="36" t="n">
        <v>0</v>
      </c>
      <c r="AU13" s="14" t="n">
        <f aca="false">ABS($AR$3-AR13)</f>
        <v>0.11140183563379</v>
      </c>
      <c r="AW13" s="15" t="n">
        <v>10</v>
      </c>
      <c r="AX13" s="79" t="n">
        <v>1.107232</v>
      </c>
      <c r="AY13" s="79" t="n">
        <v>-0.32727</v>
      </c>
      <c r="AZ13" s="17" t="n">
        <v>1</v>
      </c>
      <c r="BA13" s="14" t="n">
        <f aca="false">ABS($AX$3-AX13)</f>
        <v>0.00723199999999991</v>
      </c>
    </row>
    <row r="14" customFormat="false" ht="14.4" hidden="false" customHeight="true" outlineLevel="0" collapsed="false">
      <c r="A14" s="15" t="n">
        <v>11</v>
      </c>
      <c r="B14" s="94" t="n">
        <v>1</v>
      </c>
      <c r="C14" s="95" t="n">
        <v>0</v>
      </c>
      <c r="D14" s="17" t="n">
        <v>1</v>
      </c>
      <c r="E14" s="14" t="n">
        <f aca="false">ABS(B14-$B$3)</f>
        <v>0</v>
      </c>
      <c r="G14" s="15" t="n">
        <v>11</v>
      </c>
      <c r="H14" s="79" t="n">
        <v>1</v>
      </c>
      <c r="I14" s="79" t="n">
        <v>-90.36</v>
      </c>
      <c r="J14" s="17" t="n">
        <v>1</v>
      </c>
      <c r="K14" s="14" t="n">
        <f aca="false">ABS(H14-$B$3)</f>
        <v>0</v>
      </c>
      <c r="M14" s="15" t="n">
        <v>19</v>
      </c>
      <c r="N14" s="79" t="n">
        <v>1</v>
      </c>
      <c r="O14" s="79" t="n">
        <v>-134.5582048</v>
      </c>
      <c r="P14" s="17" t="n">
        <v>1</v>
      </c>
      <c r="Q14" s="14" t="n">
        <f aca="false">ABS(N14-'Maxima_-_Version_5'!$B$4)</f>
        <v>0</v>
      </c>
      <c r="S14" s="15" t="n">
        <v>15</v>
      </c>
      <c r="T14" s="79" t="n">
        <v>1</v>
      </c>
      <c r="U14" s="79" t="n">
        <v>-30.24</v>
      </c>
      <c r="V14" s="36" t="n">
        <v>1</v>
      </c>
      <c r="W14" s="78" t="n">
        <f aca="false">ABS(T14-$T$3)</f>
        <v>0</v>
      </c>
      <c r="Y14" s="15" t="n">
        <v>11</v>
      </c>
      <c r="Z14" s="79" t="n">
        <v>1</v>
      </c>
      <c r="AA14" s="79" t="n">
        <v>0</v>
      </c>
      <c r="AB14" s="17" t="n">
        <v>0</v>
      </c>
      <c r="AC14" s="14" t="n">
        <f aca="false">ABS(Z14-$Z$3)</f>
        <v>0.25</v>
      </c>
      <c r="AE14" s="15" t="n">
        <v>11</v>
      </c>
      <c r="AF14" s="79" t="n">
        <v>1</v>
      </c>
      <c r="AG14" s="79" t="n">
        <v>-176.543999999999</v>
      </c>
      <c r="AH14" s="17" t="n">
        <v>0</v>
      </c>
      <c r="AI14" s="14" t="n">
        <f aca="false">ABS(AF14-$AF$3)</f>
        <v>0.25</v>
      </c>
      <c r="AK14" s="15" t="n">
        <v>11</v>
      </c>
      <c r="AL14" s="79" t="n">
        <v>0.991679</v>
      </c>
      <c r="AM14" s="79" t="n">
        <v>-3.15</v>
      </c>
      <c r="AN14" s="17" t="n">
        <v>0</v>
      </c>
      <c r="AO14" s="14" t="n">
        <f aca="false">ABS($AL$3-AL14)</f>
        <v>0.191679</v>
      </c>
      <c r="AQ14" s="10" t="n">
        <v>11</v>
      </c>
      <c r="AR14" s="96" t="n">
        <v>1</v>
      </c>
      <c r="AS14" s="96" t="n">
        <v>0</v>
      </c>
      <c r="AT14" s="36" t="n">
        <v>0</v>
      </c>
      <c r="AU14" s="14" t="n">
        <f aca="false">ABS($AR$3-AR14)</f>
        <v>0.1</v>
      </c>
      <c r="AW14" s="15" t="n">
        <v>11</v>
      </c>
      <c r="AX14" s="79" t="n">
        <v>1</v>
      </c>
      <c r="AY14" s="79" t="n">
        <v>179.6727</v>
      </c>
      <c r="AZ14" s="17" t="n">
        <v>0</v>
      </c>
      <c r="BA14" s="14" t="n">
        <f aca="false">ABS($AX$3-AX14)</f>
        <v>0.1</v>
      </c>
    </row>
    <row r="15" customFormat="false" ht="14.4" hidden="false" customHeight="true" outlineLevel="0" collapsed="false">
      <c r="A15" s="15" t="n">
        <v>12</v>
      </c>
      <c r="B15" s="94" t="n">
        <v>1</v>
      </c>
      <c r="C15" s="95" t="n">
        <v>0</v>
      </c>
      <c r="D15" s="17" t="n">
        <v>1</v>
      </c>
      <c r="E15" s="14" t="n">
        <f aca="false">ABS(B15-$B$3)</f>
        <v>0</v>
      </c>
      <c r="G15" s="15" t="n">
        <v>12</v>
      </c>
      <c r="H15" s="79" t="n">
        <v>1</v>
      </c>
      <c r="I15" s="79" t="n">
        <v>-90.36</v>
      </c>
      <c r="J15" s="17" t="n">
        <v>1</v>
      </c>
      <c r="K15" s="14" t="n">
        <f aca="false">ABS(H15-$B$3)</f>
        <v>0</v>
      </c>
      <c r="M15" s="15" t="n">
        <v>20</v>
      </c>
      <c r="N15" s="79" t="n">
        <v>1</v>
      </c>
      <c r="O15" s="79" t="n">
        <v>-134.3057504</v>
      </c>
      <c r="P15" s="17" t="n">
        <v>1</v>
      </c>
      <c r="Q15" s="14" t="n">
        <f aca="false">ABS(N15-'Maxima_-_Version_5'!$B$4)</f>
        <v>0</v>
      </c>
      <c r="S15" s="15" t="n">
        <v>16</v>
      </c>
      <c r="T15" s="79" t="n">
        <v>1</v>
      </c>
      <c r="U15" s="79" t="n">
        <v>-30.24</v>
      </c>
      <c r="V15" s="36" t="n">
        <v>1</v>
      </c>
      <c r="W15" s="78" t="n">
        <f aca="false">ABS(T15-$T$3)</f>
        <v>0</v>
      </c>
      <c r="Y15" s="15" t="n">
        <v>12</v>
      </c>
      <c r="Z15" s="79" t="n">
        <v>1</v>
      </c>
      <c r="AA15" s="79" t="n">
        <v>-175.2</v>
      </c>
      <c r="AB15" s="17" t="n">
        <v>0</v>
      </c>
      <c r="AC15" s="14" t="n">
        <f aca="false">ABS(Z15-$Z$3)</f>
        <v>0.25</v>
      </c>
      <c r="AE15" s="15" t="n">
        <v>12</v>
      </c>
      <c r="AF15" s="79" t="n">
        <v>1.06172989060641</v>
      </c>
      <c r="AG15" s="79" t="n">
        <v>178.848</v>
      </c>
      <c r="AH15" s="17" t="n">
        <v>0</v>
      </c>
      <c r="AI15" s="14" t="n">
        <f aca="false">ABS(AF15-$AF$3)</f>
        <v>0.18827010939359</v>
      </c>
      <c r="AK15" s="15" t="n">
        <v>12</v>
      </c>
      <c r="AL15" s="79" t="n">
        <v>0.893327</v>
      </c>
      <c r="AM15" s="79" t="n">
        <v>0</v>
      </c>
      <c r="AN15" s="17" t="n">
        <v>0</v>
      </c>
      <c r="AO15" s="14" t="n">
        <f aca="false">ABS($AL$3-AL15)</f>
        <v>0.0933269999999999</v>
      </c>
      <c r="AQ15" s="10" t="n">
        <v>12</v>
      </c>
      <c r="AR15" s="96" t="n">
        <v>1</v>
      </c>
      <c r="AS15" s="96" t="n">
        <v>-177.6</v>
      </c>
      <c r="AT15" s="36" t="n">
        <v>0</v>
      </c>
      <c r="AU15" s="14" t="n">
        <f aca="false">ABS($AR$3-AR15)</f>
        <v>0.1</v>
      </c>
      <c r="AW15" s="15" t="n">
        <v>12</v>
      </c>
      <c r="AX15" s="79" t="n">
        <v>1</v>
      </c>
      <c r="AY15" s="79" t="n">
        <v>-359.673</v>
      </c>
      <c r="AZ15" s="17" t="n">
        <v>1</v>
      </c>
      <c r="BA15" s="14" t="n">
        <f aca="false">ABS($AX$3-AX15)</f>
        <v>0.1</v>
      </c>
    </row>
    <row r="16" customFormat="false" ht="14.4" hidden="false" customHeight="true" outlineLevel="0" collapsed="false">
      <c r="A16" s="15" t="n">
        <v>13</v>
      </c>
      <c r="B16" s="94" t="n">
        <v>1</v>
      </c>
      <c r="C16" s="95" t="n">
        <v>0</v>
      </c>
      <c r="D16" s="17" t="n">
        <v>1</v>
      </c>
      <c r="E16" s="14" t="n">
        <f aca="false">ABS(B16-$B$3)</f>
        <v>0</v>
      </c>
      <c r="G16" s="15" t="n">
        <v>13</v>
      </c>
      <c r="H16" s="79" t="n">
        <v>1</v>
      </c>
      <c r="I16" s="79" t="n">
        <v>-89.6399999999999</v>
      </c>
      <c r="J16" s="17" t="n">
        <v>1</v>
      </c>
      <c r="K16" s="14" t="n">
        <f aca="false">ABS(H16-$B$3)</f>
        <v>0</v>
      </c>
      <c r="M16" s="15" t="n">
        <v>21</v>
      </c>
      <c r="N16" s="79" t="n">
        <v>1</v>
      </c>
      <c r="O16" s="79" t="n">
        <v>-135.0631136</v>
      </c>
      <c r="P16" s="17" t="n">
        <v>1</v>
      </c>
      <c r="Q16" s="14" t="n">
        <f aca="false">ABS(N16-'Maxima_-_Version_5'!$B$4)</f>
        <v>0</v>
      </c>
      <c r="S16" s="15" t="n">
        <v>17</v>
      </c>
      <c r="T16" s="79" t="n">
        <v>1</v>
      </c>
      <c r="U16" s="79" t="n">
        <v>-29.28</v>
      </c>
      <c r="V16" s="36" t="n">
        <v>1</v>
      </c>
      <c r="W16" s="78" t="n">
        <f aca="false">ABS(T16-$T$3)</f>
        <v>0</v>
      </c>
      <c r="Y16" s="15" t="n">
        <v>13</v>
      </c>
      <c r="Z16" s="79" t="n">
        <v>1</v>
      </c>
      <c r="AA16" s="79" t="n">
        <v>0</v>
      </c>
      <c r="AB16" s="17" t="n">
        <v>0</v>
      </c>
      <c r="AC16" s="14" t="n">
        <f aca="false">ABS(Z16-$Z$3)</f>
        <v>0.25</v>
      </c>
      <c r="AE16" s="15" t="n">
        <v>13</v>
      </c>
      <c r="AF16" s="79" t="n">
        <v>1</v>
      </c>
      <c r="AG16" s="79" t="n">
        <v>-175.392</v>
      </c>
      <c r="AH16" s="17" t="n">
        <v>0</v>
      </c>
      <c r="AI16" s="14" t="n">
        <f aca="false">ABS(AF16-$AF$3)</f>
        <v>0.25</v>
      </c>
      <c r="AK16" s="15" t="n">
        <v>13</v>
      </c>
      <c r="AL16" s="79" t="n">
        <v>0.995831</v>
      </c>
      <c r="AM16" s="79" t="n">
        <v>171</v>
      </c>
      <c r="AN16" s="17" t="n">
        <v>0</v>
      </c>
      <c r="AO16" s="14" t="n">
        <f aca="false">ABS($AL$3-AL16)</f>
        <v>0.195831</v>
      </c>
      <c r="AQ16" s="10" t="n">
        <v>13</v>
      </c>
      <c r="AR16" s="96" t="n">
        <v>1.1242907071184</v>
      </c>
      <c r="AS16" s="96" t="n">
        <v>177.2</v>
      </c>
      <c r="AT16" s="36" t="n">
        <v>0</v>
      </c>
      <c r="AU16" s="14" t="n">
        <f aca="false">ABS($AR$3-AR16)</f>
        <v>0.2242907071184</v>
      </c>
      <c r="AV16" s="1" t="n">
        <f aca="false">SUM(AT4:AT15)</f>
        <v>3</v>
      </c>
      <c r="AW16" s="15" t="n">
        <v>13</v>
      </c>
      <c r="AX16" s="79" t="n">
        <v>1.048906</v>
      </c>
      <c r="AY16" s="79" t="n">
        <v>0</v>
      </c>
      <c r="AZ16" s="17" t="n">
        <v>1</v>
      </c>
      <c r="BA16" s="14" t="n">
        <f aca="false">ABS($AX$3-AX16)</f>
        <v>0.0510940000000002</v>
      </c>
      <c r="BB16" s="1" t="n">
        <f aca="false">SUM(AZ4:AZ15)</f>
        <v>9</v>
      </c>
    </row>
    <row r="17" customFormat="false" ht="14.4" hidden="false" customHeight="true" outlineLevel="0" collapsed="false">
      <c r="A17" s="15" t="n">
        <v>14</v>
      </c>
      <c r="B17" s="94" t="n">
        <v>1</v>
      </c>
      <c r="C17" s="95" t="n">
        <v>94.68</v>
      </c>
      <c r="D17" s="17" t="n">
        <v>1</v>
      </c>
      <c r="E17" s="14" t="n">
        <f aca="false">ABS(B17-$B$3)</f>
        <v>0</v>
      </c>
      <c r="G17" s="15" t="n">
        <v>14</v>
      </c>
      <c r="H17" s="79" t="n">
        <v>1.06414301822431</v>
      </c>
      <c r="I17" s="79" t="n">
        <v>-91.8</v>
      </c>
      <c r="J17" s="17" t="n">
        <v>1</v>
      </c>
      <c r="K17" s="14" t="n">
        <f aca="false">ABS(H17-$B$3)</f>
        <v>0.0641430182243099</v>
      </c>
      <c r="M17" s="23" t="n">
        <v>25</v>
      </c>
      <c r="N17" s="79" t="n">
        <v>1</v>
      </c>
      <c r="O17" s="79" t="n">
        <v>-135.315568</v>
      </c>
      <c r="P17" s="17" t="n">
        <v>1</v>
      </c>
      <c r="Q17" s="24" t="n">
        <f aca="false">ABS(N17-'Maxima_-_Version_5'!$B$4)</f>
        <v>0</v>
      </c>
      <c r="S17" s="15" t="n">
        <v>19</v>
      </c>
      <c r="T17" s="79" t="n">
        <v>1</v>
      </c>
      <c r="U17" s="79" t="n">
        <v>-29.76</v>
      </c>
      <c r="V17" s="36" t="n">
        <v>1</v>
      </c>
      <c r="W17" s="78" t="n">
        <f aca="false">ABS(T17-$T$3)</f>
        <v>0</v>
      </c>
      <c r="Y17" s="15" t="n">
        <v>14</v>
      </c>
      <c r="Z17" s="79" t="n">
        <v>1</v>
      </c>
      <c r="AA17" s="79" t="n">
        <v>-313.92</v>
      </c>
      <c r="AB17" s="17" t="n">
        <v>0.5</v>
      </c>
      <c r="AC17" s="14" t="n">
        <f aca="false">ABS(Z17-$Z$3)</f>
        <v>0.25</v>
      </c>
      <c r="AE17" s="15" t="n">
        <v>14</v>
      </c>
      <c r="AF17" s="79" t="n">
        <v>1</v>
      </c>
      <c r="AG17" s="79" t="n">
        <v>-18.432</v>
      </c>
      <c r="AH17" s="17" t="n">
        <v>0</v>
      </c>
      <c r="AI17" s="14" t="n">
        <f aca="false">ABS(AF17-$AF$3)</f>
        <v>0.25</v>
      </c>
      <c r="AK17" s="15" t="n">
        <v>14</v>
      </c>
      <c r="AL17" s="79" t="n">
        <v>1</v>
      </c>
      <c r="AM17" s="79" t="n">
        <v>-11.7</v>
      </c>
      <c r="AN17" s="17" t="n">
        <v>1</v>
      </c>
      <c r="AO17" s="14" t="n">
        <f aca="false">ABS($AL$3-AL17)</f>
        <v>0.2</v>
      </c>
      <c r="AQ17" s="10" t="n">
        <v>14</v>
      </c>
      <c r="AR17" s="96" t="n">
        <v>1</v>
      </c>
      <c r="AS17" s="96" t="n">
        <v>0</v>
      </c>
      <c r="AT17" s="36" t="n">
        <v>1</v>
      </c>
      <c r="AU17" s="14" t="n">
        <f aca="false">ABS($AR$3-AR17)</f>
        <v>0.1</v>
      </c>
      <c r="AW17" s="15" t="n">
        <v>14</v>
      </c>
      <c r="AX17" s="79" t="n">
        <v>1</v>
      </c>
      <c r="AY17" s="79" t="n">
        <v>-0.65455</v>
      </c>
      <c r="AZ17" s="17" t="n">
        <v>1</v>
      </c>
      <c r="BA17" s="14" t="n">
        <f aca="false">ABS($AX$3-AX17)</f>
        <v>0.1</v>
      </c>
    </row>
    <row r="18" customFormat="false" ht="14.4" hidden="false" customHeight="true" outlineLevel="0" collapsed="false">
      <c r="A18" s="15" t="n">
        <v>15</v>
      </c>
      <c r="B18" s="94" t="n">
        <v>1</v>
      </c>
      <c r="C18" s="95" t="n">
        <v>0</v>
      </c>
      <c r="D18" s="17" t="n">
        <v>1</v>
      </c>
      <c r="E18" s="14" t="n">
        <f aca="false">ABS(B18-$B$3)</f>
        <v>0</v>
      </c>
      <c r="G18" s="15" t="n">
        <v>15</v>
      </c>
      <c r="H18" s="79" t="n">
        <v>1</v>
      </c>
      <c r="I18" s="79" t="n">
        <v>-90</v>
      </c>
      <c r="J18" s="17" t="n">
        <v>1</v>
      </c>
      <c r="K18" s="14" t="n">
        <f aca="false">ABS(H18-$B$3)</f>
        <v>0</v>
      </c>
      <c r="M18" s="15" t="n">
        <v>26</v>
      </c>
      <c r="N18" s="79" t="n">
        <v>1</v>
      </c>
      <c r="O18" s="79" t="n">
        <v>135.0631136</v>
      </c>
      <c r="P18" s="17" t="n">
        <v>1</v>
      </c>
      <c r="Q18" s="14" t="n">
        <f aca="false">ABS(N18-'Maxima_-_Version_5'!$B$4)</f>
        <v>0</v>
      </c>
      <c r="S18" s="15" t="n">
        <v>20</v>
      </c>
      <c r="T18" s="79" t="n">
        <v>1</v>
      </c>
      <c r="U18" s="79" t="n">
        <v>-30.24</v>
      </c>
      <c r="V18" s="36" t="n">
        <v>1</v>
      </c>
      <c r="W18" s="78" t="n">
        <f aca="false">ABS(T18-$T$3)</f>
        <v>0</v>
      </c>
      <c r="Y18" s="15" t="n">
        <v>15</v>
      </c>
      <c r="Z18" s="79" t="n">
        <v>1.03593775201187</v>
      </c>
      <c r="AA18" s="79" t="n">
        <v>-351.84</v>
      </c>
      <c r="AB18" s="17" t="n">
        <v>0</v>
      </c>
      <c r="AC18" s="14" t="n">
        <f aca="false">ABS(Z18-$Z$3)</f>
        <v>0.28593775201187</v>
      </c>
      <c r="AE18" s="15" t="n">
        <v>15</v>
      </c>
      <c r="AF18" s="79" t="n">
        <v>1</v>
      </c>
      <c r="AG18" s="79" t="n">
        <v>168.192</v>
      </c>
      <c r="AH18" s="17" t="n">
        <v>0</v>
      </c>
      <c r="AI18" s="14" t="n">
        <f aca="false">ABS(AF18-$AF$3)</f>
        <v>0.25</v>
      </c>
      <c r="AK18" s="15" t="n">
        <v>15</v>
      </c>
      <c r="AL18" s="79" t="n">
        <v>0.959082</v>
      </c>
      <c r="AM18" s="79" t="n">
        <v>172.8</v>
      </c>
      <c r="AN18" s="17" t="n">
        <v>0</v>
      </c>
      <c r="AO18" s="14" t="n">
        <f aca="false">ABS($AL$3-AL18)</f>
        <v>0.159082</v>
      </c>
      <c r="AQ18" s="10" t="n">
        <v>15</v>
      </c>
      <c r="AR18" s="96" t="n">
        <v>1</v>
      </c>
      <c r="AS18" s="96" t="n">
        <v>0</v>
      </c>
      <c r="AT18" s="36" t="n">
        <v>0</v>
      </c>
      <c r="AU18" s="14" t="n">
        <f aca="false">ABS($AR$3-AR18)</f>
        <v>0.1</v>
      </c>
      <c r="AW18" s="15" t="n">
        <v>15</v>
      </c>
      <c r="AX18" s="79" t="n">
        <v>1.089748</v>
      </c>
      <c r="AY18" s="79" t="n">
        <v>-0.65455</v>
      </c>
      <c r="AZ18" s="17" t="n">
        <v>1</v>
      </c>
      <c r="BA18" s="14" t="n">
        <f aca="false">ABS($AX$3-AX18)</f>
        <v>0.0102520000000002</v>
      </c>
    </row>
    <row r="19" customFormat="false" ht="14.4" hidden="false" customHeight="true" outlineLevel="0" collapsed="false">
      <c r="A19" s="15" t="n">
        <v>16</v>
      </c>
      <c r="B19" s="94" t="n">
        <v>1</v>
      </c>
      <c r="C19" s="95" t="n">
        <v>0</v>
      </c>
      <c r="D19" s="17" t="n">
        <v>1</v>
      </c>
      <c r="E19" s="14" t="n">
        <f aca="false">ABS(B19-$B$3)</f>
        <v>0</v>
      </c>
      <c r="G19" s="15" t="n">
        <v>16</v>
      </c>
      <c r="H19" s="79" t="n">
        <v>1</v>
      </c>
      <c r="I19" s="79" t="n">
        <v>-90</v>
      </c>
      <c r="J19" s="17" t="n">
        <v>1</v>
      </c>
      <c r="K19" s="14" t="n">
        <f aca="false">ABS(H19-$B$3)</f>
        <v>0</v>
      </c>
      <c r="M19" s="23" t="n">
        <v>27</v>
      </c>
      <c r="N19" s="79" t="n">
        <v>1.004617558</v>
      </c>
      <c r="O19" s="79" t="n">
        <v>134.5582048</v>
      </c>
      <c r="P19" s="17" t="n">
        <v>1</v>
      </c>
      <c r="Q19" s="14" t="n">
        <f aca="false">ABS(N19-'Maxima_-_Version_5'!$B$4)</f>
        <v>0.00461755800000008</v>
      </c>
      <c r="S19" s="15" t="n">
        <v>21</v>
      </c>
      <c r="T19" s="79" t="n">
        <v>1</v>
      </c>
      <c r="U19" s="79" t="n">
        <v>-30.24</v>
      </c>
      <c r="V19" s="36" t="n">
        <v>1</v>
      </c>
      <c r="W19" s="78" t="n">
        <f aca="false">ABS(T19-$T$3)</f>
        <v>0</v>
      </c>
      <c r="Y19" s="15" t="n">
        <v>16</v>
      </c>
      <c r="Z19" s="79" t="n">
        <v>1.10683853970836</v>
      </c>
      <c r="AA19" s="79" t="n">
        <v>-2.4</v>
      </c>
      <c r="AB19" s="17" t="n">
        <v>0</v>
      </c>
      <c r="AC19" s="14" t="n">
        <f aca="false">ABS(Z19-$Z$3)</f>
        <v>0.35683853970836</v>
      </c>
      <c r="AE19" s="15" t="n">
        <v>16</v>
      </c>
      <c r="AF19" s="79" t="n">
        <v>1.14346245211173</v>
      </c>
      <c r="AG19" s="79" t="n">
        <v>-345.6</v>
      </c>
      <c r="AH19" s="17" t="n">
        <v>0</v>
      </c>
      <c r="AI19" s="14" t="n">
        <f aca="false">ABS(AF19-$AF$3)</f>
        <v>0.10653754788827</v>
      </c>
      <c r="AK19" s="15" t="n">
        <v>16</v>
      </c>
      <c r="AL19" s="79" t="n">
        <v>1.290269</v>
      </c>
      <c r="AM19" s="79" t="n">
        <v>-174.15</v>
      </c>
      <c r="AN19" s="17" t="n">
        <v>0</v>
      </c>
      <c r="AO19" s="14" t="n">
        <f aca="false">ABS($AL$3-AL19)</f>
        <v>0.490269</v>
      </c>
      <c r="AQ19" s="10" t="n">
        <v>16</v>
      </c>
      <c r="AR19" s="96" t="n">
        <v>1.00758685182005</v>
      </c>
      <c r="AS19" s="96" t="n">
        <v>180</v>
      </c>
      <c r="AT19" s="36" t="n">
        <v>0</v>
      </c>
      <c r="AU19" s="14" t="n">
        <f aca="false">ABS($AR$3-AR19)</f>
        <v>0.10758685182005</v>
      </c>
      <c r="AW19" s="15" t="n">
        <v>16</v>
      </c>
      <c r="AX19" s="79" t="n">
        <v>1.048906</v>
      </c>
      <c r="AY19" s="79" t="n">
        <v>0</v>
      </c>
      <c r="AZ19" s="17" t="n">
        <v>1</v>
      </c>
      <c r="BA19" s="14" t="n">
        <f aca="false">ABS($AX$3-AX19)</f>
        <v>0.0510940000000002</v>
      </c>
    </row>
    <row r="20" customFormat="false" ht="14.4" hidden="false" customHeight="true" outlineLevel="0" collapsed="false">
      <c r="A20" s="15" t="n">
        <v>17</v>
      </c>
      <c r="B20" s="94" t="n">
        <v>1</v>
      </c>
      <c r="C20" s="95" t="n">
        <v>0</v>
      </c>
      <c r="D20" s="17" t="n">
        <v>1</v>
      </c>
      <c r="E20" s="14" t="n">
        <f aca="false">ABS(B20-$B$3)</f>
        <v>0</v>
      </c>
      <c r="G20" s="15" t="n">
        <v>17</v>
      </c>
      <c r="H20" s="79" t="n">
        <v>0.946237161365793</v>
      </c>
      <c r="I20" s="79" t="n">
        <v>100.08</v>
      </c>
      <c r="J20" s="17" t="n">
        <v>0</v>
      </c>
      <c r="K20" s="14" t="n">
        <f aca="false">ABS(H20-$B$3)</f>
        <v>0.0537628386342069</v>
      </c>
      <c r="M20" s="15" t="n">
        <v>28</v>
      </c>
      <c r="N20" s="79" t="n">
        <v>1</v>
      </c>
      <c r="O20" s="79" t="n">
        <v>135.0631136</v>
      </c>
      <c r="P20" s="17" t="n">
        <v>1</v>
      </c>
      <c r="Q20" s="14" t="n">
        <f aca="false">ABS(N20-'Maxima_-_Version_5'!$B$4)</f>
        <v>0</v>
      </c>
      <c r="S20" s="23" t="n">
        <v>25</v>
      </c>
      <c r="T20" s="79" t="n">
        <v>1</v>
      </c>
      <c r="U20" s="79" t="n">
        <v>-30.72</v>
      </c>
      <c r="V20" s="36" t="n">
        <v>1</v>
      </c>
      <c r="W20" s="78" t="n">
        <f aca="false">ABS(T20-$T$3)</f>
        <v>0</v>
      </c>
      <c r="Y20" s="15" t="n">
        <v>17</v>
      </c>
      <c r="Z20" s="79" t="n">
        <v>1</v>
      </c>
      <c r="AA20" s="79" t="n">
        <v>-7.2</v>
      </c>
      <c r="AB20" s="17" t="n">
        <v>0</v>
      </c>
      <c r="AC20" s="14" t="n">
        <f aca="false">ABS(Z20-$Z$3)</f>
        <v>0.25</v>
      </c>
      <c r="AE20" s="15" t="n">
        <v>17</v>
      </c>
      <c r="AF20" s="79" t="n">
        <v>1</v>
      </c>
      <c r="AG20" s="79" t="n">
        <v>179.712</v>
      </c>
      <c r="AH20" s="17" t="n">
        <v>0</v>
      </c>
      <c r="AI20" s="14" t="n">
        <f aca="false">ABS(AF20-$AF$3)</f>
        <v>0.25</v>
      </c>
      <c r="AK20" s="15" t="n">
        <v>17</v>
      </c>
      <c r="AL20" s="79" t="n">
        <v>0.893327</v>
      </c>
      <c r="AM20" s="79" t="n">
        <v>0</v>
      </c>
      <c r="AN20" s="17" t="n">
        <v>0</v>
      </c>
      <c r="AO20" s="14" t="n">
        <f aca="false">ABS($AL$3-AL20)</f>
        <v>0.0933269999999999</v>
      </c>
      <c r="AQ20" s="10" t="n">
        <v>17</v>
      </c>
      <c r="AR20" s="96" t="n">
        <v>1</v>
      </c>
      <c r="AS20" s="96" t="n">
        <v>-176.8</v>
      </c>
      <c r="AT20" s="36" t="n">
        <v>0</v>
      </c>
      <c r="AU20" s="14" t="n">
        <f aca="false">ABS($AR$3-AR20)</f>
        <v>0.1</v>
      </c>
      <c r="AW20" s="15" t="n">
        <v>17</v>
      </c>
      <c r="AX20" s="79" t="n">
        <v>1</v>
      </c>
      <c r="AY20" s="79" t="n">
        <v>-0.32727</v>
      </c>
      <c r="AZ20" s="17" t="n">
        <v>0</v>
      </c>
      <c r="BA20" s="14" t="n">
        <f aca="false">ABS($AX$3-AX20)</f>
        <v>0.1</v>
      </c>
    </row>
    <row r="21" customFormat="false" ht="14.4" hidden="false" customHeight="true" outlineLevel="0" collapsed="false">
      <c r="A21" s="15" t="n">
        <v>18</v>
      </c>
      <c r="B21" s="94" t="n">
        <v>1</v>
      </c>
      <c r="C21" s="95" t="n">
        <v>0</v>
      </c>
      <c r="D21" s="17" t="n">
        <v>1</v>
      </c>
      <c r="E21" s="14" t="n">
        <f aca="false">ABS(B21-$B$3)</f>
        <v>0</v>
      </c>
      <c r="G21" s="15" t="n">
        <v>18</v>
      </c>
      <c r="H21" s="79" t="n">
        <v>1</v>
      </c>
      <c r="I21" s="79" t="n">
        <v>-90</v>
      </c>
      <c r="J21" s="17" t="n">
        <v>1</v>
      </c>
      <c r="K21" s="14" t="n">
        <f aca="false">ABS(H21-$B$3)</f>
        <v>0</v>
      </c>
      <c r="M21" s="23" t="n">
        <v>31</v>
      </c>
      <c r="N21" s="79" t="n">
        <v>1.076495515</v>
      </c>
      <c r="O21" s="79" t="n">
        <v>-90.12622721</v>
      </c>
      <c r="P21" s="17" t="n">
        <v>0</v>
      </c>
      <c r="Q21" s="14" t="n">
        <f aca="false">ABS(N21-'Maxima_-_Version_5'!$B$4)</f>
        <v>0.076495515</v>
      </c>
      <c r="S21" s="15" t="n">
        <v>26</v>
      </c>
      <c r="T21" s="79" t="n">
        <v>1</v>
      </c>
      <c r="U21" s="79" t="n">
        <v>-330.24</v>
      </c>
      <c r="V21" s="36" t="n">
        <v>1</v>
      </c>
      <c r="W21" s="78" t="n">
        <f aca="false">ABS(T21-$T$3)</f>
        <v>0</v>
      </c>
      <c r="Y21" s="15" t="n">
        <v>18</v>
      </c>
      <c r="Z21" s="79" t="n">
        <v>1</v>
      </c>
      <c r="AA21" s="79" t="n">
        <v>165.6</v>
      </c>
      <c r="AB21" s="17" t="n">
        <v>0</v>
      </c>
      <c r="AC21" s="14" t="n">
        <f aca="false">ABS(Z21-$Z$3)</f>
        <v>0.25</v>
      </c>
      <c r="AE21" s="15" t="n">
        <v>18</v>
      </c>
      <c r="AF21" s="79" t="n">
        <v>1.052683345684</v>
      </c>
      <c r="AG21" s="79" t="n">
        <v>75.456</v>
      </c>
      <c r="AH21" s="17" t="n">
        <v>0</v>
      </c>
      <c r="AI21" s="14" t="n">
        <f aca="false">ABS(AF21-$AF$3)</f>
        <v>0.197316654316</v>
      </c>
      <c r="AK21" s="15" t="n">
        <v>18</v>
      </c>
      <c r="AL21" s="79" t="n">
        <v>1.012613</v>
      </c>
      <c r="AM21" s="79" t="n">
        <v>-174.6</v>
      </c>
      <c r="AN21" s="17" t="n">
        <v>0</v>
      </c>
      <c r="AO21" s="14" t="n">
        <f aca="false">ABS($AL$3-AL21)</f>
        <v>0.212613</v>
      </c>
      <c r="AQ21" s="10" t="n">
        <v>18</v>
      </c>
      <c r="AR21" s="96" t="n">
        <v>1</v>
      </c>
      <c r="AS21" s="96" t="n">
        <v>-14.8</v>
      </c>
      <c r="AT21" s="36" t="n">
        <v>0</v>
      </c>
      <c r="AU21" s="14" t="n">
        <f aca="false">ABS($AR$3-AR21)</f>
        <v>0.1</v>
      </c>
      <c r="AW21" s="15" t="n">
        <v>18</v>
      </c>
      <c r="AX21" s="79" t="n">
        <v>1.086285</v>
      </c>
      <c r="AY21" s="79" t="n">
        <v>0</v>
      </c>
      <c r="AZ21" s="17" t="n">
        <v>1</v>
      </c>
      <c r="BA21" s="14" t="n">
        <f aca="false">ABS($AX$3-AX21)</f>
        <v>0.0137150000000001</v>
      </c>
    </row>
    <row r="22" customFormat="false" ht="14.4" hidden="false" customHeight="true" outlineLevel="0" collapsed="false">
      <c r="A22" s="15" t="n">
        <v>19</v>
      </c>
      <c r="B22" s="94" t="n">
        <v>1</v>
      </c>
      <c r="C22" s="95" t="n">
        <v>0</v>
      </c>
      <c r="D22" s="17" t="n">
        <v>1</v>
      </c>
      <c r="E22" s="14" t="n">
        <f aca="false">ABS(B22-$B$3)</f>
        <v>0</v>
      </c>
      <c r="G22" s="15" t="n">
        <v>19</v>
      </c>
      <c r="H22" s="79" t="n">
        <v>1.01041550052821</v>
      </c>
      <c r="I22" s="79" t="n">
        <v>-91.08</v>
      </c>
      <c r="J22" s="17" t="n">
        <v>1</v>
      </c>
      <c r="K22" s="14" t="n">
        <f aca="false">ABS(H22-$B$3)</f>
        <v>0.0104155005282101</v>
      </c>
      <c r="M22" s="23" t="n">
        <v>33</v>
      </c>
      <c r="N22" s="79" t="n">
        <v>0.924670519</v>
      </c>
      <c r="O22" s="79" t="n">
        <v>-102.4964937</v>
      </c>
      <c r="P22" s="17" t="n">
        <v>0</v>
      </c>
      <c r="Q22" s="14" t="n">
        <f aca="false">ABS(N22-'Maxima_-_Version_5'!$B$4)</f>
        <v>0.0753294809999999</v>
      </c>
      <c r="S22" s="23" t="n">
        <v>27</v>
      </c>
      <c r="T22" s="79" t="n">
        <v>1</v>
      </c>
      <c r="U22" s="79" t="n">
        <v>-329.76</v>
      </c>
      <c r="V22" s="36" t="n">
        <v>1</v>
      </c>
      <c r="W22" s="78" t="n">
        <f aca="false">ABS(T22-$T$3)</f>
        <v>0</v>
      </c>
      <c r="Y22" s="15" t="n">
        <v>19</v>
      </c>
      <c r="Z22" s="79" t="n">
        <v>1</v>
      </c>
      <c r="AA22" s="79" t="n">
        <v>-179.04</v>
      </c>
      <c r="AB22" s="17" t="n">
        <v>0</v>
      </c>
      <c r="AC22" s="14" t="n">
        <f aca="false">ABS(Z22-$Z$3)</f>
        <v>0.25</v>
      </c>
      <c r="AE22" s="15" t="n">
        <v>19</v>
      </c>
      <c r="AF22" s="79" t="n">
        <v>1</v>
      </c>
      <c r="AG22" s="79" t="n">
        <v>-357.984</v>
      </c>
      <c r="AH22" s="17" t="n">
        <v>0</v>
      </c>
      <c r="AI22" s="14" t="n">
        <f aca="false">ABS(AF22-$AF$3)</f>
        <v>0.25</v>
      </c>
      <c r="AK22" s="15" t="n">
        <v>19</v>
      </c>
      <c r="AL22" s="79" t="n">
        <v>1</v>
      </c>
      <c r="AM22" s="79" t="n">
        <v>-354.6</v>
      </c>
      <c r="AN22" s="17" t="n">
        <v>0</v>
      </c>
      <c r="AO22" s="14" t="n">
        <f aca="false">ABS($AL$3-AL22)</f>
        <v>0.2</v>
      </c>
      <c r="AQ22" s="10" t="n">
        <v>19</v>
      </c>
      <c r="AR22" s="96" t="n">
        <v>1</v>
      </c>
      <c r="AS22" s="96" t="n">
        <v>-10</v>
      </c>
      <c r="AT22" s="36" t="n">
        <v>0</v>
      </c>
      <c r="AU22" s="14" t="n">
        <f aca="false">ABS($AR$3-AR22)</f>
        <v>0.1</v>
      </c>
      <c r="AW22" s="15" t="n">
        <v>19</v>
      </c>
      <c r="AX22" s="79" t="n">
        <v>1.117856</v>
      </c>
      <c r="AY22" s="79" t="n">
        <v>-0.65455</v>
      </c>
      <c r="AZ22" s="17" t="n">
        <v>1</v>
      </c>
      <c r="BA22" s="14" t="n">
        <f aca="false">ABS($AX$3-AX22)</f>
        <v>0.0178559999999999</v>
      </c>
    </row>
    <row r="23" customFormat="false" ht="14.4" hidden="false" customHeight="true" outlineLevel="0" collapsed="false">
      <c r="A23" s="15" t="n">
        <v>20</v>
      </c>
      <c r="B23" s="94" t="n">
        <v>1</v>
      </c>
      <c r="C23" s="95" t="n">
        <v>0</v>
      </c>
      <c r="D23" s="17" t="n">
        <v>1</v>
      </c>
      <c r="E23" s="14" t="n">
        <f aca="false">ABS(B23-$B$3)</f>
        <v>0</v>
      </c>
      <c r="G23" s="15" t="n">
        <v>20</v>
      </c>
      <c r="H23" s="79" t="n">
        <v>1</v>
      </c>
      <c r="I23" s="79" t="n">
        <v>-91.44</v>
      </c>
      <c r="J23" s="17" t="n">
        <v>1</v>
      </c>
      <c r="K23" s="14" t="n">
        <f aca="false">ABS(H23-$B$3)</f>
        <v>0</v>
      </c>
      <c r="M23" s="23" t="n">
        <v>35</v>
      </c>
      <c r="N23" s="79" t="n">
        <v>1</v>
      </c>
      <c r="O23" s="79" t="n">
        <v>-225.1893408</v>
      </c>
      <c r="P23" s="17" t="n">
        <v>1</v>
      </c>
      <c r="Q23" s="14" t="n">
        <f aca="false">ABS(N23-'Maxima_-_Version_5'!$B$4)</f>
        <v>0</v>
      </c>
      <c r="S23" s="15" t="n">
        <v>28</v>
      </c>
      <c r="T23" s="79" t="n">
        <v>1</v>
      </c>
      <c r="U23" s="79" t="n">
        <v>-329.76</v>
      </c>
      <c r="V23" s="36" t="n">
        <v>1</v>
      </c>
      <c r="W23" s="78" t="n">
        <f aca="false">ABS(T23-$T$3)</f>
        <v>0</v>
      </c>
      <c r="Y23" s="15" t="n">
        <v>20</v>
      </c>
      <c r="Z23" s="79" t="n">
        <v>1</v>
      </c>
      <c r="AA23" s="79" t="n">
        <v>179.04</v>
      </c>
      <c r="AB23" s="17" t="n">
        <v>0</v>
      </c>
      <c r="AC23" s="14" t="n">
        <f aca="false">ABS(Z23-$Z$3)</f>
        <v>0.25</v>
      </c>
      <c r="AE23" s="15" t="n">
        <v>20</v>
      </c>
      <c r="AF23" s="79" t="n">
        <v>1.24917588702313</v>
      </c>
      <c r="AG23" s="79" t="n">
        <v>-2.016</v>
      </c>
      <c r="AH23" s="17" t="n">
        <v>1</v>
      </c>
      <c r="AI23" s="14" t="n">
        <f aca="false">ABS(AF23-$AF$3)</f>
        <v>0.000824112976870017</v>
      </c>
      <c r="AK23" s="15" t="n">
        <v>20</v>
      </c>
      <c r="AL23" s="79" t="n">
        <v>0.995831</v>
      </c>
      <c r="AM23" s="79" t="n">
        <v>-9</v>
      </c>
      <c r="AN23" s="17" t="n">
        <v>0</v>
      </c>
      <c r="AO23" s="14" t="n">
        <f aca="false">ABS($AL$3-AL23)</f>
        <v>0.195831</v>
      </c>
      <c r="AQ23" s="10" t="n">
        <v>20</v>
      </c>
      <c r="AR23" s="96" t="n">
        <v>1.1242907071184</v>
      </c>
      <c r="AS23" s="96" t="n">
        <v>0</v>
      </c>
      <c r="AT23" s="36" t="n">
        <v>0</v>
      </c>
      <c r="AU23" s="14" t="n">
        <f aca="false">ABS($AR$3-AR23)</f>
        <v>0.2242907071184</v>
      </c>
      <c r="AW23" s="15" t="n">
        <v>20</v>
      </c>
      <c r="AX23" s="79" t="n">
        <v>1.086285</v>
      </c>
      <c r="AY23" s="79" t="n">
        <v>-359.673</v>
      </c>
      <c r="AZ23" s="17" t="n">
        <v>1</v>
      </c>
      <c r="BA23" s="14" t="n">
        <f aca="false">ABS($AX$3-AX23)</f>
        <v>0.0137150000000001</v>
      </c>
    </row>
    <row r="24" customFormat="false" ht="14.4" hidden="false" customHeight="true" outlineLevel="0" collapsed="false">
      <c r="A24" s="15" t="n">
        <v>21</v>
      </c>
      <c r="B24" s="94" t="n">
        <v>1</v>
      </c>
      <c r="C24" s="95" t="n">
        <v>0</v>
      </c>
      <c r="D24" s="17" t="n">
        <v>1</v>
      </c>
      <c r="E24" s="14" t="n">
        <f aca="false">ABS(B24-$B$3)</f>
        <v>0</v>
      </c>
      <c r="G24" s="15" t="n">
        <v>21</v>
      </c>
      <c r="H24" s="79" t="n">
        <v>1</v>
      </c>
      <c r="I24" s="79" t="n">
        <v>-90</v>
      </c>
      <c r="J24" s="17" t="n">
        <v>1</v>
      </c>
      <c r="K24" s="14" t="n">
        <f aca="false">ABS(H24-$B$3)</f>
        <v>0</v>
      </c>
      <c r="M24" s="15" t="n">
        <v>36</v>
      </c>
      <c r="N24" s="79" t="n">
        <v>1</v>
      </c>
      <c r="O24" s="79" t="n">
        <v>135.0631136</v>
      </c>
      <c r="P24" s="17" t="n">
        <v>1</v>
      </c>
      <c r="Q24" s="14" t="n">
        <f aca="false">ABS(N24-'Maxima_-_Version_5'!$B$4)</f>
        <v>0</v>
      </c>
      <c r="S24" s="15" t="n">
        <v>30</v>
      </c>
      <c r="T24" s="79" t="n">
        <v>1</v>
      </c>
      <c r="U24" s="79" t="n">
        <v>-329.76</v>
      </c>
      <c r="V24" s="36" t="n">
        <v>1</v>
      </c>
      <c r="W24" s="78" t="n">
        <f aca="false">ABS(T24-$T$3)</f>
        <v>0</v>
      </c>
      <c r="Y24" s="15" t="n">
        <v>21</v>
      </c>
      <c r="Z24" s="79" t="n">
        <v>1</v>
      </c>
      <c r="AA24" s="79" t="n">
        <v>-319.2</v>
      </c>
      <c r="AB24" s="17" t="n">
        <v>0</v>
      </c>
      <c r="AC24" s="14" t="n">
        <f aca="false">ABS(Z24-$Z$3)</f>
        <v>0.25</v>
      </c>
      <c r="AE24" s="15" t="n">
        <v>21</v>
      </c>
      <c r="AF24" s="79" t="n">
        <v>1.25632244970525</v>
      </c>
      <c r="AG24" s="79" t="n">
        <v>-359.136</v>
      </c>
      <c r="AH24" s="17" t="n">
        <v>1</v>
      </c>
      <c r="AI24" s="14" t="n">
        <f aca="false">ABS(AF24-$AF$3)</f>
        <v>0.00632244970524987</v>
      </c>
      <c r="AK24" s="15" t="n">
        <v>21</v>
      </c>
      <c r="AL24" s="79" t="n">
        <v>1.033988</v>
      </c>
      <c r="AM24" s="79" t="n">
        <v>-343.8</v>
      </c>
      <c r="AN24" s="17" t="n">
        <v>1</v>
      </c>
      <c r="AO24" s="14" t="n">
        <f aca="false">ABS($AL$3-AL24)</f>
        <v>0.233988</v>
      </c>
      <c r="AP24" s="1" t="n">
        <f aca="false">SUM(AN4:AN23)</f>
        <v>2</v>
      </c>
      <c r="AQ24" s="10" t="n">
        <v>21</v>
      </c>
      <c r="AR24" s="96" t="n">
        <v>1.12854756184198</v>
      </c>
      <c r="AS24" s="96" t="n">
        <v>-8</v>
      </c>
      <c r="AT24" s="36" t="n">
        <v>0</v>
      </c>
      <c r="AU24" s="14" t="n">
        <f aca="false">ABS($AR$3-AR24)</f>
        <v>0.22854756184198</v>
      </c>
      <c r="AW24" s="15" t="n">
        <v>21</v>
      </c>
      <c r="AX24" s="79" t="n">
        <v>1.093223</v>
      </c>
      <c r="AY24" s="79" t="n">
        <v>0</v>
      </c>
      <c r="AZ24" s="17" t="n">
        <v>1</v>
      </c>
      <c r="BA24" s="14" t="n">
        <f aca="false">ABS($AX$3-AX24)</f>
        <v>0.00677700000000003</v>
      </c>
    </row>
    <row r="25" customFormat="false" ht="14.4" hidden="false" customHeight="true" outlineLevel="0" collapsed="false">
      <c r="A25" s="15" t="n">
        <v>22</v>
      </c>
      <c r="B25" s="94" t="n">
        <v>1</v>
      </c>
      <c r="C25" s="95" t="n">
        <v>0</v>
      </c>
      <c r="D25" s="17" t="n">
        <v>1</v>
      </c>
      <c r="E25" s="14" t="n">
        <f aca="false">ABS(B25-$B$3)</f>
        <v>0</v>
      </c>
      <c r="G25" s="15" t="n">
        <v>22</v>
      </c>
      <c r="H25" s="79" t="n">
        <v>1</v>
      </c>
      <c r="I25" s="79" t="n">
        <v>-169.56</v>
      </c>
      <c r="J25" s="17" t="n">
        <v>0</v>
      </c>
      <c r="K25" s="14" t="n">
        <f aca="false">ABS(H25-$B$3)</f>
        <v>0</v>
      </c>
      <c r="M25" s="23" t="n">
        <v>37</v>
      </c>
      <c r="N25" s="79" t="n">
        <v>1</v>
      </c>
      <c r="O25" s="79" t="n">
        <v>135.0631136</v>
      </c>
      <c r="P25" s="17" t="n">
        <v>1</v>
      </c>
      <c r="Q25" s="14" t="n">
        <f aca="false">ABS(N25-'Maxima_-_Version_5'!$B$4)</f>
        <v>0</v>
      </c>
      <c r="S25" s="23" t="n">
        <v>31</v>
      </c>
      <c r="T25" s="79" t="n">
        <v>1</v>
      </c>
      <c r="U25" s="79" t="n">
        <v>-330.24</v>
      </c>
      <c r="V25" s="36" t="n">
        <v>1</v>
      </c>
      <c r="W25" s="78" t="n">
        <f aca="false">ABS(T25-$T$3)</f>
        <v>0</v>
      </c>
      <c r="Y25" s="15" t="n">
        <v>22</v>
      </c>
      <c r="Z25" s="79" t="n">
        <v>1.00442313545172</v>
      </c>
      <c r="AA25" s="79" t="n">
        <v>-7.2</v>
      </c>
      <c r="AB25" s="17" t="n">
        <v>0</v>
      </c>
      <c r="AC25" s="14" t="n">
        <f aca="false">ABS(Z25-$Z$3)</f>
        <v>0.25442313545172</v>
      </c>
      <c r="AE25" s="15" t="n">
        <v>22</v>
      </c>
      <c r="AF25" s="79" t="n">
        <v>1</v>
      </c>
      <c r="AG25" s="79" t="n">
        <v>0</v>
      </c>
      <c r="AH25" s="17" t="n">
        <v>0</v>
      </c>
      <c r="AI25" s="14" t="n">
        <f aca="false">ABS(AF25-$AF$3)</f>
        <v>0.25</v>
      </c>
      <c r="AK25" s="15" t="n">
        <v>22</v>
      </c>
      <c r="AL25" s="79" t="n">
        <v>0.893327</v>
      </c>
      <c r="AM25" s="79" t="n">
        <v>0</v>
      </c>
      <c r="AN25" s="17" t="n">
        <v>0</v>
      </c>
      <c r="AO25" s="14" t="n">
        <f aca="false">ABS($AL$3-AL25)</f>
        <v>0.0933269999999999</v>
      </c>
      <c r="AQ25" s="10" t="n">
        <v>22</v>
      </c>
      <c r="AR25" s="96" t="n">
        <v>1</v>
      </c>
      <c r="AS25" s="96" t="n">
        <v>180</v>
      </c>
      <c r="AT25" s="36" t="n">
        <v>0</v>
      </c>
      <c r="AU25" s="14" t="n">
        <f aca="false">ABS($AR$3-AR25)</f>
        <v>0.1</v>
      </c>
      <c r="AW25" s="15" t="n">
        <v>22</v>
      </c>
      <c r="AX25" s="79" t="n">
        <v>1.13218</v>
      </c>
      <c r="AY25" s="79" t="n">
        <v>-0.98182</v>
      </c>
      <c r="AZ25" s="17" t="n">
        <v>1</v>
      </c>
      <c r="BA25" s="14" t="n">
        <f aca="false">ABS($AX$3-AX25)</f>
        <v>0.0321799999999999</v>
      </c>
    </row>
    <row r="26" customFormat="false" ht="14.4" hidden="false" customHeight="true" outlineLevel="0" collapsed="false">
      <c r="A26" s="15" t="n">
        <v>23</v>
      </c>
      <c r="B26" s="94" t="n">
        <v>1</v>
      </c>
      <c r="C26" s="95" t="n">
        <v>0</v>
      </c>
      <c r="D26" s="17" t="n">
        <v>1</v>
      </c>
      <c r="E26" s="14" t="n">
        <f aca="false">ABS(B26-$B$3)</f>
        <v>0</v>
      </c>
      <c r="G26" s="15" t="n">
        <v>23</v>
      </c>
      <c r="H26" s="79" t="n">
        <v>1.11686324778056</v>
      </c>
      <c r="I26" s="79" t="n">
        <v>-78.48</v>
      </c>
      <c r="J26" s="17" t="n">
        <v>0</v>
      </c>
      <c r="K26" s="14" t="n">
        <f aca="false">ABS(H26-$B$3)</f>
        <v>0.11686324778056</v>
      </c>
      <c r="M26" s="15" t="n">
        <v>38</v>
      </c>
      <c r="N26" s="79" t="n">
        <v>0.995403666</v>
      </c>
      <c r="O26" s="79" t="n">
        <v>-129.0042076</v>
      </c>
      <c r="P26" s="17" t="n">
        <v>0</v>
      </c>
      <c r="Q26" s="14" t="n">
        <f aca="false">ABS(N26-'Maxima_-_Version_5'!$B$4)</f>
        <v>0.00459633399999992</v>
      </c>
      <c r="S26" s="23" t="n">
        <v>33</v>
      </c>
      <c r="T26" s="79" t="n">
        <v>1</v>
      </c>
      <c r="U26" s="79" t="n">
        <v>-330.24</v>
      </c>
      <c r="V26" s="36" t="n">
        <v>1</v>
      </c>
      <c r="W26" s="78" t="n">
        <f aca="false">ABS(T26-$T$3)</f>
        <v>0</v>
      </c>
      <c r="Y26" s="15" t="n">
        <v>23</v>
      </c>
      <c r="Z26" s="79" t="n">
        <v>1.03137583698326</v>
      </c>
      <c r="AA26" s="79" t="n">
        <v>-13.92</v>
      </c>
      <c r="AB26" s="17" t="n">
        <v>0</v>
      </c>
      <c r="AC26" s="14" t="n">
        <f aca="false">ABS(Z26-$Z$3)</f>
        <v>0.28137583698326</v>
      </c>
      <c r="AE26" s="15" t="n">
        <v>23</v>
      </c>
      <c r="AF26" s="79" t="n">
        <v>1.052683345684</v>
      </c>
      <c r="AG26" s="79" t="n">
        <v>-111.456</v>
      </c>
      <c r="AH26" s="17" t="n">
        <v>0</v>
      </c>
      <c r="AI26" s="14" t="n">
        <f aca="false">ABS(AF26-$AF$3)</f>
        <v>0.197316654316</v>
      </c>
      <c r="AK26" s="15" t="n">
        <v>23</v>
      </c>
      <c r="AL26" s="79" t="n">
        <v>1</v>
      </c>
      <c r="AM26" s="79" t="n">
        <v>-178.65</v>
      </c>
      <c r="AN26" s="17" t="n">
        <v>0</v>
      </c>
      <c r="AO26" s="14" t="n">
        <f aca="false">ABS($AL$3-AL26)</f>
        <v>0.2</v>
      </c>
      <c r="AQ26" s="10" t="n">
        <v>23</v>
      </c>
      <c r="AR26" s="96" t="n">
        <v>1</v>
      </c>
      <c r="AS26" s="96" t="n">
        <v>-31.6</v>
      </c>
      <c r="AT26" s="36" t="n">
        <v>0</v>
      </c>
      <c r="AU26" s="14" t="n">
        <f aca="false">ABS($AR$3-AR26)</f>
        <v>0.1</v>
      </c>
      <c r="AW26" s="15" t="n">
        <v>23</v>
      </c>
      <c r="AX26" s="79" t="n">
        <v>1</v>
      </c>
      <c r="AY26" s="79" t="n">
        <v>-9.49091</v>
      </c>
      <c r="AZ26" s="17" t="n">
        <v>0</v>
      </c>
      <c r="BA26" s="14" t="n">
        <f aca="false">ABS($AX$3-AX26)</f>
        <v>0.1</v>
      </c>
    </row>
    <row r="27" customFormat="false" ht="14.4" hidden="false" customHeight="true" outlineLevel="0" collapsed="false">
      <c r="A27" s="15" t="n">
        <v>24</v>
      </c>
      <c r="B27" s="94" t="n">
        <v>1</v>
      </c>
      <c r="C27" s="95" t="n">
        <v>0</v>
      </c>
      <c r="D27" s="17" t="n">
        <v>1</v>
      </c>
      <c r="E27" s="14" t="n">
        <f aca="false">ABS(B27-$B$3)</f>
        <v>0</v>
      </c>
      <c r="G27" s="15" t="n">
        <v>24</v>
      </c>
      <c r="H27" s="79" t="n">
        <v>1</v>
      </c>
      <c r="I27" s="79" t="n">
        <v>-90</v>
      </c>
      <c r="J27" s="17" t="n">
        <v>1</v>
      </c>
      <c r="K27" s="14" t="n">
        <f aca="false">ABS(H27-$B$3)</f>
        <v>0</v>
      </c>
      <c r="M27" s="15" t="n">
        <v>39</v>
      </c>
      <c r="N27" s="79" t="n">
        <v>1</v>
      </c>
      <c r="O27" s="79" t="n">
        <v>135.0631136</v>
      </c>
      <c r="P27" s="17" t="n">
        <v>1</v>
      </c>
      <c r="Q27" s="14" t="n">
        <f aca="false">ABS(N27-'Maxima_-_Version_5'!$B$4)</f>
        <v>0</v>
      </c>
      <c r="S27" s="15" t="n">
        <v>34</v>
      </c>
      <c r="T27" s="79" t="n">
        <v>1</v>
      </c>
      <c r="U27" s="79" t="n">
        <v>-330.24</v>
      </c>
      <c r="V27" s="36" t="n">
        <v>1</v>
      </c>
      <c r="W27" s="78" t="n">
        <f aca="false">ABS(T27-$T$3)</f>
        <v>0</v>
      </c>
      <c r="Y27" s="15" t="n">
        <v>24</v>
      </c>
      <c r="Z27" s="79" t="n">
        <v>1</v>
      </c>
      <c r="AA27" s="79" t="n">
        <v>164.64</v>
      </c>
      <c r="AB27" s="17" t="n">
        <v>0</v>
      </c>
      <c r="AC27" s="14" t="n">
        <f aca="false">ABS(Z27-$Z$3)</f>
        <v>0.25</v>
      </c>
      <c r="AE27" s="15" t="n">
        <v>24</v>
      </c>
      <c r="AF27" s="79" t="n">
        <v>1</v>
      </c>
      <c r="AG27" s="79" t="n">
        <v>-358.272</v>
      </c>
      <c r="AH27" s="17" t="n">
        <v>0</v>
      </c>
      <c r="AI27" s="14" t="n">
        <f aca="false">ABS(AF27-$AF$3)</f>
        <v>0.25</v>
      </c>
      <c r="AK27" s="15" t="n">
        <v>24</v>
      </c>
      <c r="AL27" s="79" t="n">
        <v>0.951101</v>
      </c>
      <c r="AM27" s="79" t="n">
        <v>-58.05</v>
      </c>
      <c r="AN27" s="17" t="n">
        <v>0</v>
      </c>
      <c r="AO27" s="14" t="n">
        <f aca="false">ABS($AL$3-AL27)</f>
        <v>0.151101</v>
      </c>
      <c r="AQ27" s="10" t="n">
        <v>24</v>
      </c>
      <c r="AR27" s="96" t="n">
        <v>1.03851424591299</v>
      </c>
      <c r="AS27" s="96" t="n">
        <v>173.6</v>
      </c>
      <c r="AT27" s="36" t="n">
        <v>0</v>
      </c>
      <c r="AU27" s="14" t="n">
        <f aca="false">ABS($AR$3-AR27)</f>
        <v>0.13851424591299</v>
      </c>
      <c r="AW27" s="15" t="n">
        <v>24</v>
      </c>
      <c r="AX27" s="79" t="n">
        <v>0.993654</v>
      </c>
      <c r="AY27" s="79" t="n">
        <v>-323.673</v>
      </c>
      <c r="AZ27" s="17" t="n">
        <v>0</v>
      </c>
      <c r="BA27" s="14" t="n">
        <f aca="false">ABS($AX$3-AX27)</f>
        <v>0.106346</v>
      </c>
    </row>
    <row r="28" customFormat="false" ht="14.4" hidden="false" customHeight="true" outlineLevel="0" collapsed="false">
      <c r="A28" s="23" t="n">
        <v>25</v>
      </c>
      <c r="B28" s="94" t="n">
        <v>1</v>
      </c>
      <c r="C28" s="95" t="n">
        <v>0</v>
      </c>
      <c r="D28" s="17" t="n">
        <v>1</v>
      </c>
      <c r="E28" s="24" t="n">
        <f aca="false">ABS(B28-$B$3)</f>
        <v>0</v>
      </c>
      <c r="G28" s="23" t="n">
        <v>25</v>
      </c>
      <c r="H28" s="79" t="n">
        <v>1</v>
      </c>
      <c r="I28" s="79" t="n">
        <v>-90</v>
      </c>
      <c r="J28" s="17" t="n">
        <v>1</v>
      </c>
      <c r="K28" s="24" t="n">
        <f aca="false">ABS(H28-$B$3)</f>
        <v>0</v>
      </c>
      <c r="M28" s="37" t="s">
        <v>30</v>
      </c>
      <c r="N28" s="81" t="n">
        <f aca="false">SUM(Q4:Q27)</f>
        <v>0.235792495</v>
      </c>
      <c r="O28" s="82" t="s">
        <v>11</v>
      </c>
      <c r="P28" s="6" t="n">
        <f aca="false">SUM(P4:P27)</f>
        <v>20</v>
      </c>
      <c r="Q28" s="83" t="n">
        <v>24</v>
      </c>
      <c r="S28" s="23" t="n">
        <v>35</v>
      </c>
      <c r="T28" s="79" t="n">
        <v>1</v>
      </c>
      <c r="U28" s="79" t="n">
        <v>-329.76</v>
      </c>
      <c r="V28" s="36" t="n">
        <v>1</v>
      </c>
      <c r="W28" s="78" t="n">
        <f aca="false">ABS(T28-$T$3)</f>
        <v>0</v>
      </c>
      <c r="Y28" s="23" t="n">
        <v>25</v>
      </c>
      <c r="Z28" s="79" t="n">
        <v>1</v>
      </c>
      <c r="AA28" s="79" t="n">
        <v>149.76</v>
      </c>
      <c r="AB28" s="17" t="n">
        <v>0</v>
      </c>
      <c r="AC28" s="14" t="n">
        <f aca="false">ABS(Z28-$Z$3)</f>
        <v>0.25</v>
      </c>
      <c r="AE28" s="23" t="n">
        <v>25</v>
      </c>
      <c r="AF28" s="79" t="n">
        <v>1</v>
      </c>
      <c r="AG28" s="79" t="n">
        <v>0</v>
      </c>
      <c r="AH28" s="17" t="n">
        <v>0</v>
      </c>
      <c r="AI28" s="14" t="n">
        <f aca="false">ABS(AF28-$AF$3)</f>
        <v>0.25</v>
      </c>
      <c r="AK28" s="23" t="n">
        <v>25</v>
      </c>
      <c r="AL28" s="79" t="n">
        <v>1.091699</v>
      </c>
      <c r="AM28" s="79" t="n">
        <v>-350.55</v>
      </c>
      <c r="AN28" s="17" t="n">
        <v>0</v>
      </c>
      <c r="AO28" s="14" t="n">
        <f aca="false">ABS($AL$3-AL28)</f>
        <v>0.291699</v>
      </c>
      <c r="AQ28" s="10" t="n">
        <v>25</v>
      </c>
      <c r="AR28" s="96" t="n">
        <v>1</v>
      </c>
      <c r="AS28" s="96" t="n">
        <v>-0.4</v>
      </c>
      <c r="AT28" s="36" t="n">
        <v>1</v>
      </c>
      <c r="AU28" s="14" t="n">
        <f aca="false">ABS($AR$3-AR28)</f>
        <v>0.1</v>
      </c>
      <c r="AW28" s="23" t="n">
        <v>25</v>
      </c>
      <c r="AX28" s="79" t="n">
        <v>1.048906</v>
      </c>
      <c r="AY28" s="79" t="n">
        <v>-0.32727</v>
      </c>
      <c r="AZ28" s="17" t="n">
        <v>1</v>
      </c>
      <c r="BA28" s="14" t="n">
        <f aca="false">ABS($AX$3-AX28)</f>
        <v>0.0510940000000002</v>
      </c>
    </row>
    <row r="29" customFormat="false" ht="14.4" hidden="false" customHeight="true" outlineLevel="0" collapsed="false">
      <c r="A29" s="15" t="n">
        <v>26</v>
      </c>
      <c r="B29" s="94" t="n">
        <v>1</v>
      </c>
      <c r="C29" s="95" t="n">
        <v>0</v>
      </c>
      <c r="D29" s="17" t="n">
        <v>1</v>
      </c>
      <c r="E29" s="14" t="n">
        <f aca="false">ABS(B29-$B$3)</f>
        <v>0</v>
      </c>
      <c r="G29" s="15" t="n">
        <v>26</v>
      </c>
      <c r="H29" s="79" t="n">
        <v>1</v>
      </c>
      <c r="I29" s="79" t="n">
        <v>-270</v>
      </c>
      <c r="J29" s="17" t="n">
        <v>1</v>
      </c>
      <c r="K29" s="14" t="n">
        <f aca="false">ABS(H29-$B$3)</f>
        <v>0</v>
      </c>
      <c r="M29" s="37" t="s">
        <v>31</v>
      </c>
      <c r="N29" s="84" t="n">
        <f aca="false">N28/Q28</f>
        <v>0.00982468729166666</v>
      </c>
      <c r="O29" s="34" t="s">
        <v>18</v>
      </c>
      <c r="P29" s="85" t="n">
        <f aca="false">P28/Q28</f>
        <v>0.833333333333333</v>
      </c>
      <c r="Q29" s="86"/>
      <c r="S29" s="15" t="n">
        <v>36</v>
      </c>
      <c r="T29" s="79" t="n">
        <v>1</v>
      </c>
      <c r="U29" s="79" t="n">
        <v>-329.76</v>
      </c>
      <c r="V29" s="36" t="n">
        <v>1</v>
      </c>
      <c r="W29" s="78" t="n">
        <f aca="false">ABS(T29-$T$3)</f>
        <v>0</v>
      </c>
      <c r="Y29" s="15" t="n">
        <v>26</v>
      </c>
      <c r="Z29" s="79" t="n">
        <v>1.03137583698326</v>
      </c>
      <c r="AA29" s="79" t="n">
        <v>-352.32</v>
      </c>
      <c r="AB29" s="17" t="n">
        <v>0</v>
      </c>
      <c r="AC29" s="14" t="n">
        <f aca="false">ABS(Z29-$Z$3)</f>
        <v>0.28137583698326</v>
      </c>
      <c r="AE29" s="15" t="n">
        <v>26</v>
      </c>
      <c r="AF29" s="79" t="n">
        <v>1.00572102196044</v>
      </c>
      <c r="AG29" s="79" t="n">
        <v>-15.264</v>
      </c>
      <c r="AH29" s="17" t="n">
        <v>0</v>
      </c>
      <c r="AI29" s="14" t="n">
        <f aca="false">ABS(AF29-$AF$3)</f>
        <v>0.24427897803956</v>
      </c>
      <c r="AK29" s="15" t="n">
        <v>26</v>
      </c>
      <c r="AL29" s="79" t="n">
        <v>1</v>
      </c>
      <c r="AM29" s="79" t="n">
        <v>-18.45</v>
      </c>
      <c r="AN29" s="17" t="n">
        <v>0</v>
      </c>
      <c r="AO29" s="14" t="n">
        <f aca="false">ABS($AL$3-AL29)</f>
        <v>0.2</v>
      </c>
      <c r="AQ29" s="10" t="n">
        <v>26</v>
      </c>
      <c r="AR29" s="96" t="n">
        <v>1.07444371780447</v>
      </c>
      <c r="AS29" s="96" t="n">
        <v>126.4</v>
      </c>
      <c r="AT29" s="36" t="n">
        <v>0</v>
      </c>
      <c r="AU29" s="14" t="n">
        <f aca="false">ABS($AR$3-AR29)</f>
        <v>0.17444371780447</v>
      </c>
      <c r="AW29" s="15" t="n">
        <v>26</v>
      </c>
      <c r="AX29" s="79" t="n">
        <v>1.079391</v>
      </c>
      <c r="AY29" s="79" t="n">
        <v>0</v>
      </c>
      <c r="AZ29" s="17" t="n">
        <v>1</v>
      </c>
      <c r="BA29" s="14" t="n">
        <f aca="false">ABS($AX$3-AX29)</f>
        <v>0.0206090000000001</v>
      </c>
    </row>
    <row r="30" customFormat="false" ht="14.4" hidden="false" customHeight="true" outlineLevel="0" collapsed="false">
      <c r="A30" s="23" t="n">
        <v>27</v>
      </c>
      <c r="B30" s="94" t="n">
        <v>1</v>
      </c>
      <c r="C30" s="95" t="n">
        <v>0</v>
      </c>
      <c r="D30" s="17" t="n">
        <v>1</v>
      </c>
      <c r="E30" s="14" t="n">
        <f aca="false">ABS(B30-$B$3)</f>
        <v>0</v>
      </c>
      <c r="G30" s="23" t="n">
        <v>27</v>
      </c>
      <c r="H30" s="79" t="n">
        <v>1.01391138573667</v>
      </c>
      <c r="I30" s="79" t="n">
        <v>-271.8</v>
      </c>
      <c r="J30" s="17" t="n">
        <v>1</v>
      </c>
      <c r="K30" s="14" t="n">
        <f aca="false">ABS(H30-$B$3)</f>
        <v>0.0139113857366699</v>
      </c>
      <c r="M30" s="32" t="s">
        <v>19</v>
      </c>
      <c r="N30" s="87" t="n">
        <f aca="false">2/24</f>
        <v>0.0833333333333333</v>
      </c>
      <c r="S30" s="23" t="n">
        <v>39</v>
      </c>
      <c r="T30" s="79" t="n">
        <v>1</v>
      </c>
      <c r="U30" s="79" t="n">
        <v>-329.76</v>
      </c>
      <c r="V30" s="36" t="n">
        <v>1</v>
      </c>
      <c r="W30" s="78" t="n">
        <f aca="false">ABS(T30-$T$3)</f>
        <v>0</v>
      </c>
      <c r="Y30" s="23" t="n">
        <v>27</v>
      </c>
      <c r="Z30" s="79" t="n">
        <v>1</v>
      </c>
      <c r="AA30" s="79" t="n">
        <v>-1.44</v>
      </c>
      <c r="AB30" s="17" t="n">
        <v>0</v>
      </c>
      <c r="AC30" s="14" t="n">
        <f aca="false">ABS(Z30-$Z$3)</f>
        <v>0.25</v>
      </c>
      <c r="AE30" s="23" t="n">
        <v>27</v>
      </c>
      <c r="AF30" s="79" t="n">
        <v>1.01726144340771</v>
      </c>
      <c r="AG30" s="79" t="n">
        <v>-11.232</v>
      </c>
      <c r="AH30" s="17" t="n">
        <v>0</v>
      </c>
      <c r="AI30" s="14" t="n">
        <f aca="false">ABS(AF30-$AF$3)</f>
        <v>0.23273855659229</v>
      </c>
      <c r="AK30" s="23" t="n">
        <v>27</v>
      </c>
      <c r="AL30" s="79" t="n">
        <v>0.897067</v>
      </c>
      <c r="AM30" s="79" t="n">
        <v>0</v>
      </c>
      <c r="AN30" s="17" t="n">
        <v>0</v>
      </c>
      <c r="AO30" s="14" t="n">
        <f aca="false">ABS($AL$3-AL30)</f>
        <v>0.0970669999999999</v>
      </c>
      <c r="AQ30" s="10" t="n">
        <v>27</v>
      </c>
      <c r="AR30" s="96" t="n">
        <v>1.0543321305194</v>
      </c>
      <c r="AS30" s="96" t="n">
        <v>-138.399999999999</v>
      </c>
      <c r="AT30" s="36" t="n">
        <v>0</v>
      </c>
      <c r="AU30" s="14" t="n">
        <f aca="false">ABS($AR$3-AR30)</f>
        <v>0.1543321305194</v>
      </c>
      <c r="AW30" s="23" t="n">
        <v>27</v>
      </c>
      <c r="AX30" s="79" t="n">
        <v>1</v>
      </c>
      <c r="AY30" s="79" t="n">
        <v>-60.8727</v>
      </c>
      <c r="AZ30" s="17" t="n">
        <v>0</v>
      </c>
      <c r="BA30" s="14" t="n">
        <f aca="false">ABS($AX$3-AX30)</f>
        <v>0.1</v>
      </c>
    </row>
    <row r="31" customFormat="false" ht="14.4" hidden="false" customHeight="true" outlineLevel="0" collapsed="false">
      <c r="A31" s="15" t="n">
        <v>28</v>
      </c>
      <c r="B31" s="94" t="n">
        <v>1</v>
      </c>
      <c r="C31" s="95" t="n">
        <v>0</v>
      </c>
      <c r="D31" s="17" t="n">
        <v>1</v>
      </c>
      <c r="E31" s="14" t="n">
        <f aca="false">ABS(B31-$B$3)</f>
        <v>0</v>
      </c>
      <c r="G31" s="15" t="n">
        <v>28</v>
      </c>
      <c r="H31" s="79" t="n">
        <v>1.0069316688518</v>
      </c>
      <c r="I31" s="79" t="n">
        <v>-14.76</v>
      </c>
      <c r="J31" s="17" t="n">
        <v>0</v>
      </c>
      <c r="K31" s="14" t="n">
        <f aca="false">ABS(H31-$B$3)</f>
        <v>0.00693166885179997</v>
      </c>
      <c r="S31" s="15" t="n">
        <v>40</v>
      </c>
      <c r="T31" s="79" t="n">
        <v>1</v>
      </c>
      <c r="U31" s="79" t="n">
        <v>-329.76</v>
      </c>
      <c r="V31" s="36" t="n">
        <v>1</v>
      </c>
      <c r="W31" s="78" t="n">
        <f aca="false">ABS(T31-$T$3)</f>
        <v>0</v>
      </c>
      <c r="Y31" s="15" t="n">
        <v>28</v>
      </c>
      <c r="Z31" s="79" t="n">
        <v>1</v>
      </c>
      <c r="AA31" s="79" t="n">
        <v>0</v>
      </c>
      <c r="AB31" s="17" t="n">
        <v>0</v>
      </c>
      <c r="AC31" s="14" t="n">
        <f aca="false">ABS(Z31-$Z$3)</f>
        <v>0.25</v>
      </c>
      <c r="AE31" s="15" t="n">
        <v>28</v>
      </c>
      <c r="AF31" s="79" t="n">
        <v>1</v>
      </c>
      <c r="AG31" s="79" t="n">
        <v>179.136</v>
      </c>
      <c r="AH31" s="17" t="n">
        <v>0</v>
      </c>
      <c r="AI31" s="14" t="n">
        <f aca="false">ABS(AF31-$AF$3)</f>
        <v>0.25</v>
      </c>
      <c r="AK31" s="15" t="n">
        <v>28</v>
      </c>
      <c r="AL31" s="79" t="n">
        <v>1.047029</v>
      </c>
      <c r="AM31" s="79" t="n">
        <v>-0.45</v>
      </c>
      <c r="AN31" s="17" t="n">
        <v>0</v>
      </c>
      <c r="AO31" s="14" t="n">
        <f aca="false">ABS($AL$3-AL31)</f>
        <v>0.247029</v>
      </c>
      <c r="AQ31" s="10" t="n">
        <v>28</v>
      </c>
      <c r="AR31" s="96" t="n">
        <v>1</v>
      </c>
      <c r="AS31" s="96" t="n">
        <v>0</v>
      </c>
      <c r="AT31" s="36" t="n">
        <v>1</v>
      </c>
      <c r="AU31" s="14" t="n">
        <f aca="false">ABS($AR$3-AR31)</f>
        <v>0.1</v>
      </c>
      <c r="AW31" s="15" t="n">
        <v>28</v>
      </c>
      <c r="AX31" s="79" t="n">
        <v>1.048906</v>
      </c>
      <c r="AY31" s="79" t="n">
        <v>-0.32727</v>
      </c>
      <c r="AZ31" s="17" t="n">
        <v>1</v>
      </c>
      <c r="BA31" s="14" t="n">
        <f aca="false">ABS($AX$3-AX31)</f>
        <v>0.0510940000000002</v>
      </c>
    </row>
    <row r="32" customFormat="false" ht="14.4" hidden="false" customHeight="true" outlineLevel="0" collapsed="false">
      <c r="A32" s="23" t="n">
        <v>29</v>
      </c>
      <c r="B32" s="94" t="n">
        <v>1</v>
      </c>
      <c r="C32" s="95" t="n">
        <v>0</v>
      </c>
      <c r="D32" s="17" t="n">
        <v>1</v>
      </c>
      <c r="E32" s="14" t="n">
        <f aca="false">ABS(B32-$B$3)</f>
        <v>0</v>
      </c>
      <c r="G32" s="23" t="n">
        <v>29</v>
      </c>
      <c r="H32" s="79" t="n">
        <v>1</v>
      </c>
      <c r="I32" s="79" t="n">
        <v>-180</v>
      </c>
      <c r="J32" s="17" t="n">
        <v>0</v>
      </c>
      <c r="K32" s="14" t="n">
        <f aca="false">ABS(H32-$B$3)</f>
        <v>0</v>
      </c>
      <c r="S32" s="37" t="s">
        <v>30</v>
      </c>
      <c r="T32" s="81" t="n">
        <f aca="false">SUM(W4:W31)</f>
        <v>0.00442313545171991</v>
      </c>
      <c r="U32" s="82" t="s">
        <v>11</v>
      </c>
      <c r="V32" s="88" t="n">
        <f aca="false">SUM(V4:V31)</f>
        <v>26.5</v>
      </c>
      <c r="W32" s="83" t="n">
        <v>28</v>
      </c>
      <c r="Y32" s="23" t="n">
        <v>29</v>
      </c>
      <c r="Z32" s="79" t="n">
        <v>1.02231218579416</v>
      </c>
      <c r="AA32" s="79" t="n">
        <v>172.32</v>
      </c>
      <c r="AB32" s="17" t="n">
        <v>0</v>
      </c>
      <c r="AC32" s="14" t="n">
        <f aca="false">ABS(Z32-$Z$3)</f>
        <v>0.27231218579416</v>
      </c>
      <c r="AE32" s="23" t="n">
        <v>29</v>
      </c>
      <c r="AF32" s="79" t="n">
        <v>1.0028564313801</v>
      </c>
      <c r="AG32" s="79" t="n">
        <v>-150.336</v>
      </c>
      <c r="AH32" s="17" t="n">
        <v>0</v>
      </c>
      <c r="AI32" s="14" t="n">
        <f aca="false">ABS(AF32-$AF$3)</f>
        <v>0.2471435686199</v>
      </c>
      <c r="AK32" s="23" t="n">
        <v>29</v>
      </c>
      <c r="AL32" s="79" t="n">
        <v>1.004187</v>
      </c>
      <c r="AM32" s="79" t="n">
        <v>-13.05</v>
      </c>
      <c r="AN32" s="17" t="n">
        <v>0</v>
      </c>
      <c r="AO32" s="14" t="n">
        <f aca="false">ABS($AL$3-AL32)</f>
        <v>0.204187</v>
      </c>
      <c r="AQ32" s="10" t="n">
        <v>29</v>
      </c>
      <c r="AR32" s="96" t="n">
        <v>1</v>
      </c>
      <c r="AS32" s="96" t="n">
        <v>107.6</v>
      </c>
      <c r="AT32" s="36" t="n">
        <v>0</v>
      </c>
      <c r="AU32" s="14" t="n">
        <f aca="false">ABS($AR$3-AR32)</f>
        <v>0.1</v>
      </c>
      <c r="AW32" s="23" t="n">
        <v>29</v>
      </c>
      <c r="AX32" s="79" t="n">
        <v>1.048906</v>
      </c>
      <c r="AY32" s="79" t="n">
        <v>0</v>
      </c>
      <c r="AZ32" s="17" t="n">
        <v>1</v>
      </c>
      <c r="BA32" s="14" t="n">
        <f aca="false">ABS($AX$3-AX32)</f>
        <v>0.0510940000000002</v>
      </c>
    </row>
    <row r="33" customFormat="false" ht="14.4" hidden="false" customHeight="true" outlineLevel="0" collapsed="false">
      <c r="A33" s="15" t="n">
        <v>30</v>
      </c>
      <c r="B33" s="94" t="n">
        <v>1</v>
      </c>
      <c r="C33" s="95" t="n">
        <v>0</v>
      </c>
      <c r="D33" s="17" t="n">
        <v>1</v>
      </c>
      <c r="E33" s="14" t="n">
        <f aca="false">ABS(B33-$B$3)</f>
        <v>0</v>
      </c>
      <c r="G33" s="15" t="n">
        <v>30</v>
      </c>
      <c r="H33" s="79" t="n">
        <v>1</v>
      </c>
      <c r="I33" s="79" t="n">
        <v>-334.8</v>
      </c>
      <c r="J33" s="17" t="n">
        <v>0</v>
      </c>
      <c r="K33" s="14" t="n">
        <f aca="false">ABS(H33-$B$3)</f>
        <v>0</v>
      </c>
      <c r="S33" s="37" t="s">
        <v>31</v>
      </c>
      <c r="T33" s="84" t="n">
        <f aca="false">T32/W32</f>
        <v>0.000157969123275711</v>
      </c>
      <c r="U33" s="34" t="s">
        <v>18</v>
      </c>
      <c r="V33" s="85" t="n">
        <f aca="false">V32/W32</f>
        <v>0.946428571428571</v>
      </c>
      <c r="W33" s="86"/>
      <c r="Y33" s="15" t="n">
        <v>30</v>
      </c>
      <c r="Z33" s="79" t="n">
        <v>1.15168746578686</v>
      </c>
      <c r="AA33" s="79" t="n">
        <v>-348.48</v>
      </c>
      <c r="AB33" s="17" t="n">
        <v>0</v>
      </c>
      <c r="AC33" s="14" t="n">
        <f aca="false">ABS(Z33-$Z$3)</f>
        <v>0.40168746578686</v>
      </c>
      <c r="AE33" s="15" t="n">
        <v>30</v>
      </c>
      <c r="AF33" s="79" t="n">
        <v>1.04669517957575</v>
      </c>
      <c r="AG33" s="79" t="n">
        <v>-167.904</v>
      </c>
      <c r="AH33" s="17" t="n">
        <v>0</v>
      </c>
      <c r="AI33" s="14" t="n">
        <f aca="false">ABS(AF33-$AF$3)</f>
        <v>0.20330482042425</v>
      </c>
      <c r="AK33" s="15" t="n">
        <v>30</v>
      </c>
      <c r="AL33" s="79" t="n">
        <v>0.995831</v>
      </c>
      <c r="AM33" s="79" t="n">
        <v>150.3</v>
      </c>
      <c r="AN33" s="17" t="n">
        <v>0</v>
      </c>
      <c r="AO33" s="14" t="n">
        <f aca="false">ABS($AL$3-AL33)</f>
        <v>0.195831</v>
      </c>
      <c r="AQ33" s="10" t="n">
        <v>30</v>
      </c>
      <c r="AR33" s="96" t="n">
        <v>1.1242907071184</v>
      </c>
      <c r="AS33" s="96" t="n">
        <v>-124.399999999999</v>
      </c>
      <c r="AT33" s="36" t="n">
        <v>0</v>
      </c>
      <c r="AU33" s="14" t="n">
        <f aca="false">ABS($AR$3-AR33)</f>
        <v>0.2242907071184</v>
      </c>
      <c r="AW33" s="15" t="n">
        <v>30</v>
      </c>
      <c r="AX33" s="79" t="n">
        <v>1.082832</v>
      </c>
      <c r="AY33" s="79" t="n">
        <v>-359.345</v>
      </c>
      <c r="AZ33" s="17" t="n">
        <v>1</v>
      </c>
      <c r="BA33" s="14" t="n">
        <f aca="false">ABS($AX$3-AX33)</f>
        <v>0.0171680000000001</v>
      </c>
    </row>
    <row r="34" customFormat="false" ht="14.4" hidden="false" customHeight="true" outlineLevel="0" collapsed="false">
      <c r="A34" s="23" t="n">
        <v>31</v>
      </c>
      <c r="B34" s="94" t="n">
        <v>1</v>
      </c>
      <c r="C34" s="95" t="n">
        <v>0</v>
      </c>
      <c r="D34" s="17" t="n">
        <v>1</v>
      </c>
      <c r="E34" s="14" t="n">
        <f aca="false">ABS(B34-$B$3)</f>
        <v>0</v>
      </c>
      <c r="G34" s="23" t="n">
        <v>31</v>
      </c>
      <c r="H34" s="79" t="n">
        <v>1.0174193661806</v>
      </c>
      <c r="I34" s="79" t="n">
        <v>149.04</v>
      </c>
      <c r="J34" s="17" t="n">
        <v>0</v>
      </c>
      <c r="K34" s="14" t="n">
        <f aca="false">ABS(H34-$B$3)</f>
        <v>0.0174193661805999</v>
      </c>
      <c r="S34" s="32" t="s">
        <v>19</v>
      </c>
      <c r="T34" s="87" t="n">
        <f aca="false">2/28</f>
        <v>0.0714285714285714</v>
      </c>
      <c r="Y34" s="23" t="n">
        <v>31</v>
      </c>
      <c r="Z34" s="79" t="n">
        <v>1.07791378916192</v>
      </c>
      <c r="AA34" s="79" t="n">
        <v>-146.399999999999</v>
      </c>
      <c r="AB34" s="17" t="n">
        <v>0</v>
      </c>
      <c r="AC34" s="14" t="n">
        <f aca="false">ABS(Z34-$Z$3)</f>
        <v>0.32791378916192</v>
      </c>
      <c r="AE34" s="23" t="n">
        <v>31</v>
      </c>
      <c r="AF34" s="79" t="n">
        <v>1.01726144340771</v>
      </c>
      <c r="AG34" s="79" t="n">
        <v>-36</v>
      </c>
      <c r="AH34" s="17" t="n">
        <v>0</v>
      </c>
      <c r="AI34" s="14" t="n">
        <f aca="false">ABS(AF34-$AF$3)</f>
        <v>0.23273855659229</v>
      </c>
      <c r="AK34" s="23" t="n">
        <v>31</v>
      </c>
      <c r="AL34" s="79" t="n">
        <v>0.893327</v>
      </c>
      <c r="AM34" s="79" t="n">
        <v>0</v>
      </c>
      <c r="AN34" s="17" t="n">
        <v>0</v>
      </c>
      <c r="AO34" s="14" t="n">
        <f aca="false">ABS($AL$3-AL34)</f>
        <v>0.0933269999999999</v>
      </c>
      <c r="AQ34" s="10" t="n">
        <v>31</v>
      </c>
      <c r="AR34" s="96" t="n">
        <v>1</v>
      </c>
      <c r="AS34" s="96" t="n">
        <v>0</v>
      </c>
      <c r="AT34" s="36" t="n">
        <v>1</v>
      </c>
      <c r="AU34" s="14" t="n">
        <f aca="false">ABS($AR$3-AR34)</f>
        <v>0.1</v>
      </c>
      <c r="AW34" s="23" t="n">
        <v>31</v>
      </c>
      <c r="AX34" s="79" t="n">
        <v>1.048906</v>
      </c>
      <c r="AY34" s="79" t="n">
        <v>0</v>
      </c>
      <c r="AZ34" s="17" t="n">
        <v>1</v>
      </c>
      <c r="BA34" s="14" t="n">
        <f aca="false">ABS($AX$3-AX34)</f>
        <v>0.0510940000000002</v>
      </c>
    </row>
    <row r="35" customFormat="false" ht="14.4" hidden="false" customHeight="true" outlineLevel="0" collapsed="false">
      <c r="A35" s="15" t="n">
        <v>32</v>
      </c>
      <c r="B35" s="94" t="n">
        <v>1</v>
      </c>
      <c r="C35" s="95" t="n">
        <v>0</v>
      </c>
      <c r="D35" s="17" t="n">
        <v>1</v>
      </c>
      <c r="E35" s="14" t="n">
        <f aca="false">ABS(B35-$B$3)</f>
        <v>0</v>
      </c>
      <c r="G35" s="15" t="n">
        <v>32</v>
      </c>
      <c r="H35" s="79" t="n">
        <v>1</v>
      </c>
      <c r="I35" s="79" t="n">
        <v>90</v>
      </c>
      <c r="J35" s="17" t="n">
        <v>1</v>
      </c>
      <c r="K35" s="14" t="n">
        <f aca="false">ABS(H35-$B$3)</f>
        <v>0</v>
      </c>
      <c r="Y35" s="15" t="n">
        <v>32</v>
      </c>
      <c r="Z35" s="79" t="n">
        <v>1.00442313545172</v>
      </c>
      <c r="AA35" s="79" t="n">
        <v>-177.12</v>
      </c>
      <c r="AB35" s="17" t="n">
        <v>0</v>
      </c>
      <c r="AC35" s="14" t="n">
        <f aca="false">ABS(Z35-$Z$3)</f>
        <v>0.25442313545172</v>
      </c>
      <c r="AE35" s="15" t="n">
        <v>32</v>
      </c>
      <c r="AF35" s="79" t="n">
        <v>1</v>
      </c>
      <c r="AG35" s="79" t="n">
        <v>-180</v>
      </c>
      <c r="AH35" s="17" t="n">
        <v>0</v>
      </c>
      <c r="AI35" s="14" t="n">
        <f aca="false">ABS(AF35-$AF$3)</f>
        <v>0.25</v>
      </c>
      <c r="AK35" s="15" t="n">
        <v>32</v>
      </c>
      <c r="AL35" s="79" t="n">
        <v>1</v>
      </c>
      <c r="AM35" s="79" t="n">
        <v>-180</v>
      </c>
      <c r="AN35" s="17" t="n">
        <v>0</v>
      </c>
      <c r="AO35" s="14" t="n">
        <f aca="false">ABS($AL$3-AL35)</f>
        <v>0.2</v>
      </c>
      <c r="AQ35" s="10" t="n">
        <v>32</v>
      </c>
      <c r="AR35" s="96" t="n">
        <v>1</v>
      </c>
      <c r="AS35" s="96" t="n">
        <v>0</v>
      </c>
      <c r="AT35" s="36" t="n">
        <v>1</v>
      </c>
      <c r="AU35" s="14" t="n">
        <f aca="false">ABS($AR$3-AR35)</f>
        <v>0.1</v>
      </c>
      <c r="AW35" s="15" t="n">
        <v>32</v>
      </c>
      <c r="AX35" s="79" t="n">
        <v>1.075961</v>
      </c>
      <c r="AY35" s="79" t="n">
        <v>-358.036</v>
      </c>
      <c r="AZ35" s="17" t="n">
        <v>1</v>
      </c>
      <c r="BA35" s="14" t="n">
        <f aca="false">ABS($AX$3-AX35)</f>
        <v>0.0240390000000001</v>
      </c>
    </row>
    <row r="36" customFormat="false" ht="14.4" hidden="false" customHeight="true" outlineLevel="0" collapsed="false">
      <c r="A36" s="23" t="n">
        <v>33</v>
      </c>
      <c r="B36" s="94" t="n">
        <v>1</v>
      </c>
      <c r="C36" s="95" t="n">
        <v>0</v>
      </c>
      <c r="D36" s="17" t="n">
        <v>1</v>
      </c>
      <c r="E36" s="14" t="n">
        <f aca="false">ABS(B36-$B$3)</f>
        <v>0</v>
      </c>
      <c r="G36" s="23" t="n">
        <v>33</v>
      </c>
      <c r="H36" s="79" t="n">
        <v>1</v>
      </c>
      <c r="I36" s="79" t="n">
        <v>-270</v>
      </c>
      <c r="J36" s="17" t="n">
        <v>1</v>
      </c>
      <c r="K36" s="14" t="n">
        <f aca="false">ABS(H36-$B$3)</f>
        <v>0</v>
      </c>
      <c r="Y36" s="23" t="n">
        <v>33</v>
      </c>
      <c r="Z36" s="79" t="n">
        <v>1</v>
      </c>
      <c r="AA36" s="79" t="n">
        <v>0</v>
      </c>
      <c r="AB36" s="17" t="n">
        <v>0</v>
      </c>
      <c r="AC36" s="14" t="n">
        <f aca="false">ABS(Z36-$Z$3)</f>
        <v>0.25</v>
      </c>
      <c r="AE36" s="23" t="n">
        <v>33</v>
      </c>
      <c r="AF36" s="79" t="n">
        <v>1</v>
      </c>
      <c r="AG36" s="79" t="n">
        <v>-330.336</v>
      </c>
      <c r="AH36" s="17" t="n">
        <v>0</v>
      </c>
      <c r="AI36" s="14" t="n">
        <f aca="false">ABS(AF36-$AF$3)</f>
        <v>0.25</v>
      </c>
      <c r="AK36" s="23" t="n">
        <v>33</v>
      </c>
      <c r="AL36" s="79" t="n">
        <v>1</v>
      </c>
      <c r="AM36" s="79" t="n">
        <v>-330.336</v>
      </c>
      <c r="AN36" s="17" t="n">
        <v>0</v>
      </c>
      <c r="AO36" s="14" t="n">
        <f aca="false">ABS($AL$3-AL36)</f>
        <v>0.2</v>
      </c>
      <c r="AQ36" s="10" t="n">
        <v>33</v>
      </c>
      <c r="AR36" s="96" t="n">
        <v>1</v>
      </c>
      <c r="AS36" s="96" t="n">
        <v>0</v>
      </c>
      <c r="AT36" s="36" t="n">
        <v>1</v>
      </c>
      <c r="AU36" s="14" t="n">
        <f aca="false">ABS($AR$3-AR36)</f>
        <v>0.1</v>
      </c>
      <c r="AW36" s="23" t="n">
        <v>33</v>
      </c>
      <c r="AX36" s="79" t="n">
        <v>1.048906</v>
      </c>
      <c r="AY36" s="79" t="n">
        <v>-359.673</v>
      </c>
      <c r="AZ36" s="17" t="n">
        <v>1</v>
      </c>
      <c r="BA36" s="14" t="n">
        <f aca="false">ABS($AX$3-AX36)</f>
        <v>0.0510940000000002</v>
      </c>
    </row>
    <row r="37" customFormat="false" ht="14.4" hidden="false" customHeight="true" outlineLevel="0" collapsed="false">
      <c r="A37" s="15" t="n">
        <v>34</v>
      </c>
      <c r="B37" s="94" t="n">
        <v>1</v>
      </c>
      <c r="C37" s="95" t="n">
        <v>0</v>
      </c>
      <c r="D37" s="17" t="n">
        <v>1</v>
      </c>
      <c r="E37" s="14" t="n">
        <f aca="false">ABS(B37-$B$3)</f>
        <v>0</v>
      </c>
      <c r="G37" s="15" t="n">
        <v>34</v>
      </c>
      <c r="H37" s="79" t="n">
        <v>1</v>
      </c>
      <c r="I37" s="79" t="n">
        <v>-270</v>
      </c>
      <c r="J37" s="17" t="n">
        <v>1</v>
      </c>
      <c r="K37" s="14" t="n">
        <f aca="false">ABS(H37-$B$3)</f>
        <v>0</v>
      </c>
      <c r="Y37" s="15" t="n">
        <v>34</v>
      </c>
      <c r="Z37" s="79" t="n">
        <v>1.15678153544609</v>
      </c>
      <c r="AA37" s="79" t="n">
        <v>-8.64</v>
      </c>
      <c r="AB37" s="17" t="n">
        <v>0</v>
      </c>
      <c r="AC37" s="14" t="n">
        <f aca="false">ABS(Z37-$Z$3)</f>
        <v>0.40678153544609</v>
      </c>
      <c r="AE37" s="15" t="n">
        <v>34</v>
      </c>
      <c r="AF37" s="79" t="n">
        <v>1</v>
      </c>
      <c r="AG37" s="79" t="n">
        <v>-97.056</v>
      </c>
      <c r="AH37" s="17" t="n">
        <v>0</v>
      </c>
      <c r="AI37" s="14" t="n">
        <v>24</v>
      </c>
      <c r="AK37" s="15" t="n">
        <v>34</v>
      </c>
      <c r="AL37" s="79" t="n">
        <v>1</v>
      </c>
      <c r="AM37" s="79" t="n">
        <v>-97.056</v>
      </c>
      <c r="AN37" s="17" t="n">
        <v>0</v>
      </c>
      <c r="AO37" s="14" t="n">
        <f aca="false">ABS($AL$3-AL37)</f>
        <v>0.2</v>
      </c>
      <c r="AQ37" s="10" t="n">
        <v>34</v>
      </c>
      <c r="AR37" s="96" t="n">
        <v>1.08259536308044</v>
      </c>
      <c r="AS37" s="96" t="n">
        <v>-163.2</v>
      </c>
      <c r="AT37" s="36" t="n">
        <v>0</v>
      </c>
      <c r="AU37" s="14" t="n">
        <f aca="false">ABS($AR$3-AR37)</f>
        <v>0.18259536308044</v>
      </c>
      <c r="AW37" s="15" t="n">
        <v>34</v>
      </c>
      <c r="AX37" s="79" t="n">
        <v>1.128582</v>
      </c>
      <c r="AY37" s="79" t="n">
        <v>-0.98182</v>
      </c>
      <c r="AZ37" s="17" t="n">
        <v>1</v>
      </c>
      <c r="BA37" s="14" t="n">
        <f aca="false">ABS($AX$3-AX37)</f>
        <v>0.0285819999999999</v>
      </c>
    </row>
    <row r="38" customFormat="false" ht="14.4" hidden="false" customHeight="true" outlineLevel="0" collapsed="false">
      <c r="A38" s="23" t="n">
        <v>35</v>
      </c>
      <c r="B38" s="94" t="n">
        <v>1</v>
      </c>
      <c r="C38" s="95" t="n">
        <v>-62.64</v>
      </c>
      <c r="D38" s="17" t="n">
        <v>1</v>
      </c>
      <c r="E38" s="14" t="n">
        <f aca="false">ABS(B38-$B$3)</f>
        <v>0</v>
      </c>
      <c r="G38" s="23" t="n">
        <v>35</v>
      </c>
      <c r="H38" s="79" t="n">
        <v>1</v>
      </c>
      <c r="I38" s="79" t="n">
        <v>-270</v>
      </c>
      <c r="J38" s="17" t="n">
        <v>1</v>
      </c>
      <c r="K38" s="14" t="n">
        <f aca="false">ABS(H38-$B$3)</f>
        <v>0</v>
      </c>
      <c r="Y38" s="23" t="n">
        <v>35</v>
      </c>
      <c r="Z38" s="79" t="n">
        <v>1.03593775201187</v>
      </c>
      <c r="AA38" s="79" t="n">
        <v>-324.48</v>
      </c>
      <c r="AB38" s="17" t="n">
        <v>0</v>
      </c>
      <c r="AC38" s="14" t="n">
        <f aca="false">ABS(Z38-$Z$3)</f>
        <v>0.28593775201187</v>
      </c>
      <c r="AE38" s="23" t="n">
        <v>35</v>
      </c>
      <c r="AF38" s="79" t="n">
        <v>0.98865540267739</v>
      </c>
      <c r="AG38" s="79" t="n">
        <v>120.96</v>
      </c>
      <c r="AH38" s="17" t="n">
        <v>0</v>
      </c>
      <c r="AI38" s="14" t="n">
        <f aca="false">ABS(AF38-$AF$3)</f>
        <v>0.26134459732261</v>
      </c>
      <c r="AK38" s="23" t="n">
        <v>35</v>
      </c>
      <c r="AL38" s="79" t="n">
        <v>0.98865540267739</v>
      </c>
      <c r="AM38" s="79" t="n">
        <v>120.96</v>
      </c>
      <c r="AN38" s="17" t="n">
        <v>0</v>
      </c>
      <c r="AO38" s="14" t="n">
        <f aca="false">ABS($AL$3-AL38)</f>
        <v>0.18865540267739</v>
      </c>
      <c r="AQ38" s="10" t="n">
        <v>35</v>
      </c>
      <c r="AR38" s="96" t="n">
        <v>1</v>
      </c>
      <c r="AS38" s="96" t="n">
        <v>153.2</v>
      </c>
      <c r="AT38" s="36" t="n">
        <v>0</v>
      </c>
      <c r="AU38" s="14" t="n">
        <f aca="false">ABS($AR$3-AR38)</f>
        <v>0.1</v>
      </c>
      <c r="AW38" s="23" t="n">
        <v>35</v>
      </c>
      <c r="AX38" s="79" t="n">
        <v>1.117856</v>
      </c>
      <c r="AY38" s="79" t="n">
        <v>-358.364</v>
      </c>
      <c r="AZ38" s="17" t="n">
        <v>1</v>
      </c>
      <c r="BA38" s="14" t="n">
        <f aca="false">ABS($AX$3-AX38)</f>
        <v>0.0178559999999999</v>
      </c>
    </row>
    <row r="39" customFormat="false" ht="14.4" hidden="false" customHeight="true" outlineLevel="0" collapsed="false">
      <c r="A39" s="15" t="n">
        <v>36</v>
      </c>
      <c r="B39" s="94" t="n">
        <v>1</v>
      </c>
      <c r="C39" s="95" t="n">
        <v>0</v>
      </c>
      <c r="D39" s="17" t="n">
        <v>1</v>
      </c>
      <c r="E39" s="14" t="n">
        <f aca="false">ABS(B39-$B$3)</f>
        <v>0</v>
      </c>
      <c r="G39" s="15" t="n">
        <v>36</v>
      </c>
      <c r="H39" s="79" t="n">
        <v>1</v>
      </c>
      <c r="I39" s="79" t="n">
        <v>90.36</v>
      </c>
      <c r="J39" s="17" t="n">
        <v>1</v>
      </c>
      <c r="K39" s="14" t="n">
        <f aca="false">ABS(H39-$B$3)</f>
        <v>0</v>
      </c>
      <c r="Y39" s="15" t="n">
        <v>36</v>
      </c>
      <c r="Z39" s="79" t="n">
        <v>1</v>
      </c>
      <c r="AA39" s="79" t="n">
        <v>0</v>
      </c>
      <c r="AB39" s="17" t="n">
        <v>0</v>
      </c>
      <c r="AC39" s="14" t="n">
        <f aca="false">ABS(Z39-$Z$3)</f>
        <v>0.25</v>
      </c>
      <c r="AE39" s="15" t="n">
        <v>36</v>
      </c>
      <c r="AF39" s="79" t="n">
        <v>1</v>
      </c>
      <c r="AG39" s="79" t="n">
        <v>-180</v>
      </c>
      <c r="AH39" s="17" t="n">
        <v>0</v>
      </c>
      <c r="AI39" s="14" t="n">
        <f aca="false">ABS(AF39-$AF$3)</f>
        <v>0.25</v>
      </c>
      <c r="AK39" s="15" t="n">
        <v>36</v>
      </c>
      <c r="AL39" s="79" t="n">
        <v>1</v>
      </c>
      <c r="AM39" s="79" t="n">
        <v>-180</v>
      </c>
      <c r="AN39" s="17" t="n">
        <v>1</v>
      </c>
      <c r="AO39" s="14" t="n">
        <f aca="false">ABS($AL$3-AL39)</f>
        <v>0.2</v>
      </c>
      <c r="AQ39" s="10" t="n">
        <v>36</v>
      </c>
      <c r="AR39" s="96" t="n">
        <v>1</v>
      </c>
      <c r="AS39" s="96" t="n">
        <v>0</v>
      </c>
      <c r="AT39" s="36" t="n">
        <v>1</v>
      </c>
      <c r="AU39" s="14" t="n">
        <f aca="false">ABS($AR$3-AR39)</f>
        <v>0.1</v>
      </c>
      <c r="AW39" s="15" t="n">
        <v>36</v>
      </c>
      <c r="AX39" s="79" t="n">
        <v>1.048906</v>
      </c>
      <c r="AY39" s="79" t="n">
        <v>0</v>
      </c>
      <c r="AZ39" s="17" t="n">
        <v>1</v>
      </c>
      <c r="BA39" s="14" t="n">
        <f aca="false">ABS($AX$3-AX39)</f>
        <v>0.0510940000000002</v>
      </c>
    </row>
    <row r="40" customFormat="false" ht="14.4" hidden="false" customHeight="true" outlineLevel="0" collapsed="false">
      <c r="A40" s="23" t="n">
        <v>37</v>
      </c>
      <c r="B40" s="94" t="n">
        <v>1</v>
      </c>
      <c r="C40" s="95" t="n">
        <v>0</v>
      </c>
      <c r="D40" s="17" t="n">
        <v>1</v>
      </c>
      <c r="E40" s="14" t="n">
        <f aca="false">ABS(B40-$B$3)</f>
        <v>0</v>
      </c>
      <c r="G40" s="23" t="n">
        <v>37</v>
      </c>
      <c r="H40" s="79" t="n">
        <v>1</v>
      </c>
      <c r="I40" s="79" t="n">
        <v>-270</v>
      </c>
      <c r="J40" s="17" t="n">
        <v>1</v>
      </c>
      <c r="K40" s="14" t="n">
        <f aca="false">ABS(H40-$B$3)</f>
        <v>0</v>
      </c>
      <c r="Y40" s="23" t="n">
        <v>37</v>
      </c>
      <c r="Z40" s="79" t="n">
        <v>1</v>
      </c>
      <c r="AA40" s="79" t="n">
        <v>-12.48</v>
      </c>
      <c r="AB40" s="17" t="n">
        <v>0</v>
      </c>
      <c r="AC40" s="14" t="n">
        <f aca="false">ABS(Z40-$Z$3)</f>
        <v>0.25</v>
      </c>
      <c r="AE40" s="23" t="n">
        <v>37</v>
      </c>
      <c r="AF40" s="79" t="n">
        <v>1</v>
      </c>
      <c r="AG40" s="79" t="n">
        <v>-25.056</v>
      </c>
      <c r="AH40" s="17" t="n">
        <v>0</v>
      </c>
      <c r="AI40" s="14" t="n">
        <f aca="false">ABS(AF40-$AF$3)</f>
        <v>0.25</v>
      </c>
      <c r="AK40" s="23" t="n">
        <v>37</v>
      </c>
      <c r="AL40" s="79" t="n">
        <v>1</v>
      </c>
      <c r="AM40" s="79" t="n">
        <v>-25.056</v>
      </c>
      <c r="AN40" s="17" t="n">
        <v>0</v>
      </c>
      <c r="AO40" s="14" t="n">
        <f aca="false">ABS($AL$3-AL40)</f>
        <v>0.2</v>
      </c>
      <c r="AQ40" s="10" t="n">
        <v>37</v>
      </c>
      <c r="AR40" s="96" t="n">
        <v>1.04244632882112</v>
      </c>
      <c r="AS40" s="96" t="n">
        <v>-82.4</v>
      </c>
      <c r="AT40" s="36" t="n">
        <v>1</v>
      </c>
      <c r="AU40" s="14" t="n">
        <f aca="false">ABS($AR$3-AR40)</f>
        <v>0.14244632882112</v>
      </c>
      <c r="AW40" s="23" t="n">
        <v>37</v>
      </c>
      <c r="AX40" s="79" t="n">
        <v>1.13218</v>
      </c>
      <c r="AY40" s="79" t="n">
        <v>0</v>
      </c>
      <c r="AZ40" s="17" t="n">
        <v>1</v>
      </c>
      <c r="BA40" s="14" t="n">
        <f aca="false">ABS($AX$3-AX40)</f>
        <v>0.0321799999999999</v>
      </c>
    </row>
    <row r="41" customFormat="false" ht="14.4" hidden="false" customHeight="true" outlineLevel="0" collapsed="false">
      <c r="A41" s="15" t="n">
        <v>38</v>
      </c>
      <c r="B41" s="94" t="n">
        <v>1</v>
      </c>
      <c r="C41" s="95" t="n">
        <v>0</v>
      </c>
      <c r="D41" s="17" t="n">
        <v>1</v>
      </c>
      <c r="E41" s="14" t="n">
        <f aca="false">ABS(B41-$B$3)</f>
        <v>0</v>
      </c>
      <c r="G41" s="15" t="n">
        <v>38</v>
      </c>
      <c r="H41" s="79" t="n">
        <v>1.02093948370768</v>
      </c>
      <c r="I41" s="79" t="n">
        <v>150.84</v>
      </c>
      <c r="J41" s="17" t="n">
        <v>0</v>
      </c>
      <c r="K41" s="14" t="n">
        <f aca="false">ABS(H41-$B$3)</f>
        <v>0.02093948370768</v>
      </c>
      <c r="Y41" s="15" t="n">
        <v>38</v>
      </c>
      <c r="Z41" s="79" t="n">
        <v>1</v>
      </c>
      <c r="AA41" s="79" t="n">
        <v>0</v>
      </c>
      <c r="AB41" s="17" t="n">
        <v>0</v>
      </c>
      <c r="AC41" s="14" t="n">
        <f aca="false">ABS(Z41-$Z$3)</f>
        <v>0.25</v>
      </c>
      <c r="AE41" s="15" t="n">
        <v>38</v>
      </c>
      <c r="AF41" s="79" t="n">
        <v>1</v>
      </c>
      <c r="AG41" s="79" t="n">
        <v>162.432</v>
      </c>
      <c r="AH41" s="17" t="n">
        <v>0</v>
      </c>
      <c r="AI41" s="14" t="n">
        <f aca="false">ABS(AF41-$AF$3)</f>
        <v>0.25</v>
      </c>
      <c r="AK41" s="15" t="n">
        <v>38</v>
      </c>
      <c r="AL41" s="79" t="n">
        <v>1</v>
      </c>
      <c r="AM41" s="79" t="n">
        <v>162.432</v>
      </c>
      <c r="AN41" s="17" t="n">
        <v>0</v>
      </c>
      <c r="AO41" s="14" t="n">
        <f aca="false">ABS($AL$3-AL41)</f>
        <v>0.2</v>
      </c>
      <c r="AQ41" s="10" t="n">
        <v>38</v>
      </c>
      <c r="AR41" s="96" t="n">
        <v>1</v>
      </c>
      <c r="AS41" s="96" t="n">
        <v>0</v>
      </c>
      <c r="AT41" s="36" t="n">
        <v>0</v>
      </c>
      <c r="AU41" s="14" t="n">
        <f aca="false">ABS($AR$3-AR41)</f>
        <v>0.1</v>
      </c>
      <c r="AW41" s="15" t="n">
        <v>38</v>
      </c>
      <c r="AX41" s="79" t="n">
        <v>1.072541</v>
      </c>
      <c r="AY41" s="79" t="n">
        <v>0</v>
      </c>
      <c r="AZ41" s="17" t="n">
        <v>1</v>
      </c>
      <c r="BA41" s="14" t="n">
        <f aca="false">ABS($AX$3-AX41)</f>
        <v>0.0274590000000001</v>
      </c>
    </row>
    <row r="42" customFormat="false" ht="14.4" hidden="false" customHeight="true" outlineLevel="0" collapsed="false">
      <c r="A42" s="23" t="n">
        <v>39</v>
      </c>
      <c r="B42" s="94" t="n">
        <v>1</v>
      </c>
      <c r="C42" s="95" t="n">
        <v>0</v>
      </c>
      <c r="D42" s="17" t="n">
        <v>1</v>
      </c>
      <c r="E42" s="14" t="n">
        <f aca="false">ABS(B42-$B$3)</f>
        <v>0</v>
      </c>
      <c r="G42" s="23" t="n">
        <v>39</v>
      </c>
      <c r="H42" s="79" t="n">
        <v>1</v>
      </c>
      <c r="I42" s="79" t="n">
        <v>90.36</v>
      </c>
      <c r="J42" s="17" t="n">
        <v>1</v>
      </c>
      <c r="K42" s="14" t="n">
        <f aca="false">ABS(H42-$B$3)</f>
        <v>0</v>
      </c>
      <c r="Y42" s="23" t="n">
        <v>39</v>
      </c>
      <c r="Z42" s="79" t="n">
        <v>1.01332818527162</v>
      </c>
      <c r="AA42" s="79" t="n">
        <v>156.48</v>
      </c>
      <c r="AB42" s="17" t="n">
        <v>0</v>
      </c>
      <c r="AC42" s="14" t="n">
        <f aca="false">ABS(Z42-$Z$3)</f>
        <v>0.26332818527162</v>
      </c>
      <c r="AE42" s="23" t="n">
        <v>39</v>
      </c>
      <c r="AF42" s="79" t="n">
        <v>1</v>
      </c>
      <c r="AG42" s="79" t="n">
        <v>180</v>
      </c>
      <c r="AH42" s="17" t="n">
        <v>0</v>
      </c>
      <c r="AI42" s="14" t="n">
        <f aca="false">ABS(AF42-$AF$3)</f>
        <v>0.25</v>
      </c>
      <c r="AK42" s="23" t="n">
        <v>39</v>
      </c>
      <c r="AL42" s="79" t="n">
        <v>1</v>
      </c>
      <c r="AM42" s="79" t="n">
        <v>180</v>
      </c>
      <c r="AN42" s="17" t="n">
        <v>0</v>
      </c>
      <c r="AO42" s="14" t="n">
        <f aca="false">ABS($AL$3-AL42)</f>
        <v>0.2</v>
      </c>
      <c r="AQ42" s="10" t="n">
        <v>39</v>
      </c>
      <c r="AR42" s="96" t="n">
        <v>1.03851424591299</v>
      </c>
      <c r="AS42" s="96" t="n">
        <v>-27.6</v>
      </c>
      <c r="AT42" s="36" t="n">
        <v>0</v>
      </c>
      <c r="AU42" s="14" t="n">
        <f aca="false">ABS($AR$3-AR42)</f>
        <v>0.13851424591299</v>
      </c>
      <c r="AW42" s="23" t="n">
        <v>39</v>
      </c>
      <c r="AX42" s="79" t="n">
        <v>1.048906</v>
      </c>
      <c r="AY42" s="79" t="n">
        <v>180</v>
      </c>
      <c r="AZ42" s="17" t="n">
        <v>0</v>
      </c>
      <c r="BA42" s="14" t="n">
        <f aca="false">ABS($AX$3-AX42)</f>
        <v>0.0510940000000002</v>
      </c>
    </row>
    <row r="43" customFormat="false" ht="14.4" hidden="false" customHeight="true" outlineLevel="0" collapsed="false">
      <c r="A43" s="15" t="n">
        <v>40</v>
      </c>
      <c r="B43" s="94" t="n">
        <v>1</v>
      </c>
      <c r="C43" s="95" t="n">
        <v>-95.3999999999999</v>
      </c>
      <c r="D43" s="17" t="n">
        <v>1</v>
      </c>
      <c r="E43" s="14" t="n">
        <f aca="false">ABS(B43-$B$3)</f>
        <v>0</v>
      </c>
      <c r="G43" s="15" t="n">
        <v>40</v>
      </c>
      <c r="H43" s="79" t="n">
        <v>1.07894672222982</v>
      </c>
      <c r="I43" s="79" t="n">
        <v>-20.16</v>
      </c>
      <c r="J43" s="17" t="n">
        <v>0</v>
      </c>
      <c r="K43" s="14" t="n">
        <f aca="false">ABS(H43-$B$3)</f>
        <v>0.0789467222298199</v>
      </c>
      <c r="Y43" s="15" t="n">
        <v>40</v>
      </c>
      <c r="Z43" s="79" t="n">
        <v>1</v>
      </c>
      <c r="AA43" s="79" t="n">
        <v>0</v>
      </c>
      <c r="AB43" s="17" t="n">
        <v>0</v>
      </c>
      <c r="AC43" s="14" t="n">
        <f aca="false">ABS(Z43-$Z$3)</f>
        <v>0.25</v>
      </c>
      <c r="AE43" s="15" t="n">
        <v>40</v>
      </c>
      <c r="AF43" s="79" t="n">
        <v>1.1598871265321</v>
      </c>
      <c r="AG43" s="79" t="n">
        <v>-21.888</v>
      </c>
      <c r="AH43" s="17" t="n">
        <v>0</v>
      </c>
      <c r="AI43" s="14" t="n">
        <f aca="false">ABS(AF43-$AF$3)</f>
        <v>0.0901128734679</v>
      </c>
      <c r="AK43" s="15" t="n">
        <v>40</v>
      </c>
      <c r="AL43" s="79" t="n">
        <v>1.1598871265321</v>
      </c>
      <c r="AM43" s="79" t="n">
        <v>-21.888</v>
      </c>
      <c r="AN43" s="17" t="n">
        <v>1</v>
      </c>
      <c r="AO43" s="14" t="n">
        <f aca="false">ABS($AL$3-AL43)</f>
        <v>0.3598871265321</v>
      </c>
      <c r="AQ43" s="10" t="n">
        <v>40</v>
      </c>
      <c r="AR43" s="96" t="n">
        <v>1</v>
      </c>
      <c r="AS43" s="96" t="n">
        <v>0</v>
      </c>
      <c r="AT43" s="36" t="n">
        <v>1</v>
      </c>
      <c r="AU43" s="14" t="n">
        <f aca="false">ABS($AR$3-AR43)</f>
        <v>0.1</v>
      </c>
      <c r="AW43" s="15" t="n">
        <v>40</v>
      </c>
      <c r="AX43" s="79" t="n">
        <v>1.048906</v>
      </c>
      <c r="AY43" s="79" t="n">
        <v>0</v>
      </c>
      <c r="AZ43" s="17" t="n">
        <v>1</v>
      </c>
      <c r="BA43" s="14" t="n">
        <f aca="false">ABS($AX$3-AX43)</f>
        <v>0.0510940000000002</v>
      </c>
    </row>
    <row r="44" customFormat="false" ht="28.6" hidden="false" customHeight="true" outlineLevel="0" collapsed="false">
      <c r="A44" s="37" t="s">
        <v>30</v>
      </c>
      <c r="B44" s="81" t="n">
        <f aca="false">SUM(E4:E43)</f>
        <v>0</v>
      </c>
      <c r="C44" s="82" t="s">
        <v>11</v>
      </c>
      <c r="D44" s="6" t="n">
        <f aca="false">SUM(D4:D43)</f>
        <v>40</v>
      </c>
      <c r="E44" s="83" t="n">
        <v>40</v>
      </c>
      <c r="G44" s="37" t="s">
        <v>30</v>
      </c>
      <c r="H44" s="81" t="n">
        <f aca="false">SUM(K4:K43)</f>
        <v>0.471209590493558</v>
      </c>
      <c r="I44" s="82" t="s">
        <v>11</v>
      </c>
      <c r="J44" s="6" t="n">
        <f aca="false">SUM(J4:J43)</f>
        <v>26.5</v>
      </c>
      <c r="K44" s="83" t="n">
        <v>40</v>
      </c>
      <c r="Y44" s="37" t="s">
        <v>30</v>
      </c>
      <c r="Z44" s="81" t="n">
        <f aca="false">SUM(AC4:AC43)</f>
        <v>11.0227118873548</v>
      </c>
      <c r="AA44" s="82" t="s">
        <v>11</v>
      </c>
      <c r="AB44" s="6" t="n">
        <f aca="false">SUM(AB4:AB43)</f>
        <v>1.5</v>
      </c>
      <c r="AC44" s="83" t="n">
        <v>40</v>
      </c>
      <c r="AE44" s="37" t="s">
        <v>30</v>
      </c>
      <c r="AF44" s="81" t="n">
        <f aca="false">SUM(AI4:AI43)</f>
        <v>31.8128186560197</v>
      </c>
      <c r="AG44" s="82" t="s">
        <v>11</v>
      </c>
      <c r="AH44" s="6" t="n">
        <f aca="false">SUM(AH4:AH43)</f>
        <v>5</v>
      </c>
      <c r="AI44" s="83" t="n">
        <v>40</v>
      </c>
      <c r="AK44" s="37" t="s">
        <v>30</v>
      </c>
      <c r="AL44" s="81" t="n">
        <f aca="false">SUM(AO4:AO43)</f>
        <v>8.18773152920949</v>
      </c>
      <c r="AM44" s="82" t="s">
        <v>11</v>
      </c>
      <c r="AN44" s="6" t="n">
        <f aca="false">SUM(AN4:AN43)</f>
        <v>5</v>
      </c>
      <c r="AO44" s="83" t="n">
        <v>40</v>
      </c>
      <c r="AQ44" s="97" t="s">
        <v>30</v>
      </c>
      <c r="AR44" s="81" t="n">
        <f aca="false">SUM(AU4:AU43)</f>
        <v>4.93794875117507</v>
      </c>
      <c r="AS44" s="82" t="s">
        <v>11</v>
      </c>
      <c r="AT44" s="88" t="n">
        <f aca="false">SUM(AT4:AT43)</f>
        <v>12</v>
      </c>
      <c r="AU44" s="83" t="n">
        <v>40</v>
      </c>
      <c r="AW44" s="37" t="s">
        <v>30</v>
      </c>
      <c r="AX44" s="81" t="n">
        <f aca="false">SUM(BA4:BA43)</f>
        <v>1.825413</v>
      </c>
      <c r="AY44" s="82" t="s">
        <v>11</v>
      </c>
      <c r="AZ44" s="6" t="n">
        <f aca="false">SUM(AZ4:AZ43)</f>
        <v>32</v>
      </c>
      <c r="BA44" s="83" t="n">
        <v>40</v>
      </c>
    </row>
    <row r="45" customFormat="false" ht="28.6" hidden="false" customHeight="true" outlineLevel="0" collapsed="false">
      <c r="A45" s="37" t="s">
        <v>31</v>
      </c>
      <c r="B45" s="84" t="n">
        <f aca="false">B44/E44</f>
        <v>0</v>
      </c>
      <c r="C45" s="34" t="s">
        <v>18</v>
      </c>
      <c r="D45" s="85" t="n">
        <f aca="false">D44/E44</f>
        <v>1</v>
      </c>
      <c r="E45" s="86"/>
      <c r="G45" s="37" t="s">
        <v>31</v>
      </c>
      <c r="H45" s="84" t="n">
        <f aca="false">H44/K44</f>
        <v>0.011780239762339</v>
      </c>
      <c r="I45" s="34" t="s">
        <v>18</v>
      </c>
      <c r="J45" s="85" t="n">
        <f aca="false">J44/K44</f>
        <v>0.6625</v>
      </c>
      <c r="K45" s="86"/>
      <c r="Y45" s="37" t="s">
        <v>31</v>
      </c>
      <c r="Z45" s="84" t="n">
        <f aca="false">Z44/AC44</f>
        <v>0.275567797183871</v>
      </c>
      <c r="AA45" s="34" t="s">
        <v>18</v>
      </c>
      <c r="AB45" s="85" t="n">
        <f aca="false">AB44/AC44</f>
        <v>0.0375</v>
      </c>
      <c r="AC45" s="86"/>
      <c r="AE45" s="37" t="s">
        <v>31</v>
      </c>
      <c r="AF45" s="84" t="n">
        <f aca="false">AF44/AI44</f>
        <v>0.795320466400491</v>
      </c>
      <c r="AG45" s="34" t="s">
        <v>18</v>
      </c>
      <c r="AH45" s="85" t="n">
        <f aca="false">AH44/AI44</f>
        <v>0.125</v>
      </c>
      <c r="AI45" s="86"/>
      <c r="AK45" s="37" t="s">
        <v>31</v>
      </c>
      <c r="AL45" s="84" t="n">
        <f aca="false">AL44/AO44</f>
        <v>0.204693288230237</v>
      </c>
      <c r="AM45" s="34" t="s">
        <v>18</v>
      </c>
      <c r="AN45" s="85" t="n">
        <f aca="false">AN44/AO44</f>
        <v>0.125</v>
      </c>
      <c r="AO45" s="86"/>
      <c r="AQ45" s="37" t="s">
        <v>31</v>
      </c>
      <c r="AR45" s="84" t="n">
        <f aca="false">AR44/AU44</f>
        <v>0.123448718779377</v>
      </c>
      <c r="AS45" s="34" t="s">
        <v>18</v>
      </c>
      <c r="AT45" s="85" t="n">
        <f aca="false">AT44/AU44</f>
        <v>0.3</v>
      </c>
      <c r="AU45" s="86"/>
      <c r="AW45" s="37" t="s">
        <v>31</v>
      </c>
      <c r="AX45" s="84" t="n">
        <f aca="false">AX44/BA44</f>
        <v>0.0456353250000001</v>
      </c>
      <c r="AY45" s="34" t="s">
        <v>18</v>
      </c>
      <c r="AZ45" s="85" t="n">
        <f aca="false">AZ44/BA44</f>
        <v>0.8</v>
      </c>
      <c r="BA45" s="86"/>
    </row>
    <row r="46" customFormat="false" ht="28.6" hidden="false" customHeight="true" outlineLevel="0" collapsed="false">
      <c r="A46" s="32" t="s">
        <v>19</v>
      </c>
      <c r="B46" s="87" t="n">
        <f aca="false">3/40</f>
        <v>0.075</v>
      </c>
      <c r="G46" s="32" t="s">
        <v>19</v>
      </c>
      <c r="H46" s="87" t="n">
        <f aca="false">13/40</f>
        <v>0.325</v>
      </c>
      <c r="Y46" s="32" t="s">
        <v>19</v>
      </c>
      <c r="Z46" s="87" t="n">
        <f aca="false">29/40</f>
        <v>0.725</v>
      </c>
      <c r="AE46" s="32" t="s">
        <v>19</v>
      </c>
      <c r="AF46" s="87" t="n">
        <f aca="false">32/40</f>
        <v>0.8</v>
      </c>
      <c r="AK46" s="32" t="s">
        <v>19</v>
      </c>
      <c r="AL46" s="87" t="n">
        <v>0.7</v>
      </c>
      <c r="AQ46" s="32" t="s">
        <v>19</v>
      </c>
      <c r="AR46" s="87" t="n">
        <v>0.6</v>
      </c>
      <c r="AW46" s="32" t="s">
        <v>19</v>
      </c>
      <c r="AX46" s="87" t="n">
        <v>0.175</v>
      </c>
    </row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48576"/>
  <sheetViews>
    <sheetView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A46" activeCellId="0" sqref="A46"/>
    </sheetView>
  </sheetViews>
  <sheetFormatPr defaultRowHeight="15.8" zeroHeight="false" outlineLevelRow="0" outlineLevelCol="0"/>
  <cols>
    <col collapsed="false" customWidth="true" hidden="false" outlineLevel="0" max="1" min="1" style="1" width="8.03"/>
    <col collapsed="false" customWidth="true" hidden="false" outlineLevel="0" max="3" min="2" style="1" width="7.99"/>
    <col collapsed="false" customWidth="true" hidden="false" outlineLevel="0" max="4" min="4" style="1" width="7.78"/>
    <col collapsed="false" customWidth="true" hidden="false" outlineLevel="0" max="5" min="5" style="1" width="7.99"/>
    <col collapsed="false" customWidth="true" hidden="false" outlineLevel="0" max="6" min="6" style="1" width="5.94"/>
    <col collapsed="false" customWidth="true" hidden="false" outlineLevel="0" max="7" min="7" style="1" width="5.83"/>
    <col collapsed="false" customWidth="true" hidden="false" outlineLevel="0" max="9" min="8" style="1" width="7.99"/>
    <col collapsed="false" customWidth="true" hidden="false" outlineLevel="0" max="10" min="10" style="1" width="6.81"/>
    <col collapsed="false" customWidth="true" hidden="false" outlineLevel="0" max="11" min="11" style="1" width="7.99"/>
    <col collapsed="false" customWidth="true" hidden="false" outlineLevel="0" max="12" min="12" style="1" width="4.64"/>
    <col collapsed="false" customWidth="true" hidden="false" outlineLevel="0" max="13" min="13" style="1" width="5.83"/>
    <col collapsed="false" customWidth="true" hidden="false" outlineLevel="0" max="15" min="14" style="1" width="7.99"/>
    <col collapsed="false" customWidth="true" hidden="false" outlineLevel="0" max="16" min="16" style="1" width="6.81"/>
    <col collapsed="false" customWidth="true" hidden="false" outlineLevel="0" max="17" min="17" style="1" width="7.99"/>
    <col collapsed="false" customWidth="true" hidden="false" outlineLevel="0" max="18" min="18" style="1" width="4.64"/>
    <col collapsed="false" customWidth="true" hidden="false" outlineLevel="0" max="19" min="19" style="1" width="5.83"/>
    <col collapsed="false" customWidth="true" hidden="false" outlineLevel="0" max="20" min="20" style="1" width="7.99"/>
    <col collapsed="false" customWidth="true" hidden="false" outlineLevel="0" max="21" min="21" style="1" width="7.78"/>
    <col collapsed="false" customWidth="true" hidden="false" outlineLevel="0" max="22" min="22" style="1" width="6.81"/>
    <col collapsed="false" customWidth="true" hidden="false" outlineLevel="0" max="23" min="23" style="1" width="7.99"/>
    <col collapsed="false" customWidth="true" hidden="false" outlineLevel="0" max="24" min="24" style="1" width="4.64"/>
    <col collapsed="false" customWidth="true" hidden="false" outlineLevel="0" max="25" min="25" style="1" width="5.83"/>
    <col collapsed="false" customWidth="true" hidden="false" outlineLevel="0" max="26" min="26" style="51" width="7.99"/>
    <col collapsed="false" customWidth="true" hidden="false" outlineLevel="0" max="27" min="27" style="1" width="7.99"/>
    <col collapsed="false" customWidth="true" hidden="false" outlineLevel="0" max="28" min="28" style="1" width="6.81"/>
    <col collapsed="false" customWidth="true" hidden="false" outlineLevel="0" max="29" min="29" style="1" width="7.99"/>
    <col collapsed="false" customWidth="true" hidden="false" outlineLevel="0" max="30" min="30" style="1" width="4.64"/>
    <col collapsed="false" customWidth="true" hidden="false" outlineLevel="0" max="31" min="31" style="1" width="5.83"/>
    <col collapsed="false" customWidth="true" hidden="false" outlineLevel="0" max="33" min="32" style="1" width="7.99"/>
    <col collapsed="false" customWidth="true" hidden="false" outlineLevel="0" max="34" min="34" style="1" width="6.81"/>
    <col collapsed="false" customWidth="true" hidden="false" outlineLevel="0" max="35" min="35" style="1" width="7.99"/>
    <col collapsed="false" customWidth="true" hidden="false" outlineLevel="0" max="36" min="36" style="1" width="5.94"/>
    <col collapsed="false" customWidth="true" hidden="false" outlineLevel="0" max="37" min="37" style="1" width="5.83"/>
    <col collapsed="false" customWidth="true" hidden="false" outlineLevel="0" max="39" min="38" style="1" width="7.99"/>
    <col collapsed="false" customWidth="true" hidden="false" outlineLevel="0" max="40" min="40" style="1" width="6.81"/>
    <col collapsed="false" customWidth="true" hidden="false" outlineLevel="0" max="41" min="41" style="1" width="7.99"/>
    <col collapsed="false" customWidth="true" hidden="false" outlineLevel="0" max="42" min="42" style="1" width="5.72"/>
    <col collapsed="false" customWidth="true" hidden="false" outlineLevel="0" max="43" min="43" style="1" width="5.83"/>
    <col collapsed="false" customWidth="true" hidden="false" outlineLevel="0" max="45" min="44" style="1" width="7.99"/>
    <col collapsed="false" customWidth="true" hidden="false" outlineLevel="0" max="46" min="46" style="1" width="6.81"/>
    <col collapsed="false" customWidth="true" hidden="false" outlineLevel="0" max="47" min="47" style="1" width="7.99"/>
    <col collapsed="false" customWidth="true" hidden="false" outlineLevel="0" max="48" min="48" style="1" width="6.91"/>
    <col collapsed="false" customWidth="true" hidden="false" outlineLevel="0" max="49" min="49" style="1" width="5.83"/>
    <col collapsed="false" customWidth="true" hidden="false" outlineLevel="0" max="51" min="50" style="1" width="7.99"/>
    <col collapsed="false" customWidth="true" hidden="false" outlineLevel="0" max="52" min="52" style="1" width="6.81"/>
    <col collapsed="false" customWidth="true" hidden="false" outlineLevel="0" max="53" min="53" style="1" width="7.99"/>
    <col collapsed="false" customWidth="true" hidden="false" outlineLevel="0" max="1023" min="54" style="1" width="9.51"/>
    <col collapsed="false" customWidth="false" hidden="false" outlineLevel="0" max="1025" min="1024" style="0" width="11.52"/>
  </cols>
  <sheetData>
    <row r="1" customFormat="false" ht="15.8" hidden="false" customHeight="false" outlineLevel="0" collapsed="false">
      <c r="A1" s="2" t="s">
        <v>0</v>
      </c>
      <c r="B1" s="2"/>
      <c r="C1" s="2"/>
      <c r="D1" s="2"/>
      <c r="E1" s="2"/>
      <c r="F1" s="1" t="s">
        <v>35</v>
      </c>
      <c r="G1" s="2" t="s">
        <v>20</v>
      </c>
      <c r="H1" s="2"/>
      <c r="I1" s="2"/>
      <c r="J1" s="2"/>
      <c r="K1" s="2"/>
      <c r="M1" s="2" t="s">
        <v>21</v>
      </c>
      <c r="N1" s="2"/>
      <c r="O1" s="2"/>
      <c r="P1" s="2"/>
      <c r="Q1" s="2"/>
      <c r="S1" s="2" t="s">
        <v>22</v>
      </c>
      <c r="T1" s="2"/>
      <c r="U1" s="2"/>
      <c r="V1" s="2"/>
      <c r="W1" s="2"/>
      <c r="Y1" s="2" t="s">
        <v>23</v>
      </c>
      <c r="Z1" s="2"/>
      <c r="AA1" s="2"/>
      <c r="AB1" s="2"/>
      <c r="AC1" s="2"/>
      <c r="AE1" s="2" t="s">
        <v>24</v>
      </c>
      <c r="AF1" s="2"/>
      <c r="AG1" s="2"/>
      <c r="AH1" s="2"/>
      <c r="AI1" s="2"/>
      <c r="AK1" s="2" t="s">
        <v>38</v>
      </c>
      <c r="AL1" s="2"/>
      <c r="AM1" s="2"/>
      <c r="AN1" s="2"/>
      <c r="AO1" s="2"/>
      <c r="AQ1" s="2" t="s">
        <v>36</v>
      </c>
      <c r="AR1" s="2"/>
      <c r="AS1" s="2"/>
      <c r="AT1" s="2"/>
      <c r="AU1" s="2"/>
      <c r="AW1" s="2" t="s">
        <v>39</v>
      </c>
      <c r="AX1" s="2"/>
      <c r="AY1" s="2"/>
      <c r="AZ1" s="2"/>
      <c r="BA1" s="2"/>
    </row>
    <row r="2" customFormat="false" ht="15.8" hidden="false" customHeight="false" outlineLevel="0" collapsed="false">
      <c r="A2" s="72"/>
      <c r="B2" s="73" t="s">
        <v>9</v>
      </c>
      <c r="C2" s="7" t="s">
        <v>10</v>
      </c>
      <c r="D2" s="8" t="s">
        <v>11</v>
      </c>
      <c r="E2" s="8" t="s">
        <v>12</v>
      </c>
      <c r="F2" s="1" t="s">
        <v>37</v>
      </c>
      <c r="G2" s="72"/>
      <c r="H2" s="73" t="s">
        <v>9</v>
      </c>
      <c r="I2" s="7" t="s">
        <v>10</v>
      </c>
      <c r="J2" s="8" t="s">
        <v>11</v>
      </c>
      <c r="K2" s="8" t="s">
        <v>12</v>
      </c>
      <c r="L2" s="1" t="s">
        <v>37</v>
      </c>
      <c r="M2" s="72"/>
      <c r="N2" s="73" t="s">
        <v>9</v>
      </c>
      <c r="O2" s="7" t="s">
        <v>10</v>
      </c>
      <c r="P2" s="8" t="s">
        <v>11</v>
      </c>
      <c r="Q2" s="8" t="s">
        <v>12</v>
      </c>
      <c r="R2" s="1" t="s">
        <v>37</v>
      </c>
      <c r="S2" s="72"/>
      <c r="T2" s="73" t="s">
        <v>9</v>
      </c>
      <c r="U2" s="7" t="s">
        <v>10</v>
      </c>
      <c r="V2" s="8" t="s">
        <v>11</v>
      </c>
      <c r="W2" s="8" t="s">
        <v>12</v>
      </c>
      <c r="X2" s="1" t="s">
        <v>37</v>
      </c>
      <c r="Y2" s="72"/>
      <c r="Z2" s="73" t="s">
        <v>9</v>
      </c>
      <c r="AA2" s="7" t="s">
        <v>10</v>
      </c>
      <c r="AB2" s="8" t="s">
        <v>11</v>
      </c>
      <c r="AC2" s="8" t="s">
        <v>12</v>
      </c>
      <c r="AD2" s="1" t="s">
        <v>37</v>
      </c>
      <c r="AE2" s="72"/>
      <c r="AF2" s="73" t="s">
        <v>9</v>
      </c>
      <c r="AG2" s="7" t="s">
        <v>10</v>
      </c>
      <c r="AH2" s="8" t="s">
        <v>11</v>
      </c>
      <c r="AI2" s="8" t="s">
        <v>12</v>
      </c>
      <c r="AJ2" s="1" t="s">
        <v>37</v>
      </c>
      <c r="AK2" s="72"/>
      <c r="AL2" s="73" t="s">
        <v>9</v>
      </c>
      <c r="AM2" s="7" t="s">
        <v>10</v>
      </c>
      <c r="AN2" s="8" t="s">
        <v>11</v>
      </c>
      <c r="AO2" s="8" t="s">
        <v>12</v>
      </c>
      <c r="AP2" s="1" t="s">
        <v>37</v>
      </c>
      <c r="AQ2" s="72"/>
      <c r="AR2" s="73" t="s">
        <v>9</v>
      </c>
      <c r="AS2" s="7" t="s">
        <v>10</v>
      </c>
      <c r="AT2" s="8" t="s">
        <v>11</v>
      </c>
      <c r="AU2" s="8" t="s">
        <v>12</v>
      </c>
      <c r="AV2" s="1" t="s">
        <v>37</v>
      </c>
      <c r="AW2" s="72"/>
      <c r="AX2" s="73" t="s">
        <v>9</v>
      </c>
      <c r="AY2" s="7" t="s">
        <v>10</v>
      </c>
      <c r="AZ2" s="8" t="s">
        <v>11</v>
      </c>
      <c r="BA2" s="8" t="s">
        <v>12</v>
      </c>
      <c r="BB2" s="1" t="s">
        <v>37</v>
      </c>
    </row>
    <row r="3" customFormat="false" ht="15.8" hidden="false" customHeight="false" outlineLevel="0" collapsed="false">
      <c r="A3" s="72"/>
      <c r="B3" s="74" t="n">
        <v>0.15</v>
      </c>
      <c r="C3" s="7" t="n">
        <v>0</v>
      </c>
      <c r="D3" s="8"/>
      <c r="E3" s="8"/>
      <c r="G3" s="72"/>
      <c r="H3" s="74" t="n">
        <v>0.15</v>
      </c>
      <c r="I3" s="7" t="n">
        <v>90</v>
      </c>
      <c r="J3" s="8"/>
      <c r="K3" s="8"/>
      <c r="M3" s="72"/>
      <c r="N3" s="74" t="n">
        <v>0.21</v>
      </c>
      <c r="O3" s="7" t="n">
        <v>135</v>
      </c>
      <c r="P3" s="8"/>
      <c r="Q3" s="8"/>
      <c r="S3" s="72"/>
      <c r="T3" s="74" t="n">
        <v>0.2</v>
      </c>
      <c r="U3" s="7" t="n">
        <v>30</v>
      </c>
      <c r="V3" s="8"/>
      <c r="W3" s="8"/>
      <c r="Y3" s="72"/>
      <c r="Z3" s="74" t="n">
        <v>0.75</v>
      </c>
      <c r="AA3" s="7" t="n">
        <v>0</v>
      </c>
      <c r="AB3" s="8"/>
      <c r="AC3" s="8"/>
      <c r="AE3" s="72"/>
      <c r="AF3" s="74" t="n">
        <v>1.25</v>
      </c>
      <c r="AG3" s="7" t="n">
        <v>0</v>
      </c>
      <c r="AH3" s="8"/>
      <c r="AI3" s="8"/>
      <c r="AK3" s="72"/>
      <c r="AL3" s="74" t="n">
        <f aca="false">0.9/6</f>
        <v>0.15</v>
      </c>
      <c r="AM3" s="7" t="n">
        <v>0</v>
      </c>
      <c r="AN3" s="8"/>
      <c r="AO3" s="8"/>
      <c r="AP3" s="0"/>
      <c r="AQ3" s="72"/>
      <c r="AR3" s="74" t="n">
        <v>0.15</v>
      </c>
      <c r="AS3" s="7" t="n">
        <v>0</v>
      </c>
      <c r="AT3" s="8"/>
      <c r="AU3" s="8"/>
      <c r="AW3" s="72"/>
      <c r="AX3" s="74" t="n">
        <v>0.15</v>
      </c>
      <c r="AY3" s="7" t="n">
        <v>0</v>
      </c>
      <c r="AZ3" s="8"/>
      <c r="BA3" s="8"/>
    </row>
    <row r="4" customFormat="false" ht="15.8" hidden="false" customHeight="false" outlineLevel="0" collapsed="false">
      <c r="A4" s="15" t="n">
        <v>1</v>
      </c>
      <c r="B4" s="79" t="n">
        <v>0.153140922556152</v>
      </c>
      <c r="C4" s="79" t="n">
        <v>-357.84</v>
      </c>
      <c r="D4" s="17" t="n">
        <v>1</v>
      </c>
      <c r="E4" s="14" t="n">
        <f aca="false">ABS(B4-$B$3)</f>
        <v>0.003140922556152</v>
      </c>
      <c r="F4" s="0"/>
      <c r="G4" s="15" t="n">
        <v>1</v>
      </c>
      <c r="H4" s="79" t="n">
        <v>0.0617435020954147</v>
      </c>
      <c r="I4" s="79" t="n">
        <v>-178.56</v>
      </c>
      <c r="J4" s="17" t="n">
        <v>0</v>
      </c>
      <c r="K4" s="14" t="n">
        <f aca="false">ABS(H4-$B$3)</f>
        <v>0.0882564979045853</v>
      </c>
      <c r="L4" s="0"/>
      <c r="M4" s="15" t="n">
        <v>1</v>
      </c>
      <c r="N4" s="79" t="n">
        <v>0.208449184837571</v>
      </c>
      <c r="O4" s="79" t="n">
        <v>-179.495091164095</v>
      </c>
      <c r="P4" s="17" t="n">
        <v>0</v>
      </c>
      <c r="Q4" s="14" t="n">
        <f aca="false">ABS($N$3-N4)</f>
        <v>0.00155081516242897</v>
      </c>
      <c r="S4" s="15" t="n">
        <v>1</v>
      </c>
      <c r="T4" s="79" t="n">
        <v>0.199119268504357</v>
      </c>
      <c r="U4" s="79" t="n">
        <v>-89.76</v>
      </c>
      <c r="V4" s="36" t="n">
        <v>0</v>
      </c>
      <c r="W4" s="78" t="n">
        <f aca="false">ABS(T4-$T$3)</f>
        <v>0.000880731495642995</v>
      </c>
      <c r="Y4" s="15" t="n">
        <v>1</v>
      </c>
      <c r="Z4" s="79" t="n">
        <v>0.146845441738859</v>
      </c>
      <c r="AA4" s="79" t="n">
        <v>-358.56</v>
      </c>
      <c r="AB4" s="17" t="n">
        <v>1</v>
      </c>
      <c r="AC4" s="14" t="n">
        <f aca="false">ABS(Z4-$B$3)</f>
        <v>0.00315455826114097</v>
      </c>
      <c r="AE4" s="15" t="n">
        <v>1</v>
      </c>
      <c r="AF4" s="79" t="n">
        <v>0.144033045060678</v>
      </c>
      <c r="AG4" s="79" t="n">
        <v>-359.424</v>
      </c>
      <c r="AH4" s="17" t="n">
        <v>1</v>
      </c>
      <c r="AI4" s="14" t="n">
        <f aca="false">ABS(AF4-$B$3)</f>
        <v>0.00596695493932198</v>
      </c>
      <c r="AK4" s="15" t="n">
        <v>1</v>
      </c>
      <c r="AL4" s="79" t="n">
        <v>0.142205510059179</v>
      </c>
      <c r="AM4" s="79" t="n">
        <v>-359.6</v>
      </c>
      <c r="AN4" s="17" t="n">
        <v>1</v>
      </c>
      <c r="AO4" s="14" t="n">
        <f aca="false">ABS(AL4-$AL$3)</f>
        <v>0.00779448994082099</v>
      </c>
      <c r="AP4" s="0"/>
      <c r="AQ4" s="15" t="n">
        <v>1</v>
      </c>
      <c r="AR4" s="79" t="n">
        <v>0.145926913750786</v>
      </c>
      <c r="AS4" s="79" t="n">
        <v>-359.55</v>
      </c>
      <c r="AT4" s="17" t="n">
        <v>1</v>
      </c>
      <c r="AU4" s="14" t="n">
        <f aca="false">ABS(AR4-$AR$3)</f>
        <v>0.00407308624921399</v>
      </c>
      <c r="AW4" s="15" t="n">
        <v>1</v>
      </c>
      <c r="AX4" s="79" t="n">
        <v>0.0685628892075542</v>
      </c>
      <c r="AY4" s="79" t="n">
        <v>-168.545454545454</v>
      </c>
      <c r="AZ4" s="17" t="n">
        <v>0</v>
      </c>
      <c r="BA4" s="14" t="n">
        <f aca="false">ABS(AX4-$B$3)</f>
        <v>0.0814371107924458</v>
      </c>
    </row>
    <row r="5" customFormat="false" ht="15.8" hidden="false" customHeight="false" outlineLevel="0" collapsed="false">
      <c r="A5" s="15" t="n">
        <v>2</v>
      </c>
      <c r="B5" s="79" t="n">
        <v>0.15</v>
      </c>
      <c r="C5" s="79" t="n">
        <v>0</v>
      </c>
      <c r="D5" s="17" t="n">
        <v>1</v>
      </c>
      <c r="E5" s="14" t="n">
        <f aca="false">ABS(B5-$B$3)</f>
        <v>0</v>
      </c>
      <c r="F5" s="0"/>
      <c r="G5" s="15" t="n">
        <v>2</v>
      </c>
      <c r="H5" s="79" t="n">
        <v>0.15</v>
      </c>
      <c r="I5" s="79" t="n">
        <v>-90</v>
      </c>
      <c r="J5" s="17" t="n">
        <v>1</v>
      </c>
      <c r="K5" s="14" t="n">
        <f aca="false">ABS(H5-$B$3)</f>
        <v>0</v>
      </c>
      <c r="L5" s="0"/>
      <c r="M5" s="15" t="n">
        <v>2</v>
      </c>
      <c r="N5" s="79" t="n">
        <v>0.202766225500997</v>
      </c>
      <c r="O5" s="79" t="n">
        <v>-135.568022440392</v>
      </c>
      <c r="P5" s="17" t="n">
        <v>1</v>
      </c>
      <c r="Q5" s="14" t="n">
        <f aca="false">ABS($N$3-N5)</f>
        <v>0.00723377449900298</v>
      </c>
      <c r="S5" s="15" t="n">
        <v>2</v>
      </c>
      <c r="T5" s="79" t="n">
        <v>0.2</v>
      </c>
      <c r="U5" s="79" t="n">
        <v>-30.24</v>
      </c>
      <c r="V5" s="36" t="n">
        <v>1</v>
      </c>
      <c r="W5" s="78" t="n">
        <f aca="false">ABS(T5-$T$3)</f>
        <v>0</v>
      </c>
      <c r="Y5" s="15" t="n">
        <v>2</v>
      </c>
      <c r="Z5" s="79" t="n">
        <v>0.150785893947454</v>
      </c>
      <c r="AA5" s="79" t="n">
        <v>-1.44</v>
      </c>
      <c r="AB5" s="17" t="n">
        <v>1</v>
      </c>
      <c r="AC5" s="14" t="n">
        <f aca="false">ABS(Z5-$B$3)</f>
        <v>0.000785893947454014</v>
      </c>
      <c r="AE5" s="15" t="n">
        <v>2</v>
      </c>
      <c r="AF5" s="79" t="n">
        <v>0.144444465570362</v>
      </c>
      <c r="AG5" s="79" t="n">
        <v>-0.288</v>
      </c>
      <c r="AH5" s="17" t="n">
        <v>1</v>
      </c>
      <c r="AI5" s="14" t="n">
        <f aca="false">ABS(AF5-$B$3)</f>
        <v>0.00555553442963799</v>
      </c>
      <c r="AK5" s="15" t="n">
        <v>2</v>
      </c>
      <c r="AL5" s="79" t="n">
        <v>0.152791816920266</v>
      </c>
      <c r="AM5" s="79" t="n">
        <v>-1.6</v>
      </c>
      <c r="AN5" s="17" t="n">
        <v>1</v>
      </c>
      <c r="AO5" s="14" t="n">
        <f aca="false">ABS(AL5-$AL$3)</f>
        <v>0.002791816920266</v>
      </c>
      <c r="AP5" s="0"/>
      <c r="AQ5" s="15" t="n">
        <v>2</v>
      </c>
      <c r="AR5" s="79" t="n">
        <v>0.153429394968907</v>
      </c>
      <c r="AS5" s="79" t="n">
        <v>-358.65</v>
      </c>
      <c r="AT5" s="17" t="n">
        <v>1</v>
      </c>
      <c r="AU5" s="14" t="n">
        <f aca="false">ABS(AR5-$AR$3)</f>
        <v>0.00342939496890701</v>
      </c>
      <c r="AW5" s="15" t="n">
        <v>2</v>
      </c>
      <c r="AX5" s="79" t="n">
        <v>0.148602035010246</v>
      </c>
      <c r="AY5" s="79" t="n">
        <v>-358.690909090909</v>
      </c>
      <c r="AZ5" s="17" t="n">
        <v>1</v>
      </c>
      <c r="BA5" s="14" t="n">
        <f aca="false">ABS(AX5-$B$3)</f>
        <v>0.00139796498975397</v>
      </c>
    </row>
    <row r="6" customFormat="false" ht="15.8" hidden="false" customHeight="false" outlineLevel="0" collapsed="false">
      <c r="A6" s="15" t="n">
        <v>3</v>
      </c>
      <c r="B6" s="79" t="n">
        <v>0.15</v>
      </c>
      <c r="C6" s="79" t="n">
        <v>0</v>
      </c>
      <c r="D6" s="17" t="n">
        <v>1</v>
      </c>
      <c r="E6" s="14" t="n">
        <f aca="false">ABS(B6-$B$3)</f>
        <v>0</v>
      </c>
      <c r="F6" s="0"/>
      <c r="G6" s="15" t="n">
        <v>3</v>
      </c>
      <c r="H6" s="79" t="n">
        <v>0.15</v>
      </c>
      <c r="I6" s="79" t="n">
        <v>-90</v>
      </c>
      <c r="J6" s="17" t="n">
        <v>1</v>
      </c>
      <c r="K6" s="14" t="n">
        <f aca="false">ABS(H6-$B$3)</f>
        <v>0</v>
      </c>
      <c r="L6" s="0"/>
      <c r="M6" s="15" t="n">
        <v>3</v>
      </c>
      <c r="N6" s="79" t="n">
        <v>0.218276932332928</v>
      </c>
      <c r="O6" s="79" t="n">
        <v>-134.558204768583</v>
      </c>
      <c r="P6" s="17" t="n">
        <v>1</v>
      </c>
      <c r="Q6" s="14" t="n">
        <f aca="false">ABS($N$3-N6)</f>
        <v>0.00827693233292803</v>
      </c>
      <c r="S6" s="15" t="n">
        <v>3</v>
      </c>
      <c r="T6" s="79" t="n">
        <v>0.121462452851164</v>
      </c>
      <c r="U6" s="79" t="n">
        <v>166.56</v>
      </c>
      <c r="V6" s="36" t="n">
        <v>0</v>
      </c>
      <c r="W6" s="78" t="n">
        <f aca="false">ABS(T6-$T$3)</f>
        <v>0.078537547148836</v>
      </c>
      <c r="Y6" s="15" t="n">
        <v>3</v>
      </c>
      <c r="Z6" s="79" t="n">
        <v>0.107343125613005</v>
      </c>
      <c r="AA6" s="79" t="n">
        <v>-13.44</v>
      </c>
      <c r="AB6" s="17" t="n">
        <v>0</v>
      </c>
      <c r="AC6" s="14" t="n">
        <f aca="false">ABS(Z6-$B$3)</f>
        <v>0.042656874386995</v>
      </c>
      <c r="AE6" s="15" t="n">
        <v>3</v>
      </c>
      <c r="AF6" s="79" t="n">
        <v>0.0518781676769808</v>
      </c>
      <c r="AG6" s="79" t="n">
        <v>-342.432</v>
      </c>
      <c r="AH6" s="17" t="n">
        <v>0</v>
      </c>
      <c r="AI6" s="14" t="n">
        <f aca="false">ABS(AF6-$B$3)</f>
        <v>0.0981218323230192</v>
      </c>
      <c r="AK6" s="15" t="n">
        <v>3</v>
      </c>
      <c r="AL6" s="79" t="n">
        <v>0.0603050412740874</v>
      </c>
      <c r="AM6" s="79" t="n">
        <v>165.2</v>
      </c>
      <c r="AN6" s="17" t="n">
        <v>0</v>
      </c>
      <c r="AO6" s="14" t="n">
        <f aca="false">ABS(AL6-$AL$3)</f>
        <v>0.0896949587259126</v>
      </c>
      <c r="AP6" s="0"/>
      <c r="AQ6" s="15" t="n">
        <v>3</v>
      </c>
      <c r="AR6" s="79" t="n">
        <v>0.15407174582583</v>
      </c>
      <c r="AS6" s="79" t="n">
        <v>-2.7</v>
      </c>
      <c r="AT6" s="17" t="n">
        <v>1</v>
      </c>
      <c r="AU6" s="14" t="n">
        <f aca="false">ABS(AR6-$AR$3)</f>
        <v>0.00407174582583</v>
      </c>
      <c r="AW6" s="15" t="n">
        <v>3</v>
      </c>
      <c r="AX6" s="79" t="n">
        <v>0.149075820407253</v>
      </c>
      <c r="AY6" s="79" t="n">
        <v>-1.96363636363636</v>
      </c>
      <c r="AZ6" s="17" t="n">
        <v>1</v>
      </c>
      <c r="BA6" s="14" t="n">
        <f aca="false">ABS(AX6-$B$3)</f>
        <v>0.000924179592746988</v>
      </c>
    </row>
    <row r="7" customFormat="false" ht="15.8" hidden="false" customHeight="false" outlineLevel="0" collapsed="false">
      <c r="A7" s="15" t="n">
        <v>4</v>
      </c>
      <c r="B7" s="79" t="n">
        <v>0.15</v>
      </c>
      <c r="C7" s="79" t="n">
        <v>0</v>
      </c>
      <c r="D7" s="17" t="n">
        <v>1</v>
      </c>
      <c r="E7" s="14" t="n">
        <f aca="false">ABS(B7-$B$3)</f>
        <v>0</v>
      </c>
      <c r="F7" s="0"/>
      <c r="G7" s="15" t="n">
        <v>4</v>
      </c>
      <c r="H7" s="79" t="n">
        <v>0.0899686614383264</v>
      </c>
      <c r="I7" s="79" t="n">
        <v>97.56</v>
      </c>
      <c r="J7" s="17" t="n">
        <v>0</v>
      </c>
      <c r="K7" s="14" t="n">
        <f aca="false">ABS(H7-$B$3)</f>
        <v>0.0600313385616736</v>
      </c>
      <c r="L7" s="0"/>
      <c r="M7" s="15" t="n">
        <v>5</v>
      </c>
      <c r="N7" s="79" t="n">
        <v>0.21429142132566</v>
      </c>
      <c r="O7" s="79" t="n">
        <v>-136.577840112201</v>
      </c>
      <c r="P7" s="17" t="n">
        <v>1</v>
      </c>
      <c r="Q7" s="14" t="n">
        <f aca="false">ABS($N$3-N7)</f>
        <v>0.00429142132566002</v>
      </c>
      <c r="S7" s="15" t="n">
        <v>4</v>
      </c>
      <c r="T7" s="79" t="n">
        <v>0.202665637054324</v>
      </c>
      <c r="U7" s="79" t="n">
        <v>145.44</v>
      </c>
      <c r="V7" s="36" t="n">
        <v>0</v>
      </c>
      <c r="W7" s="78" t="n">
        <f aca="false">ABS(T7-$T$3)</f>
        <v>0.00266563705432402</v>
      </c>
      <c r="Y7" s="15" t="n">
        <v>4</v>
      </c>
      <c r="Z7" s="79" t="n">
        <v>0.2</v>
      </c>
      <c r="AA7" s="79" t="n">
        <v>0</v>
      </c>
      <c r="AB7" s="17" t="n">
        <v>1</v>
      </c>
      <c r="AC7" s="14" t="n">
        <f aca="false">ABS(Z7-$B$3)</f>
        <v>0.05</v>
      </c>
      <c r="AE7" s="15" t="n">
        <v>4</v>
      </c>
      <c r="AF7" s="79" t="n">
        <v>0.126682831611111</v>
      </c>
      <c r="AG7" s="79" t="n">
        <v>-0.288</v>
      </c>
      <c r="AH7" s="17" t="n">
        <v>0.5</v>
      </c>
      <c r="AI7" s="14" t="n">
        <f aca="false">ABS(AF7-$B$3)</f>
        <v>0.023317168388889</v>
      </c>
      <c r="AK7" s="15" t="n">
        <v>4</v>
      </c>
      <c r="AL7" s="79" t="n">
        <v>0.0800658017606211</v>
      </c>
      <c r="AM7" s="79" t="n">
        <v>-172</v>
      </c>
      <c r="AN7" s="17" t="n">
        <v>0</v>
      </c>
      <c r="AO7" s="14" t="n">
        <f aca="false">ABS(AL7-$AL$3)</f>
        <v>0.0699341982393789</v>
      </c>
      <c r="AP7" s="0"/>
      <c r="AQ7" s="15" t="n">
        <v>4</v>
      </c>
      <c r="AR7" s="79" t="n">
        <v>0.0779777520717178</v>
      </c>
      <c r="AS7" s="79" t="n">
        <v>83.25</v>
      </c>
      <c r="AT7" s="17" t="n">
        <v>0</v>
      </c>
      <c r="AU7" s="14" t="n">
        <f aca="false">ABS(AR7-$AR$3)</f>
        <v>0.0720222479282822</v>
      </c>
      <c r="AW7" s="15" t="n">
        <v>4</v>
      </c>
      <c r="AX7" s="79" t="n">
        <v>0.136363636363636</v>
      </c>
      <c r="AY7" s="79" t="n">
        <v>0</v>
      </c>
      <c r="AZ7" s="17" t="n">
        <v>1</v>
      </c>
      <c r="BA7" s="14" t="n">
        <f aca="false">ABS(AX7-$B$3)</f>
        <v>0.013636363636364</v>
      </c>
    </row>
    <row r="8" customFormat="false" ht="15.8" hidden="false" customHeight="false" outlineLevel="0" collapsed="false">
      <c r="A8" s="15" t="n">
        <v>5</v>
      </c>
      <c r="B8" s="79" t="n">
        <v>0.15</v>
      </c>
      <c r="C8" s="79" t="n">
        <v>-0.36</v>
      </c>
      <c r="D8" s="17" t="n">
        <v>1</v>
      </c>
      <c r="E8" s="14" t="n">
        <f aca="false">ABS(B8-$B$3)</f>
        <v>0</v>
      </c>
      <c r="F8" s="0"/>
      <c r="G8" s="15" t="n">
        <v>5</v>
      </c>
      <c r="H8" s="79" t="n">
        <v>0.15</v>
      </c>
      <c r="I8" s="79" t="n">
        <v>-90</v>
      </c>
      <c r="J8" s="17" t="n">
        <v>1</v>
      </c>
      <c r="K8" s="14" t="n">
        <f aca="false">ABS(H8-$B$3)</f>
        <v>0</v>
      </c>
      <c r="L8" s="0"/>
      <c r="M8" s="15" t="n">
        <v>7</v>
      </c>
      <c r="N8" s="79" t="n">
        <v>0.211350117324354</v>
      </c>
      <c r="O8" s="79" t="n">
        <v>-130.266479663394</v>
      </c>
      <c r="P8" s="17" t="n">
        <v>1</v>
      </c>
      <c r="Q8" s="14" t="n">
        <f aca="false">ABS($N$3-N7)</f>
        <v>0.00429142132566002</v>
      </c>
      <c r="S8" s="15" t="n">
        <v>5</v>
      </c>
      <c r="T8" s="79" t="n">
        <v>0.190522474318515</v>
      </c>
      <c r="U8" s="79" t="n">
        <v>-132.48</v>
      </c>
      <c r="V8" s="36" t="n">
        <v>0</v>
      </c>
      <c r="W8" s="78" t="n">
        <f aca="false">ABS(T8-$T$3)</f>
        <v>0.00947752568148499</v>
      </c>
      <c r="Y8" s="15" t="n">
        <v>5</v>
      </c>
      <c r="Z8" s="79" t="n">
        <v>0.13804687024956</v>
      </c>
      <c r="AA8" s="79" t="n">
        <v>159.84</v>
      </c>
      <c r="AB8" s="17" t="n">
        <v>0</v>
      </c>
      <c r="AC8" s="14" t="n">
        <f aca="false">ABS(Z8-$B$3)</f>
        <v>0.01195312975044</v>
      </c>
      <c r="AE8" s="15" t="n">
        <v>5</v>
      </c>
      <c r="AF8" s="79" t="n">
        <v>0.144444465570362</v>
      </c>
      <c r="AG8" s="79" t="n">
        <v>-0.576</v>
      </c>
      <c r="AH8" s="17" t="n">
        <v>0</v>
      </c>
      <c r="AI8" s="14" t="n">
        <f aca="false">ABS(AF8-$B$3)</f>
        <v>0.00555553442963799</v>
      </c>
      <c r="AK8" s="15" t="n">
        <v>5</v>
      </c>
      <c r="AL8" s="79" t="n">
        <v>0.158077954604836</v>
      </c>
      <c r="AM8" s="79" t="n">
        <v>-0.4</v>
      </c>
      <c r="AN8" s="17" t="n">
        <v>1</v>
      </c>
      <c r="AO8" s="14" t="n">
        <f aca="false">ABS(AL8-$AL$3)</f>
        <v>0.00807795460483601</v>
      </c>
      <c r="AP8" s="0"/>
      <c r="AQ8" s="15" t="n">
        <v>5</v>
      </c>
      <c r="AR8" s="79" t="n">
        <v>0.161317598210345</v>
      </c>
      <c r="AS8" s="79" t="n">
        <v>-358.2</v>
      </c>
      <c r="AT8" s="17" t="n">
        <v>1</v>
      </c>
      <c r="AU8" s="14" t="n">
        <f aca="false">ABS(AR8-$AR$3)</f>
        <v>0.011317598210345</v>
      </c>
      <c r="AW8" s="15" t="n">
        <v>5</v>
      </c>
      <c r="AX8" s="79" t="n">
        <v>0.149075820407253</v>
      </c>
      <c r="AY8" s="79" t="n">
        <v>-0.981818181818181</v>
      </c>
      <c r="AZ8" s="17" t="n">
        <v>1</v>
      </c>
      <c r="BA8" s="14" t="n">
        <f aca="false">ABS(AX8-$B$3)</f>
        <v>0.000924179592746988</v>
      </c>
    </row>
    <row r="9" customFormat="false" ht="15.8" hidden="false" customHeight="false" outlineLevel="0" collapsed="false">
      <c r="A9" s="15" t="n">
        <v>6</v>
      </c>
      <c r="B9" s="79" t="n">
        <v>0.15</v>
      </c>
      <c r="C9" s="79" t="n">
        <v>0</v>
      </c>
      <c r="D9" s="17" t="n">
        <v>1</v>
      </c>
      <c r="E9" s="14" t="n">
        <f aca="false">ABS(B9-$B$3)</f>
        <v>0</v>
      </c>
      <c r="F9" s="0"/>
      <c r="G9" s="15" t="n">
        <v>6</v>
      </c>
      <c r="H9" s="79" t="n">
        <v>0.15</v>
      </c>
      <c r="I9" s="79" t="n">
        <v>-90</v>
      </c>
      <c r="J9" s="17" t="n">
        <v>1</v>
      </c>
      <c r="K9" s="14" t="n">
        <f aca="false">ABS(H9-$B$3)</f>
        <v>0</v>
      </c>
      <c r="L9" s="0"/>
      <c r="M9" s="15" t="n">
        <v>9</v>
      </c>
      <c r="N9" s="79" t="n">
        <v>0.210378681626928</v>
      </c>
      <c r="O9" s="79" t="n">
        <v>-133.043478260869</v>
      </c>
      <c r="P9" s="17" t="n">
        <v>1</v>
      </c>
      <c r="Q9" s="14" t="n">
        <f aca="false">ABS($N$3-N8)</f>
        <v>0.00135011732435403</v>
      </c>
      <c r="S9" s="15" t="n">
        <v>7</v>
      </c>
      <c r="T9" s="79" t="n">
        <v>0.2</v>
      </c>
      <c r="U9" s="79" t="n">
        <v>-29.28</v>
      </c>
      <c r="V9" s="36" t="n">
        <v>1</v>
      </c>
      <c r="W9" s="78" t="n">
        <f aca="false">ABS(T9-$T$3)</f>
        <v>0</v>
      </c>
      <c r="Y9" s="15" t="n">
        <v>6</v>
      </c>
      <c r="Z9" s="79" t="n">
        <v>0.119337027796112</v>
      </c>
      <c r="AA9" s="79" t="n">
        <v>-10.08</v>
      </c>
      <c r="AB9" s="17" t="n">
        <v>0</v>
      </c>
      <c r="AC9" s="14" t="n">
        <f aca="false">ABS(Z9-$B$3)</f>
        <v>0.030662972203888</v>
      </c>
      <c r="AE9" s="15" t="n">
        <v>6</v>
      </c>
      <c r="AF9" s="79" t="n">
        <v>0.0439679600276733</v>
      </c>
      <c r="AG9" s="79" t="n">
        <v>-178.272</v>
      </c>
      <c r="AH9" s="17" t="n">
        <v>0</v>
      </c>
      <c r="AI9" s="14" t="n">
        <f aca="false">ABS(AF9-$B$3)</f>
        <v>0.106032039972327</v>
      </c>
      <c r="AK9" s="15" t="n">
        <v>6</v>
      </c>
      <c r="AL9" s="79" t="n">
        <v>0.075083736632833</v>
      </c>
      <c r="AM9" s="79" t="n">
        <v>-346</v>
      </c>
      <c r="AN9" s="17" t="n">
        <v>0</v>
      </c>
      <c r="AO9" s="14" t="n">
        <f aca="false">ABS(AL9-$AL$3)</f>
        <v>0.074916263367167</v>
      </c>
      <c r="AP9" s="0"/>
      <c r="AQ9" s="15" t="n">
        <v>6</v>
      </c>
      <c r="AR9" s="79" t="n">
        <v>0.155364526639065</v>
      </c>
      <c r="AS9" s="79" t="n">
        <v>-359.1</v>
      </c>
      <c r="AT9" s="17" t="n">
        <v>1</v>
      </c>
      <c r="AU9" s="14" t="n">
        <f aca="false">ABS(AR9-$AR$3)</f>
        <v>0.00536452663906503</v>
      </c>
      <c r="AW9" s="15" t="n">
        <v>6</v>
      </c>
      <c r="AX9" s="79" t="n">
        <v>0.0609450468315996</v>
      </c>
      <c r="AY9" s="79" t="n">
        <v>180</v>
      </c>
      <c r="AZ9" s="17" t="n">
        <v>0</v>
      </c>
      <c r="BA9" s="14" t="n">
        <f aca="false">ABS(AX9-$B$3)</f>
        <v>0.0890549531684004</v>
      </c>
    </row>
    <row r="10" customFormat="false" ht="15.8" hidden="false" customHeight="false" outlineLevel="0" collapsed="false">
      <c r="A10" s="15" t="n">
        <v>7</v>
      </c>
      <c r="B10" s="79" t="n">
        <v>0.15</v>
      </c>
      <c r="C10" s="79" t="n">
        <v>0</v>
      </c>
      <c r="D10" s="17" t="n">
        <v>1</v>
      </c>
      <c r="E10" s="14" t="n">
        <f aca="false">ABS(B10-$B$3)</f>
        <v>0</v>
      </c>
      <c r="F10" s="0"/>
      <c r="G10" s="15" t="n">
        <v>7</v>
      </c>
      <c r="H10" s="79" t="n">
        <v>0.149482812020215</v>
      </c>
      <c r="I10" s="79" t="n">
        <v>-88.92</v>
      </c>
      <c r="J10" s="17" t="n">
        <v>1</v>
      </c>
      <c r="K10" s="14" t="n">
        <f aca="false">ABS(H10-$B$3)</f>
        <v>0.000517187979784978</v>
      </c>
      <c r="L10" s="0"/>
      <c r="M10" s="15" t="n">
        <v>12</v>
      </c>
      <c r="N10" s="79" t="n">
        <v>0.211350117324354</v>
      </c>
      <c r="O10" s="79" t="n">
        <v>-134.558204768583</v>
      </c>
      <c r="P10" s="17" t="n">
        <v>1</v>
      </c>
      <c r="Q10" s="14" t="n">
        <f aca="false">ABS($N$3-N10)</f>
        <v>0.00135011732435403</v>
      </c>
      <c r="S10" s="15" t="n">
        <v>8</v>
      </c>
      <c r="T10" s="79" t="n">
        <v>0.200884627090344</v>
      </c>
      <c r="U10" s="79" t="n">
        <v>-28.8</v>
      </c>
      <c r="V10" s="36" t="n">
        <v>1</v>
      </c>
      <c r="W10" s="78" t="n">
        <f aca="false">ABS(T9-$T$3)</f>
        <v>0</v>
      </c>
      <c r="Y10" s="15" t="n">
        <v>7</v>
      </c>
      <c r="Z10" s="79" t="n">
        <v>0.101357768212318</v>
      </c>
      <c r="AA10" s="79" t="n">
        <v>-53.7599999999999</v>
      </c>
      <c r="AB10" s="17" t="n">
        <v>0</v>
      </c>
      <c r="AC10" s="14" t="n">
        <f aca="false">ABS(Z10-$B$3)</f>
        <v>0.048642231787682</v>
      </c>
      <c r="AE10" s="15" t="n">
        <v>7</v>
      </c>
      <c r="AF10" s="79" t="n">
        <v>0.146519263316834</v>
      </c>
      <c r="AG10" s="79" t="n">
        <v>-2.304</v>
      </c>
      <c r="AH10" s="17" t="n">
        <v>1</v>
      </c>
      <c r="AI10" s="14" t="n">
        <f aca="false">ABS(AF10-$B$3)</f>
        <v>0.00348073668316598</v>
      </c>
      <c r="AK10" s="15" t="n">
        <v>7</v>
      </c>
      <c r="AL10" s="79" t="n">
        <v>0.146570439835549</v>
      </c>
      <c r="AM10" s="79" t="n">
        <v>-2</v>
      </c>
      <c r="AN10" s="17" t="n">
        <v>1</v>
      </c>
      <c r="AO10" s="14" t="n">
        <f aca="false">ABS(AL10-$AL$3)</f>
        <v>0.00342956016445098</v>
      </c>
      <c r="AP10" s="0"/>
      <c r="AQ10" s="15" t="n">
        <v>7</v>
      </c>
      <c r="AR10" s="79" t="n">
        <v>0.105343989284888</v>
      </c>
      <c r="AS10" s="79" t="n">
        <v>-166.05</v>
      </c>
      <c r="AT10" s="17" t="n">
        <v>0</v>
      </c>
      <c r="AU10" s="14" t="n">
        <f aca="false">ABS(AR10-$AR$3)</f>
        <v>0.044656010715112</v>
      </c>
      <c r="AW10" s="15" t="n">
        <v>7</v>
      </c>
      <c r="AX10" s="79" t="n">
        <v>0.115560951864794</v>
      </c>
      <c r="AY10" s="79" t="n">
        <v>94.9090909090909</v>
      </c>
      <c r="AZ10" s="17" t="n">
        <v>0</v>
      </c>
      <c r="BA10" s="14" t="n">
        <f aca="false">ABS(AX10-$B$3)</f>
        <v>0.034439048135206</v>
      </c>
      <c r="BB10" s="0"/>
    </row>
    <row r="11" customFormat="false" ht="15.8" hidden="false" customHeight="false" outlineLevel="0" collapsed="false">
      <c r="A11" s="15" t="n">
        <v>8</v>
      </c>
      <c r="B11" s="79" t="n">
        <v>0.15</v>
      </c>
      <c r="C11" s="79" t="n">
        <v>0</v>
      </c>
      <c r="D11" s="17" t="n">
        <v>1</v>
      </c>
      <c r="E11" s="14" t="n">
        <f aca="false">ABS(B11-$B$3)</f>
        <v>0</v>
      </c>
      <c r="F11" s="0"/>
      <c r="G11" s="15" t="n">
        <v>8</v>
      </c>
      <c r="H11" s="79" t="n">
        <v>0.15</v>
      </c>
      <c r="I11" s="79" t="n">
        <v>-90</v>
      </c>
      <c r="J11" s="17" t="n">
        <v>1</v>
      </c>
      <c r="K11" s="14" t="n">
        <f aca="false">ABS(H11-$B$3)</f>
        <v>0</v>
      </c>
      <c r="L11" s="0"/>
      <c r="M11" s="15" t="n">
        <v>14</v>
      </c>
      <c r="N11" s="79" t="n">
        <v>0.213306466413104</v>
      </c>
      <c r="O11" s="79" t="n">
        <v>-140.869565217391</v>
      </c>
      <c r="P11" s="17" t="n">
        <v>1</v>
      </c>
      <c r="Q11" s="14" t="n">
        <f aca="false">ABS($N$3-N9)</f>
        <v>0.000378681626928029</v>
      </c>
      <c r="S11" s="15" t="n">
        <v>9</v>
      </c>
      <c r="T11" s="79" t="n">
        <v>0.200884627090344</v>
      </c>
      <c r="U11" s="79" t="n">
        <v>-16.8</v>
      </c>
      <c r="V11" s="36" t="n">
        <v>1</v>
      </c>
      <c r="W11" s="78" t="n">
        <f aca="false">ABS(T10-$T$3)</f>
        <v>0.000884627090344009</v>
      </c>
      <c r="Y11" s="15" t="n">
        <v>8</v>
      </c>
      <c r="Z11" s="79" t="n">
        <v>0.146845441738859</v>
      </c>
      <c r="AA11" s="79" t="n">
        <v>-12.96</v>
      </c>
      <c r="AB11" s="17" t="n">
        <v>0.5</v>
      </c>
      <c r="AC11" s="14" t="n">
        <f aca="false">ABS(Z11-$B$3)</f>
        <v>0.00315455826114097</v>
      </c>
      <c r="AE11" s="15" t="n">
        <v>8</v>
      </c>
      <c r="AF11" s="79" t="n">
        <v>0.0465491329861902</v>
      </c>
      <c r="AG11" s="79" t="n">
        <v>0</v>
      </c>
      <c r="AH11" s="17" t="n">
        <v>0</v>
      </c>
      <c r="AI11" s="14" t="n">
        <f aca="false">ABS(AF11-$B$3)</f>
        <v>0.10345086701381</v>
      </c>
      <c r="AK11" s="15" t="n">
        <v>8</v>
      </c>
      <c r="AL11" s="79" t="n">
        <v>0.152791816920266</v>
      </c>
      <c r="AM11" s="79" t="n">
        <v>-0.8</v>
      </c>
      <c r="AN11" s="17" t="n">
        <v>1</v>
      </c>
      <c r="AO11" s="14" t="n">
        <f aca="false">ABS(AL11-$AL$3)</f>
        <v>0.002791816920266</v>
      </c>
      <c r="AP11" s="0"/>
      <c r="AQ11" s="15" t="n">
        <v>8</v>
      </c>
      <c r="AR11" s="79" t="n">
        <v>0.109380433905699</v>
      </c>
      <c r="AS11" s="79" t="n">
        <v>164.25</v>
      </c>
      <c r="AT11" s="17" t="n">
        <v>0</v>
      </c>
      <c r="AU11" s="14" t="n">
        <f aca="false">ABS(AR11-$AR$3)</f>
        <v>0.040619566094301</v>
      </c>
      <c r="AW11" s="15" t="n">
        <v>8</v>
      </c>
      <c r="AX11" s="79" t="n">
        <v>0.0887294233634357</v>
      </c>
      <c r="AY11" s="79" t="n">
        <v>-154.8</v>
      </c>
      <c r="AZ11" s="17" t="n">
        <v>0</v>
      </c>
      <c r="BA11" s="14" t="n">
        <f aca="false">ABS(AX11-$B$3)</f>
        <v>0.0612705766365643</v>
      </c>
      <c r="BB11" s="0"/>
    </row>
    <row r="12" customFormat="false" ht="15.8" hidden="false" customHeight="false" outlineLevel="0" collapsed="false">
      <c r="A12" s="15" t="n">
        <v>9</v>
      </c>
      <c r="B12" s="79" t="n">
        <v>0.15</v>
      </c>
      <c r="C12" s="79" t="n">
        <v>0</v>
      </c>
      <c r="D12" s="17" t="n">
        <v>1</v>
      </c>
      <c r="E12" s="14" t="n">
        <f aca="false">ABS(B12-$B$3)</f>
        <v>0</v>
      </c>
      <c r="F12" s="0"/>
      <c r="G12" s="15" t="n">
        <v>9</v>
      </c>
      <c r="H12" s="79" t="n">
        <v>0.15</v>
      </c>
      <c r="I12" s="79" t="n">
        <v>-90.72</v>
      </c>
      <c r="J12" s="17" t="n">
        <v>1</v>
      </c>
      <c r="K12" s="14" t="n">
        <f aca="false">ABS(H12-$B$3)</f>
        <v>0</v>
      </c>
      <c r="L12" s="0"/>
      <c r="M12" s="15" t="n">
        <v>15</v>
      </c>
      <c r="N12" s="79" t="n">
        <v>0.215280924324339</v>
      </c>
      <c r="O12" s="79" t="n">
        <v>180</v>
      </c>
      <c r="P12" s="17" t="n">
        <v>0</v>
      </c>
      <c r="Q12" s="14" t="n">
        <f aca="false">ABS($N$3-N10)</f>
        <v>0.00135011732435403</v>
      </c>
      <c r="S12" s="15" t="n">
        <v>12</v>
      </c>
      <c r="T12" s="79" t="n">
        <v>0.20902444104465</v>
      </c>
      <c r="U12" s="79" t="n">
        <v>-31.2</v>
      </c>
      <c r="V12" s="36" t="n">
        <v>0</v>
      </c>
      <c r="W12" s="78" t="n">
        <f aca="false">ABS(T11-$T$3)</f>
        <v>0.000884627090344009</v>
      </c>
      <c r="Y12" s="15" t="n">
        <v>9</v>
      </c>
      <c r="Z12" s="79" t="n">
        <v>0.2</v>
      </c>
      <c r="AA12" s="79" t="n">
        <v>0</v>
      </c>
      <c r="AB12" s="17" t="n">
        <v>0</v>
      </c>
      <c r="AC12" s="14" t="n">
        <f aca="false">ABS(Z12-$B$3)</f>
        <v>0.05</v>
      </c>
      <c r="AE12" s="15" t="n">
        <v>9</v>
      </c>
      <c r="AF12" s="79" t="n">
        <v>0.151621187763529</v>
      </c>
      <c r="AG12" s="79" t="n">
        <v>-359.712</v>
      </c>
      <c r="AH12" s="17" t="n">
        <v>1</v>
      </c>
      <c r="AI12" s="14" t="n">
        <f aca="false">ABS(AF12-$B$3)</f>
        <v>0.00162118776352901</v>
      </c>
      <c r="AK12" s="15" t="n">
        <v>9</v>
      </c>
      <c r="AL12" s="79" t="n">
        <v>0.15453392410298</v>
      </c>
      <c r="AM12" s="79" t="n">
        <v>-358.8</v>
      </c>
      <c r="AN12" s="17" t="n">
        <v>1</v>
      </c>
      <c r="AO12" s="14" t="n">
        <f aca="false">ABS(AL12-$AL$3)</f>
        <v>0.00453392410298001</v>
      </c>
      <c r="AP12" s="0"/>
      <c r="AQ12" s="15" t="n">
        <v>9</v>
      </c>
      <c r="AR12" s="79" t="n">
        <v>0.1875</v>
      </c>
      <c r="AS12" s="79" t="n">
        <v>91.8</v>
      </c>
      <c r="AT12" s="17" t="n">
        <v>1</v>
      </c>
      <c r="AU12" s="14" t="n">
        <f aca="false">ABS(AR12-$AR$3)</f>
        <v>0.0375</v>
      </c>
      <c r="AW12" s="15" t="n">
        <v>9</v>
      </c>
      <c r="AX12" s="79" t="n">
        <v>0.148602035010246</v>
      </c>
      <c r="AY12" s="79" t="n">
        <v>-356.4</v>
      </c>
      <c r="AZ12" s="17" t="n">
        <v>0</v>
      </c>
      <c r="BA12" s="14" t="n">
        <f aca="false">ABS(AX12-$B$3)</f>
        <v>0.00139796498975397</v>
      </c>
      <c r="BB12" s="0"/>
    </row>
    <row r="13" customFormat="false" ht="15.8" hidden="false" customHeight="false" outlineLevel="0" collapsed="false">
      <c r="A13" s="15" t="n">
        <v>10</v>
      </c>
      <c r="B13" s="79" t="n">
        <v>0.147941922844681</v>
      </c>
      <c r="C13" s="79" t="n">
        <v>-0.36</v>
      </c>
      <c r="D13" s="17" t="n">
        <v>1</v>
      </c>
      <c r="E13" s="14" t="n">
        <f aca="false">ABS(B13-$B$3)</f>
        <v>0.00205807715531897</v>
      </c>
      <c r="F13" s="0"/>
      <c r="G13" s="15" t="n">
        <v>10</v>
      </c>
      <c r="H13" s="79" t="n">
        <v>0.15</v>
      </c>
      <c r="I13" s="79" t="n">
        <v>-90</v>
      </c>
      <c r="J13" s="17" t="n">
        <v>1</v>
      </c>
      <c r="K13" s="14" t="n">
        <f aca="false">ABS(H13-$B$3)</f>
        <v>0</v>
      </c>
      <c r="L13" s="0"/>
      <c r="M13" s="15" t="n">
        <v>16</v>
      </c>
      <c r="N13" s="79" t="n">
        <v>0.215280924324339</v>
      </c>
      <c r="O13" s="79" t="n">
        <v>-136.325385694249</v>
      </c>
      <c r="P13" s="17" t="n">
        <v>1</v>
      </c>
      <c r="Q13" s="14" t="n">
        <f aca="false">ABS($N$3-N11)</f>
        <v>0.00330646641310403</v>
      </c>
      <c r="S13" s="15" t="n">
        <v>14</v>
      </c>
      <c r="T13" s="79" t="n">
        <v>0.199119268504357</v>
      </c>
      <c r="U13" s="79" t="n">
        <v>-21.6</v>
      </c>
      <c r="V13" s="36" t="n">
        <v>1</v>
      </c>
      <c r="W13" s="78" t="n">
        <f aca="false">ABS(T12-$T$3)</f>
        <v>0.00902444104465</v>
      </c>
      <c r="Y13" s="15" t="n">
        <v>10</v>
      </c>
      <c r="Z13" s="79" t="n">
        <v>0.2</v>
      </c>
      <c r="AA13" s="79" t="n">
        <v>-359.04</v>
      </c>
      <c r="AB13" s="17" t="n">
        <v>0</v>
      </c>
      <c r="AC13" s="14" t="n">
        <f aca="false">ABS(Z13-$B$3)</f>
        <v>0.05</v>
      </c>
      <c r="AE13" s="15" t="n">
        <v>10</v>
      </c>
      <c r="AF13" s="79" t="n">
        <v>0.0523239980174212</v>
      </c>
      <c r="AG13" s="79" t="n">
        <v>-2.592</v>
      </c>
      <c r="AH13" s="17" t="n">
        <v>0</v>
      </c>
      <c r="AI13" s="14" t="n">
        <f aca="false">ABS(AF13-$B$3)</f>
        <v>0.0976760019825788</v>
      </c>
      <c r="AK13" s="15" t="n">
        <v>10</v>
      </c>
      <c r="AL13" s="79" t="n">
        <v>0.144918107394674</v>
      </c>
      <c r="AM13" s="79" t="n">
        <v>-359.6</v>
      </c>
      <c r="AN13" s="17" t="n">
        <v>1</v>
      </c>
      <c r="AO13" s="14" t="n">
        <f aca="false">ABS(AL13-$AL$3)</f>
        <v>0.00508189260532599</v>
      </c>
      <c r="AP13" s="0"/>
      <c r="AQ13" s="15" t="n">
        <v>10</v>
      </c>
      <c r="AR13" s="79" t="n">
        <v>0.149631140096114</v>
      </c>
      <c r="AS13" s="79" t="n">
        <v>-357.75</v>
      </c>
      <c r="AT13" s="17" t="n">
        <v>1</v>
      </c>
      <c r="AU13" s="14" t="n">
        <f aca="false">ABS(AR13-$AR$3)</f>
        <v>0.000368859903885993</v>
      </c>
      <c r="AW13" s="15" t="n">
        <v>10</v>
      </c>
      <c r="AX13" s="79" t="n">
        <v>0.153897555039327</v>
      </c>
      <c r="AY13" s="79" t="n">
        <v>-1.63636363636363</v>
      </c>
      <c r="AZ13" s="17" t="n">
        <v>0</v>
      </c>
      <c r="BA13" s="14" t="n">
        <f aca="false">ABS(AX13-$B$3)</f>
        <v>0.00389755503932701</v>
      </c>
      <c r="BB13" s="0"/>
    </row>
    <row r="14" customFormat="false" ht="15.8" hidden="false" customHeight="false" outlineLevel="0" collapsed="false">
      <c r="A14" s="15" t="n">
        <v>11</v>
      </c>
      <c r="B14" s="79" t="n">
        <v>0.153140922556152</v>
      </c>
      <c r="C14" s="79" t="n">
        <v>-359.64</v>
      </c>
      <c r="D14" s="17" t="n">
        <v>1</v>
      </c>
      <c r="E14" s="14" t="n">
        <f aca="false">ABS(B14-$B$3)</f>
        <v>0.003140922556152</v>
      </c>
      <c r="F14" s="0"/>
      <c r="G14" s="15" t="n">
        <v>11</v>
      </c>
      <c r="H14" s="79" t="n">
        <v>0.154735961915926</v>
      </c>
      <c r="I14" s="79" t="n">
        <v>-0.36</v>
      </c>
      <c r="J14" s="17" t="n">
        <v>0</v>
      </c>
      <c r="K14" s="14" t="n">
        <f aca="false">ABS(H14-$B$3)</f>
        <v>0.00473596191592601</v>
      </c>
      <c r="L14" s="0"/>
      <c r="M14" s="15" t="n">
        <v>17</v>
      </c>
      <c r="N14" s="79" t="n">
        <v>0.211350117324354</v>
      </c>
      <c r="O14" s="79" t="n">
        <v>-90.3786816269284</v>
      </c>
      <c r="P14" s="17" t="n">
        <v>0</v>
      </c>
      <c r="Q14" s="14" t="n">
        <f aca="false">ABS($N$3-N12)</f>
        <v>0.00528092432433902</v>
      </c>
      <c r="S14" s="15" t="n">
        <v>15</v>
      </c>
      <c r="T14" s="79" t="n">
        <v>0.144914001083959</v>
      </c>
      <c r="U14" s="79" t="n">
        <v>148.8</v>
      </c>
      <c r="V14" s="36" t="n">
        <v>0</v>
      </c>
      <c r="W14" s="78" t="n">
        <f aca="false">ABS(T14-$T$3)</f>
        <v>0.055085998916041</v>
      </c>
      <c r="Y14" s="15" t="n">
        <v>11</v>
      </c>
      <c r="Z14" s="79" t="n">
        <v>0.114184759638343</v>
      </c>
      <c r="AA14" s="79" t="n">
        <v>-0.48</v>
      </c>
      <c r="AB14" s="17" t="n">
        <v>0</v>
      </c>
      <c r="AC14" s="14" t="n">
        <f aca="false">ABS(Z14-$B$3)</f>
        <v>0.035815240361657</v>
      </c>
      <c r="AE14" s="15" t="n">
        <v>11</v>
      </c>
      <c r="AF14" s="79" t="n">
        <v>0.0904781286481538</v>
      </c>
      <c r="AG14" s="79" t="n">
        <v>-358.848</v>
      </c>
      <c r="AH14" s="17" t="n">
        <v>0</v>
      </c>
      <c r="AI14" s="14" t="n">
        <f aca="false">ABS(AF14-$B$3)</f>
        <v>0.0595218713518462</v>
      </c>
      <c r="AK14" s="15" t="n">
        <v>11</v>
      </c>
      <c r="AL14" s="79" t="n">
        <v>0.153370326164774</v>
      </c>
      <c r="AM14" s="79" t="n">
        <v>-358</v>
      </c>
      <c r="AN14" s="17" t="n">
        <v>1</v>
      </c>
      <c r="AO14" s="14" t="n">
        <f aca="false">ABS(AL14-$AL$3)</f>
        <v>0.00337032616477401</v>
      </c>
      <c r="AP14" s="0"/>
      <c r="AQ14" s="15" t="n">
        <v>11</v>
      </c>
      <c r="AR14" s="79" t="n">
        <v>0.149631140096114</v>
      </c>
      <c r="AS14" s="79" t="n">
        <v>-358.2</v>
      </c>
      <c r="AT14" s="17" t="n">
        <v>1</v>
      </c>
      <c r="AU14" s="14" t="n">
        <f aca="false">ABS(AR14-$AR$3)</f>
        <v>0.000368859903885993</v>
      </c>
      <c r="AW14" s="15" t="n">
        <v>11</v>
      </c>
      <c r="AX14" s="79" t="n">
        <v>0.0786202667040082</v>
      </c>
      <c r="AY14" s="79" t="n">
        <v>-359.672727272727</v>
      </c>
      <c r="AZ14" s="17" t="n">
        <v>0</v>
      </c>
      <c r="BA14" s="14" t="n">
        <f aca="false">ABS(AX14-$B$3)</f>
        <v>0.0713797332959918</v>
      </c>
      <c r="BB14" s="0"/>
    </row>
    <row r="15" customFormat="false" ht="15.8" hidden="false" customHeight="false" outlineLevel="0" collapsed="false">
      <c r="A15" s="15" t="n">
        <v>12</v>
      </c>
      <c r="B15" s="79" t="n">
        <v>0.150518977372175</v>
      </c>
      <c r="C15" s="79" t="n">
        <v>0</v>
      </c>
      <c r="D15" s="17" t="n">
        <v>1</v>
      </c>
      <c r="E15" s="14" t="n">
        <f aca="false">ABS(B15-$B$3)</f>
        <v>0.000518977372175017</v>
      </c>
      <c r="F15" s="0"/>
      <c r="G15" s="15" t="n">
        <v>12</v>
      </c>
      <c r="H15" s="79" t="n">
        <v>0.15</v>
      </c>
      <c r="I15" s="79" t="n">
        <v>-90</v>
      </c>
      <c r="J15" s="17" t="n">
        <v>1</v>
      </c>
      <c r="K15" s="14" t="n">
        <f aca="false">ABS(H15-$B$3)</f>
        <v>0</v>
      </c>
      <c r="L15" s="0"/>
      <c r="M15" s="15" t="n">
        <v>19</v>
      </c>
      <c r="N15" s="79" t="n">
        <v>0.225430767637351</v>
      </c>
      <c r="O15" s="79" t="n">
        <v>90.1262272089761</v>
      </c>
      <c r="P15" s="17" t="n">
        <v>0</v>
      </c>
      <c r="Q15" s="14" t="n">
        <f aca="false">ABS($N$3-N13)</f>
        <v>0.00528092432433902</v>
      </c>
      <c r="S15" s="15" t="n">
        <v>16</v>
      </c>
      <c r="T15" s="79" t="n">
        <v>0.183913052640958</v>
      </c>
      <c r="U15" s="79" t="n">
        <v>-121.44</v>
      </c>
      <c r="V15" s="36" t="n">
        <v>0</v>
      </c>
      <c r="W15" s="78" t="n">
        <f aca="false">ABS(T13-$T$3)</f>
        <v>0.000880731495642995</v>
      </c>
      <c r="Y15" s="15" t="n">
        <v>12</v>
      </c>
      <c r="Z15" s="79" t="n">
        <v>0.0965546639560672</v>
      </c>
      <c r="AA15" s="79" t="n">
        <v>-349.44</v>
      </c>
      <c r="AB15" s="17" t="n">
        <v>0</v>
      </c>
      <c r="AC15" s="14" t="n">
        <f aca="false">ABS(Z15-$B$3)</f>
        <v>0.0534453360439328</v>
      </c>
      <c r="AE15" s="15" t="n">
        <v>12</v>
      </c>
      <c r="AF15" s="79" t="n">
        <v>0.148200538751969</v>
      </c>
      <c r="AG15" s="79" t="n">
        <v>-358.848</v>
      </c>
      <c r="AH15" s="17" t="n">
        <v>1</v>
      </c>
      <c r="AI15" s="14" t="n">
        <f aca="false">ABS(AF15-$B$3)</f>
        <v>0.00179946124803099</v>
      </c>
      <c r="AK15" s="15" t="n">
        <v>12</v>
      </c>
      <c r="AL15" s="79" t="n">
        <v>0.149931838392292</v>
      </c>
      <c r="AM15" s="79" t="n">
        <v>0</v>
      </c>
      <c r="AN15" s="17" t="n">
        <v>1</v>
      </c>
      <c r="AO15" s="14" t="n">
        <f aca="false">ABS(AL15-$AL$3)</f>
        <v>6.81616077079783E-005</v>
      </c>
      <c r="AP15" s="0"/>
      <c r="AQ15" s="15" t="n">
        <v>12</v>
      </c>
      <c r="AR15" s="79" t="n">
        <v>0.15930831848605</v>
      </c>
      <c r="AS15" s="79" t="n">
        <v>0</v>
      </c>
      <c r="AT15" s="17" t="n">
        <v>1</v>
      </c>
      <c r="AU15" s="14" t="n">
        <f aca="false">ABS(AR15-$AR$3)</f>
        <v>0.00930831848605002</v>
      </c>
      <c r="AW15" s="15" t="n">
        <v>12</v>
      </c>
      <c r="AX15" s="79" t="n">
        <v>0.144405154613513</v>
      </c>
      <c r="AY15" s="79" t="n">
        <v>0</v>
      </c>
      <c r="AZ15" s="17" t="n">
        <v>0</v>
      </c>
      <c r="BA15" s="14" t="n">
        <f aca="false">ABS(AX15-$B$3)</f>
        <v>0.005594845386487</v>
      </c>
      <c r="BB15" s="0"/>
    </row>
    <row r="16" customFormat="false" ht="15.8" hidden="false" customHeight="false" outlineLevel="0" collapsed="false">
      <c r="A16" s="15" t="n">
        <v>13</v>
      </c>
      <c r="B16" s="79" t="n">
        <v>0.15</v>
      </c>
      <c r="C16" s="79" t="n">
        <v>0</v>
      </c>
      <c r="D16" s="17" t="n">
        <v>1</v>
      </c>
      <c r="E16" s="14" t="n">
        <f aca="false">ABS(B16-$B$3)</f>
        <v>0</v>
      </c>
      <c r="F16" s="0"/>
      <c r="G16" s="15" t="n">
        <v>13</v>
      </c>
      <c r="H16" s="79" t="n">
        <v>0.15</v>
      </c>
      <c r="I16" s="79" t="n">
        <v>-90</v>
      </c>
      <c r="J16" s="17" t="n">
        <v>1</v>
      </c>
      <c r="K16" s="14" t="n">
        <f aca="false">ABS(H16-$B$3)</f>
        <v>0</v>
      </c>
      <c r="L16" s="0"/>
      <c r="M16" s="15" t="n">
        <v>20</v>
      </c>
      <c r="N16" s="79" t="n">
        <v>0.20653738450791</v>
      </c>
      <c r="O16" s="79" t="n">
        <v>-136.325385694249</v>
      </c>
      <c r="P16" s="17" t="n">
        <v>1</v>
      </c>
      <c r="Q16" s="14" t="n">
        <f aca="false">ABS($N$3-N14)</f>
        <v>0.00135011732435403</v>
      </c>
      <c r="S16" s="15" t="n">
        <v>17</v>
      </c>
      <c r="T16" s="79" t="n">
        <v>0.196500276414381</v>
      </c>
      <c r="U16" s="79" t="n">
        <v>0</v>
      </c>
      <c r="V16" s="36" t="n">
        <v>0</v>
      </c>
      <c r="W16" s="78" t="n">
        <f aca="false">ABS(T14-$T$3)</f>
        <v>0.055085998916041</v>
      </c>
      <c r="Y16" s="15" t="n">
        <v>13</v>
      </c>
      <c r="Z16" s="79" t="n">
        <v>0.124172545666195</v>
      </c>
      <c r="AA16" s="79" t="n">
        <v>161.76</v>
      </c>
      <c r="AB16" s="17" t="n">
        <v>0</v>
      </c>
      <c r="AC16" s="14" t="n">
        <f aca="false">ABS(Z16-$B$3)</f>
        <v>0.025827454333805</v>
      </c>
      <c r="AE16" s="15" t="n">
        <v>13</v>
      </c>
      <c r="AF16" s="79" t="n">
        <v>0.0549237154681666</v>
      </c>
      <c r="AG16" s="79" t="n">
        <v>-269.856</v>
      </c>
      <c r="AH16" s="17" t="n">
        <v>0</v>
      </c>
      <c r="AI16" s="14" t="n">
        <f aca="false">ABS(AF16-$B$3)</f>
        <v>0.0950762845318334</v>
      </c>
      <c r="AK16" s="15" t="n">
        <v>13</v>
      </c>
      <c r="AL16" s="79" t="n">
        <v>0.150499519020119</v>
      </c>
      <c r="AM16" s="79" t="n">
        <v>0</v>
      </c>
      <c r="AN16" s="17" t="n">
        <v>1</v>
      </c>
      <c r="AO16" s="14" t="n">
        <f aca="false">ABS(AL16-$AL$3)</f>
        <v>0.000499519020119021</v>
      </c>
      <c r="AP16" s="98" t="s">
        <v>40</v>
      </c>
      <c r="AQ16" s="15" t="n">
        <v>13</v>
      </c>
      <c r="AR16" s="79" t="n">
        <v>0.0773289029172916</v>
      </c>
      <c r="AS16" s="79" t="n">
        <v>-1.8</v>
      </c>
      <c r="AT16" s="17" t="n">
        <v>0</v>
      </c>
      <c r="AU16" s="14" t="n">
        <f aca="false">ABS(AR16-$AR$3)</f>
        <v>0.0726710970827084</v>
      </c>
      <c r="AW16" s="15" t="n">
        <v>13</v>
      </c>
      <c r="AX16" s="79" t="n">
        <v>0.106720986211236</v>
      </c>
      <c r="AY16" s="79" t="n">
        <v>-0.981818181818181</v>
      </c>
      <c r="AZ16" s="17" t="n">
        <v>0</v>
      </c>
      <c r="BA16" s="14" t="n">
        <f aca="false">ABS(AX16-$B$3)</f>
        <v>0.043279013788764</v>
      </c>
      <c r="BB16" s="0"/>
    </row>
    <row r="17" customFormat="false" ht="17.5" hidden="false" customHeight="true" outlineLevel="0" collapsed="false">
      <c r="A17" s="15" t="n">
        <v>14</v>
      </c>
      <c r="B17" s="79" t="n">
        <v>0.15</v>
      </c>
      <c r="C17" s="79" t="n">
        <v>0</v>
      </c>
      <c r="D17" s="17" t="n">
        <v>1</v>
      </c>
      <c r="E17" s="14" t="n">
        <f aca="false">ABS(B17-$B$3)</f>
        <v>0</v>
      </c>
      <c r="F17" s="0"/>
      <c r="G17" s="15" t="n">
        <v>14</v>
      </c>
      <c r="H17" s="79" t="n">
        <v>0.141446191718984</v>
      </c>
      <c r="I17" s="79" t="n">
        <v>-105.12</v>
      </c>
      <c r="J17" s="17" t="n">
        <v>0.5</v>
      </c>
      <c r="K17" s="14" t="n">
        <f aca="false">ABS(H17-$B$3)</f>
        <v>0.00855380828101598</v>
      </c>
      <c r="L17" s="0"/>
      <c r="M17" s="15" t="n">
        <v>21</v>
      </c>
      <c r="N17" s="79" t="n">
        <v>0.201834244236081</v>
      </c>
      <c r="O17" s="79" t="n">
        <v>51.7531556802244</v>
      </c>
      <c r="P17" s="17" t="n">
        <v>0</v>
      </c>
      <c r="Q17" s="14" t="n">
        <f aca="false">ABS($N$3-N15)</f>
        <v>0.015430767637351</v>
      </c>
      <c r="S17" s="15" t="n">
        <v>19</v>
      </c>
      <c r="T17" s="79" t="n">
        <v>0.2</v>
      </c>
      <c r="U17" s="79" t="n">
        <v>-29.28</v>
      </c>
      <c r="V17" s="36" t="n">
        <v>1</v>
      </c>
      <c r="W17" s="78" t="n">
        <f aca="false">ABS(T15-$T$3)</f>
        <v>0.016086947359042</v>
      </c>
      <c r="Y17" s="15" t="n">
        <v>14</v>
      </c>
      <c r="Z17" s="79" t="n">
        <v>0.143640508035991</v>
      </c>
      <c r="AA17" s="79" t="n">
        <v>0</v>
      </c>
      <c r="AB17" s="17" t="n">
        <v>1</v>
      </c>
      <c r="AC17" s="14" t="n">
        <f aca="false">ABS(Z17-$B$3)</f>
        <v>0.00635949196400898</v>
      </c>
      <c r="AE17" s="15" t="n">
        <v>14</v>
      </c>
      <c r="AF17" s="79" t="n">
        <v>0.109844815032734</v>
      </c>
      <c r="AG17" s="79" t="n">
        <v>-359.424</v>
      </c>
      <c r="AH17" s="17" t="n">
        <v>0.5</v>
      </c>
      <c r="AI17" s="14" t="n">
        <f aca="false">ABS(AF17-$B$3)</f>
        <v>0.040155184967266</v>
      </c>
      <c r="AK17" s="15" t="n">
        <v>14</v>
      </c>
      <c r="AL17" s="79" t="n">
        <v>0.0920816627634708</v>
      </c>
      <c r="AM17" s="79" t="n">
        <v>168</v>
      </c>
      <c r="AN17" s="17" t="n">
        <v>0</v>
      </c>
      <c r="AO17" s="14" t="n">
        <f aca="false">ABS(AL17-$AL$3)</f>
        <v>0.0579183372365292</v>
      </c>
      <c r="AP17" s="0"/>
      <c r="AQ17" s="15" t="n">
        <v>14</v>
      </c>
      <c r="AR17" s="79" t="n">
        <v>0.152789722180058</v>
      </c>
      <c r="AS17" s="79" t="n">
        <v>-3.15</v>
      </c>
      <c r="AT17" s="17" t="n">
        <v>1</v>
      </c>
      <c r="AU17" s="14" t="n">
        <f aca="false">ABS(AR17-$AR$3)</f>
        <v>0.00278972218005802</v>
      </c>
      <c r="AW17" s="15" t="n">
        <v>14</v>
      </c>
      <c r="AX17" s="79" t="n">
        <v>0.150027927703674</v>
      </c>
      <c r="AY17" s="79" t="n">
        <v>-3.6</v>
      </c>
      <c r="AZ17" s="17" t="n">
        <v>1</v>
      </c>
      <c r="BA17" s="14" t="n">
        <f aca="false">ABS(AX17-$B$3)</f>
        <v>2.79277036740189E-005</v>
      </c>
      <c r="BB17" s="0"/>
    </row>
    <row r="18" customFormat="false" ht="17.5" hidden="false" customHeight="true" outlineLevel="0" collapsed="false">
      <c r="A18" s="15" t="n">
        <v>15</v>
      </c>
      <c r="B18" s="79" t="n">
        <v>0.149482812020215</v>
      </c>
      <c r="C18" s="79" t="n">
        <v>0</v>
      </c>
      <c r="D18" s="17" t="n">
        <v>1</v>
      </c>
      <c r="E18" s="14" t="n">
        <f aca="false">ABS(B18-$B$3)</f>
        <v>0.000517187979784978</v>
      </c>
      <c r="F18" s="0"/>
      <c r="G18" s="15" t="n">
        <v>15</v>
      </c>
      <c r="H18" s="79" t="n">
        <v>0.15</v>
      </c>
      <c r="I18" s="79" t="n">
        <v>-90</v>
      </c>
      <c r="J18" s="17" t="n">
        <v>1</v>
      </c>
      <c r="K18" s="14" t="n">
        <f aca="false">ABS(H18-$B$3)</f>
        <v>0</v>
      </c>
      <c r="L18" s="0"/>
      <c r="M18" s="23" t="n">
        <v>25</v>
      </c>
      <c r="N18" s="79" t="n">
        <v>0.212326038682148</v>
      </c>
      <c r="O18" s="79" t="n">
        <v>-134.305750350631</v>
      </c>
      <c r="P18" s="17" t="n">
        <v>1</v>
      </c>
      <c r="Q18" s="14" t="n">
        <f aca="false">ABS($N$3-N16)</f>
        <v>0.00346261549208998</v>
      </c>
      <c r="S18" s="15" t="n">
        <v>20</v>
      </c>
      <c r="T18" s="79" t="n">
        <v>0.191365181029023</v>
      </c>
      <c r="U18" s="79" t="n">
        <v>-28.32</v>
      </c>
      <c r="V18" s="36" t="n">
        <v>1</v>
      </c>
      <c r="W18" s="78" t="n">
        <f aca="false">ABS(T16-$T$3)</f>
        <v>0.00349972358561901</v>
      </c>
      <c r="Y18" s="15" t="n">
        <v>15</v>
      </c>
      <c r="Z18" s="79" t="n">
        <v>0.213688233208761</v>
      </c>
      <c r="AA18" s="79" t="n">
        <v>-353.28</v>
      </c>
      <c r="AB18" s="17" t="n">
        <v>0</v>
      </c>
      <c r="AC18" s="14" t="n">
        <f aca="false">ABS(Z18-$B$3)</f>
        <v>0.063688233208761</v>
      </c>
      <c r="AE18" s="15" t="n">
        <v>15</v>
      </c>
      <c r="AF18" s="79" t="n">
        <v>0.0655485783514948</v>
      </c>
      <c r="AG18" s="79" t="n">
        <v>0</v>
      </c>
      <c r="AH18" s="17" t="n">
        <v>0</v>
      </c>
      <c r="AI18" s="14" t="n">
        <f aca="false">ABS(AF18-$B$3)</f>
        <v>0.0844514216485052</v>
      </c>
      <c r="AK18" s="15" t="n">
        <v>15</v>
      </c>
      <c r="AL18" s="79" t="n">
        <v>0.15453392410298</v>
      </c>
      <c r="AM18" s="79" t="n">
        <v>0</v>
      </c>
      <c r="AN18" s="17" t="n">
        <v>1</v>
      </c>
      <c r="AO18" s="14" t="n">
        <f aca="false">ABS(AL18-$AL$3)</f>
        <v>0.00453392410298001</v>
      </c>
      <c r="AP18" s="0"/>
      <c r="AQ18" s="15" t="n">
        <v>15</v>
      </c>
      <c r="AR18" s="79" t="n">
        <v>0.076365738337249</v>
      </c>
      <c r="AS18" s="79" t="n">
        <v>-4.5</v>
      </c>
      <c r="AT18" s="17" t="n">
        <v>0</v>
      </c>
      <c r="AU18" s="14" t="n">
        <f aca="false">ABS(AR18-$AR$3)</f>
        <v>0.073634261662751</v>
      </c>
      <c r="AW18" s="15" t="n">
        <v>15</v>
      </c>
      <c r="AX18" s="79" t="n">
        <v>0.0529798301205293</v>
      </c>
      <c r="AY18" s="79" t="n">
        <v>180</v>
      </c>
      <c r="AZ18" s="17" t="n">
        <v>0</v>
      </c>
      <c r="BA18" s="14" t="n">
        <f aca="false">ABS(AX18-$B$3)</f>
        <v>0.0970201698794707</v>
      </c>
      <c r="BB18" s="0"/>
    </row>
    <row r="19" customFormat="false" ht="17.5" hidden="false" customHeight="true" outlineLevel="0" collapsed="false">
      <c r="A19" s="15" t="n">
        <v>16</v>
      </c>
      <c r="B19" s="79" t="n">
        <v>0.15</v>
      </c>
      <c r="C19" s="79" t="n">
        <v>-0.36</v>
      </c>
      <c r="D19" s="17" t="n">
        <v>1</v>
      </c>
      <c r="E19" s="14" t="n">
        <f aca="false">ABS(B24-$B$3)</f>
        <v>0</v>
      </c>
      <c r="G19" s="15" t="n">
        <v>16</v>
      </c>
      <c r="H19" s="79" t="n">
        <v>0.15103975032777</v>
      </c>
      <c r="I19" s="79" t="n">
        <v>-90</v>
      </c>
      <c r="J19" s="17" t="n">
        <v>1</v>
      </c>
      <c r="K19" s="14" t="n">
        <f aca="false">ABS(H19-$B$3)</f>
        <v>0.00103975032777001</v>
      </c>
      <c r="L19" s="0"/>
      <c r="M19" s="15" t="n">
        <v>26</v>
      </c>
      <c r="N19" s="79" t="n">
        <v>0.210378681626928</v>
      </c>
      <c r="O19" s="79" t="n">
        <v>-269.621318373071</v>
      </c>
      <c r="P19" s="17" t="n">
        <v>0</v>
      </c>
      <c r="Q19" s="14" t="n">
        <f aca="false">ABS($N$3-N17)</f>
        <v>0.00816575576391898</v>
      </c>
      <c r="S19" s="15" t="n">
        <v>21</v>
      </c>
      <c r="T19" s="79" t="n">
        <v>0.2</v>
      </c>
      <c r="U19" s="79" t="n">
        <v>-32.16</v>
      </c>
      <c r="V19" s="36" t="n">
        <v>1</v>
      </c>
      <c r="W19" s="78" t="n">
        <f aca="false">ABS(T17-$T$3)</f>
        <v>0</v>
      </c>
      <c r="Y19" s="15" t="n">
        <v>16</v>
      </c>
      <c r="Z19" s="79" t="n">
        <v>0.15828672652589</v>
      </c>
      <c r="AA19" s="79" t="n">
        <v>0</v>
      </c>
      <c r="AB19" s="17" t="n">
        <v>1</v>
      </c>
      <c r="AC19" s="14" t="n">
        <f aca="false">ABS(Z19-$B$3)</f>
        <v>0.00828672652588999</v>
      </c>
      <c r="AE19" s="15" t="n">
        <v>16</v>
      </c>
      <c r="AF19" s="79" t="n">
        <v>0.151189325828894</v>
      </c>
      <c r="AG19" s="79" t="n">
        <v>-0.864</v>
      </c>
      <c r="AH19" s="17" t="n">
        <v>1</v>
      </c>
      <c r="AI19" s="14" t="n">
        <f aca="false">ABS(AF19-$B$3)</f>
        <v>0.00118932582889403</v>
      </c>
      <c r="AK19" s="15" t="n">
        <v>16</v>
      </c>
      <c r="AL19" s="79" t="n">
        <v>0.158077954604836</v>
      </c>
      <c r="AM19" s="79" t="n">
        <v>-357.6</v>
      </c>
      <c r="AN19" s="17" t="n">
        <v>1</v>
      </c>
      <c r="AO19" s="14" t="n">
        <f aca="false">ABS(AL19-$AL$3)</f>
        <v>0.00807795460483601</v>
      </c>
      <c r="AP19" s="0"/>
      <c r="AQ19" s="15" t="n">
        <v>16</v>
      </c>
      <c r="AR19" s="79" t="n">
        <v>0.153429394968907</v>
      </c>
      <c r="AS19" s="79" t="n">
        <v>-358.65</v>
      </c>
      <c r="AT19" s="17" t="n">
        <v>1</v>
      </c>
      <c r="AU19" s="14" t="n">
        <f aca="false">ABS(AR19-$AR$3)</f>
        <v>0.00342939496890701</v>
      </c>
      <c r="AW19" s="15" t="n">
        <v>16</v>
      </c>
      <c r="AX19" s="79" t="n">
        <v>0.139880824549451</v>
      </c>
      <c r="AY19" s="79" t="n">
        <v>-0.327272727272727</v>
      </c>
      <c r="AZ19" s="17" t="n">
        <v>1</v>
      </c>
      <c r="BA19" s="14" t="n">
        <f aca="false">ABS(AX19-$B$3)</f>
        <v>0.010119175450549</v>
      </c>
      <c r="BB19" s="0"/>
    </row>
    <row r="20" customFormat="false" ht="17.5" hidden="false" customHeight="true" outlineLevel="0" collapsed="false">
      <c r="A20" s="15" t="n">
        <v>17</v>
      </c>
      <c r="B20" s="79" t="n">
        <v>0.15</v>
      </c>
      <c r="C20" s="79" t="n">
        <v>-358.56</v>
      </c>
      <c r="D20" s="17" t="n">
        <v>1</v>
      </c>
      <c r="E20" s="14" t="n">
        <f aca="false">ABS(B25-$B$3)</f>
        <v>0</v>
      </c>
      <c r="G20" s="15" t="n">
        <v>17</v>
      </c>
      <c r="H20" s="79" t="n">
        <v>0.0441663245069814</v>
      </c>
      <c r="I20" s="79" t="n">
        <v>0</v>
      </c>
      <c r="J20" s="17" t="n">
        <v>0</v>
      </c>
      <c r="K20" s="14" t="n">
        <f aca="false">ABS(H20-$B$3)</f>
        <v>0.105833675493019</v>
      </c>
      <c r="L20" s="0"/>
      <c r="M20" s="23" t="n">
        <v>27</v>
      </c>
      <c r="N20" s="79" t="n">
        <v>0.179050273026939</v>
      </c>
      <c r="O20" s="79" t="n">
        <v>-81.5427769985975</v>
      </c>
      <c r="P20" s="17" t="n">
        <v>0</v>
      </c>
      <c r="Q20" s="14" t="n">
        <f aca="false">ABS($N$3-N18)</f>
        <v>0.00232603868214803</v>
      </c>
      <c r="S20" s="23" t="n">
        <v>25</v>
      </c>
      <c r="T20" s="79" t="n">
        <v>0.207187550402374</v>
      </c>
      <c r="U20" s="79" t="n">
        <v>-31.68</v>
      </c>
      <c r="V20" s="36" t="n">
        <v>1</v>
      </c>
      <c r="W20" s="78" t="n">
        <f aca="false">ABS(T18-$T$3)</f>
        <v>0.00863481897097701</v>
      </c>
      <c r="Y20" s="15" t="n">
        <v>17</v>
      </c>
      <c r="Z20" s="79" t="n">
        <v>0.240730828794229</v>
      </c>
      <c r="AA20" s="79" t="n">
        <v>-89.28</v>
      </c>
      <c r="AB20" s="17" t="n">
        <v>0</v>
      </c>
      <c r="AC20" s="14" t="n">
        <f aca="false">ABS(Z20-$B$3)</f>
        <v>0.090730828794229</v>
      </c>
      <c r="AE20" s="15" t="n">
        <v>17</v>
      </c>
      <c r="AF20" s="79" t="n">
        <v>0.123120429571414</v>
      </c>
      <c r="AG20" s="79" t="n">
        <v>180</v>
      </c>
      <c r="AH20" s="17" t="n">
        <v>0</v>
      </c>
      <c r="AI20" s="14" t="n">
        <f aca="false">ABS(AF20-$B$3)</f>
        <v>0.026879570428586</v>
      </c>
      <c r="AK20" s="15" t="n">
        <v>17</v>
      </c>
      <c r="AL20" s="79" t="n">
        <v>0.119514091866905</v>
      </c>
      <c r="AM20" s="79" t="n">
        <v>88.8</v>
      </c>
      <c r="AN20" s="17" t="n">
        <v>0</v>
      </c>
      <c r="AO20" s="14" t="n">
        <f aca="false">ABS(AL20-$AL$3)</f>
        <v>0.030485908133095</v>
      </c>
      <c r="AP20" s="0"/>
      <c r="AQ20" s="15" t="n">
        <v>17</v>
      </c>
      <c r="AR20" s="79" t="n">
        <v>0.104031884814609</v>
      </c>
      <c r="AS20" s="79" t="n">
        <v>-90.9</v>
      </c>
      <c r="AT20" s="17" t="n">
        <v>0</v>
      </c>
      <c r="AU20" s="14" t="n">
        <f aca="false">ABS(AR20-$AR$3)</f>
        <v>0.045968115185391</v>
      </c>
      <c r="AW20" s="15" t="n">
        <v>17</v>
      </c>
      <c r="AX20" s="79" t="n">
        <v>0.113014443771828</v>
      </c>
      <c r="AY20" s="79" t="n">
        <v>90</v>
      </c>
      <c r="AZ20" s="17" t="n">
        <v>0</v>
      </c>
      <c r="BA20" s="14" t="n">
        <f aca="false">ABS(AX20-$B$3)</f>
        <v>0.036985556228172</v>
      </c>
      <c r="BB20" s="0"/>
    </row>
    <row r="21" customFormat="false" ht="17.5" hidden="false" customHeight="true" outlineLevel="0" collapsed="false">
      <c r="A21" s="15" t="n">
        <v>18</v>
      </c>
      <c r="B21" s="79" t="n">
        <v>0.0584239961555481</v>
      </c>
      <c r="C21" s="79" t="n">
        <v>75.24</v>
      </c>
      <c r="D21" s="17" t="n">
        <v>0</v>
      </c>
      <c r="E21" s="14" t="n">
        <f aca="false">ABS(B26-$B$3)</f>
        <v>0.0950976089162926</v>
      </c>
      <c r="G21" s="15" t="n">
        <v>18</v>
      </c>
      <c r="H21" s="79" t="n">
        <v>0.0584239961555481</v>
      </c>
      <c r="I21" s="79" t="n">
        <v>82.08</v>
      </c>
      <c r="J21" s="17" t="n">
        <v>0</v>
      </c>
      <c r="K21" s="14" t="n">
        <f aca="false">ABS(H21-$B$3)</f>
        <v>0.0915760038444519</v>
      </c>
      <c r="L21" s="0"/>
      <c r="M21" s="15" t="n">
        <v>28</v>
      </c>
      <c r="N21" s="79" t="n">
        <v>0.216274996410191</v>
      </c>
      <c r="O21" s="79" t="n">
        <v>-275.175315568022</v>
      </c>
      <c r="P21" s="17" t="n">
        <v>0</v>
      </c>
      <c r="Q21" s="14" t="n">
        <f aca="false">ABS($N$3-N19)</f>
        <v>0.000378681626928029</v>
      </c>
      <c r="S21" s="15" t="n">
        <v>26</v>
      </c>
      <c r="T21" s="79" t="n">
        <v>0.201773167006133</v>
      </c>
      <c r="U21" s="79" t="n">
        <v>-329.28</v>
      </c>
      <c r="V21" s="36" t="n">
        <v>1</v>
      </c>
      <c r="W21" s="78" t="n">
        <f aca="false">ABS(T19-$T$3)</f>
        <v>0</v>
      </c>
      <c r="Y21" s="15" t="n">
        <v>18</v>
      </c>
      <c r="Z21" s="79" t="n">
        <v>0.0849549598417007</v>
      </c>
      <c r="AA21" s="79" t="n">
        <v>-15.84</v>
      </c>
      <c r="AB21" s="17" t="n">
        <v>0</v>
      </c>
      <c r="AC21" s="14" t="n">
        <f aca="false">ABS(Z21-$B$3)</f>
        <v>0.0650450401582993</v>
      </c>
      <c r="AE21" s="15" t="n">
        <v>18</v>
      </c>
      <c r="AF21" s="79" t="n">
        <v>0.124178501309274</v>
      </c>
      <c r="AG21" s="79" t="n">
        <v>-352.512</v>
      </c>
      <c r="AH21" s="17" t="n">
        <v>0</v>
      </c>
      <c r="AI21" s="14" t="n">
        <f aca="false">ABS(AF21-$B$3)</f>
        <v>0.025821498690726</v>
      </c>
      <c r="AK21" s="15" t="n">
        <v>18</v>
      </c>
      <c r="AL21" s="79" t="n">
        <v>0.0704116786790408</v>
      </c>
      <c r="AM21" s="79" t="n">
        <v>-104.8</v>
      </c>
      <c r="AN21" s="17" t="n">
        <v>0</v>
      </c>
      <c r="AO21" s="14" t="n">
        <f aca="false">ABS(AL21-$AL$3)</f>
        <v>0.0795883213209592</v>
      </c>
      <c r="AP21" s="0"/>
      <c r="AQ21" s="15" t="n">
        <v>18</v>
      </c>
      <c r="AR21" s="79" t="n">
        <v>0.0732409961733731</v>
      </c>
      <c r="AS21" s="79" t="n">
        <v>-104.85</v>
      </c>
      <c r="AT21" s="17" t="n">
        <v>0</v>
      </c>
      <c r="AU21" s="14" t="n">
        <f aca="false">ABS(AR21-$AR$3)</f>
        <v>0.0767590038266269</v>
      </c>
      <c r="AV21" s="0"/>
      <c r="AW21" s="15" t="n">
        <v>18</v>
      </c>
      <c r="AX21" s="79" t="n">
        <v>0.0783703996620466</v>
      </c>
      <c r="AY21" s="79" t="n">
        <v>-355.418181818181</v>
      </c>
      <c r="AZ21" s="17" t="n">
        <v>0</v>
      </c>
      <c r="BA21" s="14" t="n">
        <f aca="false">ABS(AX21-$B$3)</f>
        <v>0.0716296003379534</v>
      </c>
      <c r="BB21" s="0"/>
    </row>
    <row r="22" customFormat="false" ht="17.5" hidden="false" customHeight="true" outlineLevel="0" collapsed="false">
      <c r="A22" s="15" t="n">
        <v>19</v>
      </c>
      <c r="B22" s="79" t="n">
        <v>0.15</v>
      </c>
      <c r="C22" s="79" t="n">
        <v>0</v>
      </c>
      <c r="D22" s="17" t="n">
        <v>1</v>
      </c>
      <c r="E22" s="14" t="n">
        <f aca="false">ABS(B27-$B$3)</f>
        <v>0.0831515627403745</v>
      </c>
      <c r="G22" s="15" t="n">
        <v>19</v>
      </c>
      <c r="H22" s="79" t="n">
        <v>0.15</v>
      </c>
      <c r="I22" s="79" t="n">
        <v>-90</v>
      </c>
      <c r="J22" s="17" t="n">
        <v>1</v>
      </c>
      <c r="K22" s="14" t="n">
        <f aca="false">ABS(H22-$B$3)</f>
        <v>0</v>
      </c>
      <c r="L22" s="0"/>
      <c r="M22" s="23" t="n">
        <v>31</v>
      </c>
      <c r="N22" s="79" t="n">
        <v>0.209411710972276</v>
      </c>
      <c r="O22" s="79" t="n">
        <v>-225.694249649368</v>
      </c>
      <c r="P22" s="17" t="n">
        <v>0</v>
      </c>
      <c r="Q22" s="14" t="n">
        <f aca="false">ABS($N$3-N20)</f>
        <v>0.030949726973061</v>
      </c>
      <c r="S22" s="23" t="n">
        <v>27</v>
      </c>
      <c r="T22" s="79" t="n">
        <v>0.10270868332577</v>
      </c>
      <c r="U22" s="79" t="n">
        <v>144.48</v>
      </c>
      <c r="V22" s="36" t="n">
        <v>0</v>
      </c>
      <c r="W22" s="78" t="n">
        <f aca="false">ABS(T20-$T$3)</f>
        <v>0.00718755040237401</v>
      </c>
      <c r="Y22" s="15" t="n">
        <v>19</v>
      </c>
      <c r="Z22" s="79" t="n">
        <v>0.116218421390461</v>
      </c>
      <c r="AA22" s="79" t="n">
        <v>-171.36</v>
      </c>
      <c r="AB22" s="17" t="n">
        <v>0</v>
      </c>
      <c r="AC22" s="14" t="n">
        <f aca="false">ABS(Z22-$B$3)</f>
        <v>0.033781578609539</v>
      </c>
      <c r="AE22" s="15" t="n">
        <v>19</v>
      </c>
      <c r="AF22" s="79" t="n">
        <v>0.100836239645986</v>
      </c>
      <c r="AG22" s="79" t="n">
        <v>0</v>
      </c>
      <c r="AH22" s="17" t="n">
        <v>0</v>
      </c>
      <c r="AI22" s="14" t="n">
        <f aca="false">ABS(AF22-$B$3)</f>
        <v>0.049163760354014</v>
      </c>
      <c r="AK22" s="15" t="n">
        <v>19</v>
      </c>
      <c r="AL22" s="79" t="n">
        <v>0.157481688297144</v>
      </c>
      <c r="AM22" s="79" t="n">
        <v>-359.6</v>
      </c>
      <c r="AN22" s="17" t="n">
        <v>1</v>
      </c>
      <c r="AO22" s="14" t="n">
        <f aca="false">ABS(AL22-$AL$3)</f>
        <v>0.00748168829714402</v>
      </c>
      <c r="AP22" s="0"/>
      <c r="AQ22" s="15" t="n">
        <v>19</v>
      </c>
      <c r="AR22" s="79" t="n">
        <v>0.15930831848605</v>
      </c>
      <c r="AS22" s="79" t="n">
        <v>-0.45</v>
      </c>
      <c r="AT22" s="17" t="n">
        <v>1</v>
      </c>
      <c r="AU22" s="14" t="n">
        <f aca="false">ABS(AR22-$AR$3)</f>
        <v>0.00930831848605002</v>
      </c>
      <c r="AV22" s="0"/>
      <c r="AW22" s="15" t="n">
        <v>19</v>
      </c>
      <c r="AX22" s="79" t="n">
        <v>0.143488730561986</v>
      </c>
      <c r="AY22" s="79" t="n">
        <v>-359.672727272727</v>
      </c>
      <c r="AZ22" s="17" t="n">
        <v>1</v>
      </c>
      <c r="BA22" s="14" t="n">
        <f aca="false">ABS(AX22-$B$3)</f>
        <v>0.00651126943801397</v>
      </c>
      <c r="BB22" s="0"/>
    </row>
    <row r="23" customFormat="false" ht="17.5" hidden="false" customHeight="true" outlineLevel="0" collapsed="false">
      <c r="A23" s="15" t="n">
        <v>20</v>
      </c>
      <c r="B23" s="79" t="n">
        <v>0.15</v>
      </c>
      <c r="C23" s="79" t="n">
        <v>-359.64</v>
      </c>
      <c r="D23" s="17" t="n">
        <v>1</v>
      </c>
      <c r="E23" s="14" t="n">
        <f aca="false">ABS(B28-$B$3)</f>
        <v>0</v>
      </c>
      <c r="G23" s="15" t="n">
        <v>20</v>
      </c>
      <c r="H23" s="79" t="n">
        <v>0.15</v>
      </c>
      <c r="I23" s="79" t="n">
        <v>-90</v>
      </c>
      <c r="J23" s="17" t="n">
        <v>1</v>
      </c>
      <c r="K23" s="14" t="n">
        <f aca="false">ABS(H23-$B$3)</f>
        <v>0</v>
      </c>
      <c r="L23" s="0"/>
      <c r="M23" s="23" t="n">
        <v>33</v>
      </c>
      <c r="N23" s="79" t="n">
        <v>0.202766225500997</v>
      </c>
      <c r="O23" s="79" t="n">
        <v>-223.169705469845</v>
      </c>
      <c r="P23" s="17" t="n">
        <v>1</v>
      </c>
      <c r="Q23" s="14" t="n">
        <f aca="false">ABS($N$3-N21)</f>
        <v>0.00627499641019103</v>
      </c>
      <c r="S23" s="15" t="n">
        <v>28</v>
      </c>
      <c r="T23" s="79" t="n">
        <v>0.194773447163475</v>
      </c>
      <c r="U23" s="79" t="n">
        <v>-328.8</v>
      </c>
      <c r="V23" s="36" t="n">
        <v>1</v>
      </c>
      <c r="W23" s="78" t="n">
        <f aca="false">ABS(T21-$T$3)</f>
        <v>0.001773167006133</v>
      </c>
      <c r="Y23" s="15" t="n">
        <v>20</v>
      </c>
      <c r="Z23" s="79" t="n">
        <v>0.10973818537541</v>
      </c>
      <c r="AA23" s="79" t="n">
        <v>-359.04</v>
      </c>
      <c r="AB23" s="17" t="n">
        <v>0</v>
      </c>
      <c r="AC23" s="14" t="n">
        <f aca="false">ABS(Z23-$B$3)</f>
        <v>0.04026181462459</v>
      </c>
      <c r="AE23" s="15" t="n">
        <v>20</v>
      </c>
      <c r="AF23" s="79" t="n">
        <v>0.0902204202087431</v>
      </c>
      <c r="AG23" s="79" t="n">
        <v>-172.224</v>
      </c>
      <c r="AH23" s="17" t="n">
        <v>0</v>
      </c>
      <c r="AI23" s="14" t="n">
        <f aca="false">ABS(AF23-$B$3)</f>
        <v>0.0597795797912569</v>
      </c>
      <c r="AK23" s="15" t="n">
        <v>20</v>
      </c>
      <c r="AL23" s="79" t="n">
        <v>0.077681408273326</v>
      </c>
      <c r="AM23" s="79" t="n">
        <v>-176</v>
      </c>
      <c r="AN23" s="17" t="n">
        <v>0</v>
      </c>
      <c r="AO23" s="14" t="n">
        <f aca="false">ABS(AL23-$AL$3)</f>
        <v>0.072318591726674</v>
      </c>
      <c r="AP23" s="0"/>
      <c r="AQ23" s="15" t="n">
        <v>20</v>
      </c>
      <c r="AR23" s="79" t="n">
        <v>0.149007302866596</v>
      </c>
      <c r="AS23" s="79" t="n">
        <v>0</v>
      </c>
      <c r="AT23" s="17" t="n">
        <v>1</v>
      </c>
      <c r="AU23" s="14" t="n">
        <f aca="false">ABS(AR23-$AR$3)</f>
        <v>0.000992697133403969</v>
      </c>
      <c r="AV23" s="0"/>
      <c r="AW23" s="15" t="n">
        <v>20</v>
      </c>
      <c r="AX23" s="79" t="n">
        <v>0.150506259250643</v>
      </c>
      <c r="AY23" s="79" t="n">
        <v>-359.672727272727</v>
      </c>
      <c r="AZ23" s="17" t="n">
        <v>1</v>
      </c>
      <c r="BA23" s="14" t="n">
        <f aca="false">ABS(AX23-$B$3)</f>
        <v>0.000506259250643015</v>
      </c>
      <c r="BB23" s="0"/>
    </row>
    <row r="24" customFormat="false" ht="17.5" hidden="false" customHeight="true" outlineLevel="0" collapsed="false">
      <c r="A24" s="15" t="n">
        <v>21</v>
      </c>
      <c r="B24" s="79" t="n">
        <v>0.15</v>
      </c>
      <c r="C24" s="79" t="n">
        <v>0</v>
      </c>
      <c r="D24" s="17" t="n">
        <v>1</v>
      </c>
      <c r="E24" s="14" t="n">
        <f aca="false">ABS(B29-$B$3)</f>
        <v>0</v>
      </c>
      <c r="G24" s="15" t="n">
        <v>21</v>
      </c>
      <c r="H24" s="79" t="n">
        <v>0.15</v>
      </c>
      <c r="I24" s="79" t="n">
        <v>-90</v>
      </c>
      <c r="J24" s="17" t="n">
        <v>1</v>
      </c>
      <c r="K24" s="14" t="n">
        <f aca="false">ABS(H24-$B$3)</f>
        <v>0</v>
      </c>
      <c r="L24" s="0"/>
      <c r="M24" s="23" t="n">
        <v>35</v>
      </c>
      <c r="N24" s="79" t="n">
        <v>0.226471707210162</v>
      </c>
      <c r="O24" s="79" t="n">
        <v>-121.430575035063</v>
      </c>
      <c r="P24" s="17" t="n">
        <v>0</v>
      </c>
      <c r="Q24" s="14" t="n">
        <f aca="false">ABS($N$3-N22)</f>
        <v>0.000588289027723982</v>
      </c>
      <c r="S24" s="15" t="n">
        <v>30</v>
      </c>
      <c r="T24" s="79" t="n">
        <v>0.2</v>
      </c>
      <c r="U24" s="79" t="n">
        <v>180</v>
      </c>
      <c r="V24" s="36" t="n">
        <v>0</v>
      </c>
      <c r="W24" s="78" t="n">
        <f aca="false">ABS(T22-$T$3)</f>
        <v>0.09729131667423</v>
      </c>
      <c r="Y24" s="15" t="n">
        <v>21</v>
      </c>
      <c r="Z24" s="79" t="n">
        <v>0.0919791674195135</v>
      </c>
      <c r="AA24" s="79" t="n">
        <v>170.4</v>
      </c>
      <c r="AB24" s="17" t="n">
        <v>0</v>
      </c>
      <c r="AC24" s="14" t="n">
        <f aca="false">ABS(Z24-$B$3)</f>
        <v>0.0580208325804865</v>
      </c>
      <c r="AE24" s="15" t="n">
        <v>21</v>
      </c>
      <c r="AF24" s="79" t="n">
        <v>0.05337922555171</v>
      </c>
      <c r="AG24" s="79" t="n">
        <v>-1.44</v>
      </c>
      <c r="AH24" s="17" t="n">
        <v>0</v>
      </c>
      <c r="AI24" s="14" t="n">
        <f aca="false">ABS(AF24-$B$3)</f>
        <v>0.09662077444829</v>
      </c>
      <c r="AK24" s="15" t="n">
        <v>21</v>
      </c>
      <c r="AL24" s="79" t="n">
        <v>0.0831494757388511</v>
      </c>
      <c r="AM24" s="79" t="n">
        <v>0</v>
      </c>
      <c r="AN24" s="17" t="n">
        <v>0</v>
      </c>
      <c r="AO24" s="14" t="n">
        <f aca="false">ABS(AL24-$AL$3)</f>
        <v>0.0668505242611489</v>
      </c>
      <c r="AP24" s="0"/>
      <c r="AQ24" s="15" t="n">
        <v>21</v>
      </c>
      <c r="AR24" s="79" t="n">
        <v>0.145926913750786</v>
      </c>
      <c r="AS24" s="79" t="n">
        <v>-358.65</v>
      </c>
      <c r="AT24" s="17" t="n">
        <v>1</v>
      </c>
      <c r="AU24" s="14" t="n">
        <f aca="false">ABS(AR24-$AR$3)</f>
        <v>0.00407308624921399</v>
      </c>
      <c r="AV24" s="0"/>
      <c r="AW24" s="15" t="n">
        <v>21</v>
      </c>
      <c r="AX24" s="79" t="n">
        <v>0.0531487448318607</v>
      </c>
      <c r="AY24" s="79" t="n">
        <v>-359.672727272727</v>
      </c>
      <c r="AZ24" s="17" t="n">
        <v>0</v>
      </c>
      <c r="BA24" s="14" t="n">
        <f aca="false">ABS(AX24-$B$3)</f>
        <v>0.0968512551681393</v>
      </c>
      <c r="BB24" s="0"/>
    </row>
    <row r="25" customFormat="false" ht="17.5" hidden="false" customHeight="true" outlineLevel="0" collapsed="false">
      <c r="A25" s="15" t="n">
        <v>22</v>
      </c>
      <c r="B25" s="79" t="n">
        <v>0.15</v>
      </c>
      <c r="C25" s="79" t="n">
        <v>0</v>
      </c>
      <c r="D25" s="17" t="n">
        <v>1</v>
      </c>
      <c r="E25" s="14" t="n">
        <f aca="false">ABS(B30-$B$3)</f>
        <v>0</v>
      </c>
      <c r="G25" s="15" t="n">
        <v>22</v>
      </c>
      <c r="H25" s="79" t="n">
        <v>0.15</v>
      </c>
      <c r="I25" s="79" t="n">
        <v>-90</v>
      </c>
      <c r="J25" s="17" t="n">
        <v>1</v>
      </c>
      <c r="K25" s="14" t="n">
        <f aca="false">ABS(H25-$B$3)</f>
        <v>0</v>
      </c>
      <c r="L25" s="0"/>
      <c r="M25" s="15" t="n">
        <v>36</v>
      </c>
      <c r="N25" s="79" t="n">
        <v>0.09702270295037</v>
      </c>
      <c r="O25" s="79" t="n">
        <v>135.063113604488</v>
      </c>
      <c r="P25" s="17" t="n">
        <v>0</v>
      </c>
      <c r="Q25" s="14" t="n">
        <f aca="false">ABS($N$3-N23)</f>
        <v>0.00723377449900298</v>
      </c>
      <c r="S25" s="23" t="n">
        <v>31</v>
      </c>
      <c r="T25" s="79" t="n">
        <v>0.111200796241465</v>
      </c>
      <c r="U25" s="79" t="n">
        <v>163.68</v>
      </c>
      <c r="V25" s="36" t="n">
        <v>0</v>
      </c>
      <c r="W25" s="78" t="n">
        <f aca="false">ABS(T23-$T$3)</f>
        <v>0.00522655283652498</v>
      </c>
      <c r="Y25" s="15" t="n">
        <v>22</v>
      </c>
      <c r="Z25" s="79" t="n">
        <v>0.176751124472251</v>
      </c>
      <c r="AA25" s="79" t="n">
        <v>-178.079999999999</v>
      </c>
      <c r="AB25" s="17" t="n">
        <v>0</v>
      </c>
      <c r="AC25" s="14" t="n">
        <f aca="false">ABS(Z25-$B$3)</f>
        <v>0.026751124472251</v>
      </c>
      <c r="AE25" s="15" t="n">
        <v>22</v>
      </c>
      <c r="AF25" s="79" t="n">
        <v>0.104347442640845</v>
      </c>
      <c r="AG25" s="79" t="n">
        <v>-355.392</v>
      </c>
      <c r="AH25" s="17" t="n">
        <v>0</v>
      </c>
      <c r="AI25" s="14" t="n">
        <f aca="false">ABS(AF25-$B$3)</f>
        <v>0.045652557359155</v>
      </c>
      <c r="AK25" s="15" t="n">
        <v>22</v>
      </c>
      <c r="AL25" s="79" t="n">
        <v>0.111233459590718</v>
      </c>
      <c r="AM25" s="79" t="n">
        <v>-353.6</v>
      </c>
      <c r="AN25" s="17" t="n">
        <v>0</v>
      </c>
      <c r="AO25" s="14" t="n">
        <f aca="false">ABS(AL25-$AL$3)</f>
        <v>0.038766540409282</v>
      </c>
      <c r="AQ25" s="15" t="n">
        <v>22</v>
      </c>
      <c r="AR25" s="79" t="n">
        <v>0.107567708471902</v>
      </c>
      <c r="AS25" s="79" t="n">
        <v>-357.75</v>
      </c>
      <c r="AT25" s="17" t="n">
        <v>0</v>
      </c>
      <c r="AU25" s="14" t="n">
        <f aca="false">ABS(AR25-$AR$3)</f>
        <v>0.042432291528098</v>
      </c>
      <c r="AV25" s="0"/>
      <c r="AW25" s="15" t="n">
        <v>22</v>
      </c>
      <c r="AX25" s="79" t="n">
        <v>0.111940333957125</v>
      </c>
      <c r="AY25" s="79" t="n">
        <v>-355.745454545454</v>
      </c>
      <c r="AZ25" s="17" t="n">
        <v>0</v>
      </c>
      <c r="BA25" s="14" t="n">
        <f aca="false">ABS(AX25-$B$3)</f>
        <v>0.038059666042875</v>
      </c>
    </row>
    <row r="26" customFormat="false" ht="17.5" hidden="false" customHeight="true" outlineLevel="0" collapsed="false">
      <c r="A26" s="15" t="n">
        <v>23</v>
      </c>
      <c r="B26" s="79" t="n">
        <v>0.0549023910837074</v>
      </c>
      <c r="C26" s="79" t="n">
        <v>-199.8</v>
      </c>
      <c r="D26" s="17" t="n">
        <v>0</v>
      </c>
      <c r="E26" s="14" t="n">
        <f aca="false">ABS(B31-$B$3)</f>
        <v>0</v>
      </c>
      <c r="G26" s="15" t="n">
        <v>23</v>
      </c>
      <c r="H26" s="79" t="n">
        <v>0.0549023910837074</v>
      </c>
      <c r="I26" s="79" t="n">
        <v>70.2</v>
      </c>
      <c r="J26" s="17" t="n">
        <v>0</v>
      </c>
      <c r="K26" s="14" t="n">
        <f aca="false">ABS(H26-$B$3)</f>
        <v>0.0950976089162926</v>
      </c>
      <c r="L26" s="0"/>
      <c r="M26" s="23" t="n">
        <v>37</v>
      </c>
      <c r="N26" s="79" t="n">
        <v>0.189227458374233</v>
      </c>
      <c r="O26" s="79" t="n">
        <v>-110.322580645161</v>
      </c>
      <c r="P26" s="17" t="n">
        <v>0</v>
      </c>
      <c r="Q26" s="14" t="n">
        <f aca="false">ABS($N$3-N24)</f>
        <v>0.016471707210162</v>
      </c>
      <c r="S26" s="23" t="n">
        <v>33</v>
      </c>
      <c r="T26" s="79" t="n">
        <v>0.12750459313068</v>
      </c>
      <c r="U26" s="79" t="n">
        <v>-25.44</v>
      </c>
      <c r="V26" s="36" t="n">
        <v>0</v>
      </c>
      <c r="W26" s="78" t="n">
        <f aca="false">ABS(T24-$T$3)</f>
        <v>0</v>
      </c>
      <c r="Y26" s="15" t="n">
        <v>23</v>
      </c>
      <c r="Z26" s="79" t="n">
        <v>0.150785893947454</v>
      </c>
      <c r="AA26" s="79" t="n">
        <v>0</v>
      </c>
      <c r="AB26" s="17" t="n">
        <v>1</v>
      </c>
      <c r="AC26" s="14" t="n">
        <f aca="false">ABS(Z26-$B$3)</f>
        <v>0.000785893947454014</v>
      </c>
      <c r="AE26" s="15" t="n">
        <v>23</v>
      </c>
      <c r="AF26" s="79" t="n">
        <v>0.0949735337943562</v>
      </c>
      <c r="AG26" s="79" t="n">
        <v>74.016</v>
      </c>
      <c r="AH26" s="17" t="n">
        <v>0</v>
      </c>
      <c r="AI26" s="14" t="n">
        <f aca="false">ABS(AF26-$B$3)</f>
        <v>0.0550264662056438</v>
      </c>
      <c r="AK26" s="15" t="n">
        <v>23</v>
      </c>
      <c r="AL26" s="79" t="n">
        <v>0.0720264771019368</v>
      </c>
      <c r="AM26" s="79" t="n">
        <v>-9.6</v>
      </c>
      <c r="AN26" s="17" t="n">
        <v>0</v>
      </c>
      <c r="AO26" s="14" t="n">
        <f aca="false">ABS(AL26-$AL$3)</f>
        <v>0.0779735228980632</v>
      </c>
      <c r="AQ26" s="15" t="n">
        <v>23</v>
      </c>
      <c r="AR26" s="79" t="n">
        <v>0.0776526497916362</v>
      </c>
      <c r="AS26" s="79" t="n">
        <v>-0.9</v>
      </c>
      <c r="AT26" s="17" t="n">
        <v>0</v>
      </c>
      <c r="AU26" s="14" t="n">
        <f aca="false">ABS(AR26-$AR$3)</f>
        <v>0.0723473502083638</v>
      </c>
      <c r="AV26" s="0"/>
      <c r="AW26" s="15" t="n">
        <v>23</v>
      </c>
      <c r="AX26" s="79" t="n">
        <v>0.0948634979904217</v>
      </c>
      <c r="AY26" s="79" t="n">
        <v>-87.7090909090909</v>
      </c>
      <c r="AZ26" s="17" t="n">
        <v>0</v>
      </c>
      <c r="BA26" s="14" t="n">
        <f aca="false">ABS(AX26-$B$3)</f>
        <v>0.0551365020095783</v>
      </c>
    </row>
    <row r="27" customFormat="false" ht="17.5" hidden="false" customHeight="true" outlineLevel="0" collapsed="false">
      <c r="A27" s="15" t="n">
        <v>24</v>
      </c>
      <c r="B27" s="79" t="n">
        <v>0.0668484372596255</v>
      </c>
      <c r="C27" s="79" t="n">
        <v>-356.4</v>
      </c>
      <c r="D27" s="17" t="n">
        <v>0</v>
      </c>
      <c r="E27" s="14" t="n">
        <f aca="false">ABS(B32-$B$3)</f>
        <v>0.00420244471897102</v>
      </c>
      <c r="G27" s="15" t="n">
        <v>24</v>
      </c>
      <c r="H27" s="79" t="n">
        <v>0.15</v>
      </c>
      <c r="I27" s="79" t="n">
        <v>-90</v>
      </c>
      <c r="J27" s="17" t="n">
        <v>1</v>
      </c>
      <c r="K27" s="14" t="n">
        <f aca="false">ABS(H27-$B$3)</f>
        <v>0</v>
      </c>
      <c r="L27" s="0"/>
      <c r="M27" s="15" t="n">
        <v>39</v>
      </c>
      <c r="N27" s="79" t="n">
        <v>0.169420445354282</v>
      </c>
      <c r="O27" s="79" t="n">
        <v>56.297335203366</v>
      </c>
      <c r="P27" s="17" t="n">
        <v>0</v>
      </c>
      <c r="Q27" s="14" t="n">
        <f aca="false">ABS($N$3-N25)</f>
        <v>0.11297729704963</v>
      </c>
      <c r="S27" s="15" t="n">
        <v>34</v>
      </c>
      <c r="T27" s="79" t="n">
        <v>0.2</v>
      </c>
      <c r="U27" s="79" t="n">
        <v>173.76</v>
      </c>
      <c r="V27" s="36" t="n">
        <v>0</v>
      </c>
      <c r="W27" s="78" t="n">
        <f aca="false">ABS(T25-$T$3)</f>
        <v>0.088799203758535</v>
      </c>
      <c r="Y27" s="15" t="n">
        <v>24</v>
      </c>
      <c r="Z27" s="79" t="n">
        <v>0.146845441738859</v>
      </c>
      <c r="AA27" s="79" t="n">
        <v>-359.04</v>
      </c>
      <c r="AB27" s="17" t="n">
        <v>1</v>
      </c>
      <c r="AC27" s="14" t="n">
        <f aca="false">ABS(Z27-$B$3)</f>
        <v>0.00315455826114097</v>
      </c>
      <c r="AE27" s="15" t="n">
        <v>24</v>
      </c>
      <c r="AF27" s="79" t="n">
        <v>0.0835330266336726</v>
      </c>
      <c r="AG27" s="79" t="n">
        <v>-4.032</v>
      </c>
      <c r="AH27" s="17" t="n">
        <v>0</v>
      </c>
      <c r="AI27" s="14" t="n">
        <f aca="false">ABS(AF27-$B$3)</f>
        <v>0.0664669733663274</v>
      </c>
      <c r="AK27" s="15" t="n">
        <v>24</v>
      </c>
      <c r="AL27" s="79" t="n">
        <v>0.0722991879296022</v>
      </c>
      <c r="AM27" s="79" t="n">
        <v>162</v>
      </c>
      <c r="AN27" s="17" t="n">
        <v>0</v>
      </c>
      <c r="AO27" s="14" t="n">
        <f aca="false">ABS(AL27-$AL$3)</f>
        <v>0.0777008120703978</v>
      </c>
      <c r="AQ27" s="15" t="n">
        <v>24</v>
      </c>
      <c r="AR27" s="79" t="n">
        <v>0.100192816648041</v>
      </c>
      <c r="AS27" s="79" t="n">
        <v>-16.65</v>
      </c>
      <c r="AT27" s="17" t="n">
        <v>0</v>
      </c>
      <c r="AU27" s="14" t="n">
        <f aca="false">ABS(AR27-$AR$3)</f>
        <v>0.049807183351959</v>
      </c>
      <c r="AV27" s="0"/>
      <c r="AW27" s="15" t="n">
        <v>24</v>
      </c>
      <c r="AX27" s="79" t="n">
        <v>0.0892961144013302</v>
      </c>
      <c r="AY27" s="79" t="n">
        <v>175.418181818181</v>
      </c>
      <c r="AZ27" s="17" t="n">
        <v>0</v>
      </c>
      <c r="BA27" s="14" t="n">
        <f aca="false">ABS(AX27-$B$3)</f>
        <v>0.0607038855986698</v>
      </c>
    </row>
    <row r="28" customFormat="false" ht="17.5" hidden="false" customHeight="true" outlineLevel="0" collapsed="false">
      <c r="A28" s="23" t="n">
        <v>25</v>
      </c>
      <c r="B28" s="79" t="n">
        <v>0.15</v>
      </c>
      <c r="C28" s="79" t="n">
        <v>-0.72</v>
      </c>
      <c r="D28" s="17" t="n">
        <v>1</v>
      </c>
      <c r="E28" s="24" t="n">
        <f aca="false">ABS(B33-$B$3)</f>
        <v>0</v>
      </c>
      <c r="G28" s="23" t="n">
        <v>25</v>
      </c>
      <c r="H28" s="79" t="n">
        <v>0.15</v>
      </c>
      <c r="I28" s="79" t="n">
        <v>-90.72</v>
      </c>
      <c r="J28" s="17" t="n">
        <v>1</v>
      </c>
      <c r="K28" s="24" t="n">
        <f aca="false">ABS(H28-$B$3)</f>
        <v>0</v>
      </c>
      <c r="L28" s="0"/>
      <c r="M28" s="37" t="s">
        <v>30</v>
      </c>
      <c r="N28" s="81" t="n">
        <f aca="false">SUM(Q4:Q27)</f>
        <v>0.249551481004013</v>
      </c>
      <c r="O28" s="82" t="s">
        <v>11</v>
      </c>
      <c r="P28" s="6" t="n">
        <f aca="false">SUM(P4:P27)</f>
        <v>11</v>
      </c>
      <c r="Q28" s="83" t="n">
        <v>24</v>
      </c>
      <c r="S28" s="23" t="n">
        <v>35</v>
      </c>
      <c r="T28" s="79" t="n">
        <v>0.207187550402374</v>
      </c>
      <c r="U28" s="79" t="n">
        <v>-330.72</v>
      </c>
      <c r="V28" s="36" t="n">
        <v>1</v>
      </c>
      <c r="W28" s="78" t="n">
        <f aca="false">ABS(T26-$T$3)</f>
        <v>0.07249540686932</v>
      </c>
      <c r="Y28" s="23" t="n">
        <v>25</v>
      </c>
      <c r="Z28" s="79" t="n">
        <v>0.2</v>
      </c>
      <c r="AA28" s="79" t="n">
        <v>-89.2799999999999</v>
      </c>
      <c r="AB28" s="17" t="n">
        <v>0</v>
      </c>
      <c r="AC28" s="24" t="n">
        <f aca="false">ABS(Z28-$B$3)</f>
        <v>0.05</v>
      </c>
      <c r="AE28" s="23" t="n">
        <v>25</v>
      </c>
      <c r="AF28" s="79" t="n">
        <v>0.146937785538363</v>
      </c>
      <c r="AG28" s="79" t="n">
        <v>-358.56</v>
      </c>
      <c r="AH28" s="17" t="n">
        <v>1</v>
      </c>
      <c r="AI28" s="24" t="n">
        <f aca="false">ABS(AF28-$B$3)</f>
        <v>0.00306221446163699</v>
      </c>
      <c r="AK28" s="23" t="n">
        <v>25</v>
      </c>
      <c r="AL28" s="79" t="n">
        <v>0.153370326164774</v>
      </c>
      <c r="AM28" s="79" t="n">
        <v>0</v>
      </c>
      <c r="AN28" s="17" t="n">
        <v>1</v>
      </c>
      <c r="AO28" s="14" t="n">
        <f aca="false">ABS(AL28-$AL$3)</f>
        <v>0.00337032616477401</v>
      </c>
      <c r="AQ28" s="23" t="n">
        <v>25</v>
      </c>
      <c r="AR28" s="79" t="n">
        <v>0.147767420209048</v>
      </c>
      <c r="AS28" s="79" t="n">
        <v>-359.1</v>
      </c>
      <c r="AT28" s="17" t="n">
        <v>1</v>
      </c>
      <c r="AU28" s="14" t="n">
        <f aca="false">ABS(AR28-$AR$3)</f>
        <v>0.00223257979095198</v>
      </c>
      <c r="AV28" s="0"/>
      <c r="AW28" s="23" t="n">
        <v>25</v>
      </c>
      <c r="AX28" s="79" t="n">
        <v>0.150027927703674</v>
      </c>
      <c r="AY28" s="79" t="n">
        <v>-0.981818181818181</v>
      </c>
      <c r="AZ28" s="17" t="n">
        <v>1</v>
      </c>
      <c r="BA28" s="24" t="n">
        <f aca="false">ABS(AX28-$B$3)</f>
        <v>2.79277036740189E-005</v>
      </c>
    </row>
    <row r="29" customFormat="false" ht="17.5" hidden="false" customHeight="true" outlineLevel="0" collapsed="false">
      <c r="A29" s="15" t="n">
        <v>26</v>
      </c>
      <c r="B29" s="79" t="n">
        <v>0.15</v>
      </c>
      <c r="C29" s="79" t="n">
        <v>0</v>
      </c>
      <c r="D29" s="17" t="n">
        <v>1</v>
      </c>
      <c r="E29" s="14" t="n">
        <f aca="false">ABS(B34-$B$3)</f>
        <v>0</v>
      </c>
      <c r="G29" s="15" t="n">
        <v>26</v>
      </c>
      <c r="H29" s="79" t="n">
        <v>0.0570284094480841</v>
      </c>
      <c r="I29" s="79" t="n">
        <v>-17.64</v>
      </c>
      <c r="J29" s="17" t="n">
        <v>0</v>
      </c>
      <c r="K29" s="14" t="n">
        <f aca="false">ABS(H29-$B$3)</f>
        <v>0.0929715905519159</v>
      </c>
      <c r="M29" s="37" t="s">
        <v>31</v>
      </c>
      <c r="N29" s="84" t="n">
        <f aca="false">N28/Q28</f>
        <v>0.0103979783751672</v>
      </c>
      <c r="O29" s="34" t="s">
        <v>18</v>
      </c>
      <c r="P29" s="85" t="n">
        <f aca="false">P28/Q28</f>
        <v>0.458333333333333</v>
      </c>
      <c r="Q29" s="86"/>
      <c r="S29" s="15" t="n">
        <v>36</v>
      </c>
      <c r="T29" s="79" t="n">
        <v>0.132671059482217</v>
      </c>
      <c r="U29" s="79" t="n">
        <v>-341.76</v>
      </c>
      <c r="V29" s="36" t="n">
        <v>0</v>
      </c>
      <c r="W29" s="78" t="n">
        <f aca="false">ABS(T27-$T$3)</f>
        <v>0</v>
      </c>
      <c r="Y29" s="15" t="n">
        <v>26</v>
      </c>
      <c r="Z29" s="79" t="n">
        <v>0.152795596278333</v>
      </c>
      <c r="AA29" s="79" t="n">
        <v>-357.12</v>
      </c>
      <c r="AB29" s="17" t="n">
        <v>1</v>
      </c>
      <c r="AC29" s="14" t="n">
        <f aca="false">ABS(Z29-$B$3)</f>
        <v>0.00279559627833301</v>
      </c>
      <c r="AE29" s="15" t="n">
        <v>26</v>
      </c>
      <c r="AF29" s="79" t="n">
        <v>0.0566743193056721</v>
      </c>
      <c r="AG29" s="79" t="n">
        <v>-359.712</v>
      </c>
      <c r="AH29" s="17" t="n">
        <v>0</v>
      </c>
      <c r="AI29" s="14" t="n">
        <f aca="false">ABS(AF29-$B$3)</f>
        <v>0.0933256806943279</v>
      </c>
      <c r="AK29" s="15" t="n">
        <v>26</v>
      </c>
      <c r="AL29" s="79" t="n">
        <v>0.148802892893513</v>
      </c>
      <c r="AM29" s="79" t="n">
        <v>-359.2</v>
      </c>
      <c r="AN29" s="17" t="n">
        <v>1</v>
      </c>
      <c r="AO29" s="14" t="n">
        <f aca="false">ABS(AL29-$AL$3)</f>
        <v>0.00119710710648699</v>
      </c>
      <c r="AQ29" s="15" t="n">
        <v>26</v>
      </c>
      <c r="AR29" s="79" t="n">
        <v>0.143508515701097</v>
      </c>
      <c r="AS29" s="79" t="n">
        <v>0</v>
      </c>
      <c r="AT29" s="17" t="n">
        <v>1</v>
      </c>
      <c r="AU29" s="14" t="n">
        <f aca="false">ABS(AR29-$AR$3)</f>
        <v>0.00649148429890298</v>
      </c>
      <c r="AV29" s="0"/>
      <c r="AW29" s="15" t="n">
        <v>26</v>
      </c>
      <c r="AX29" s="79" t="n">
        <v>0.0659932771738441</v>
      </c>
      <c r="AY29" s="79" t="n">
        <v>-339.381818181818</v>
      </c>
      <c r="AZ29" s="17" t="n">
        <v>0</v>
      </c>
      <c r="BA29" s="14" t="n">
        <f aca="false">ABS(AX29-$B$3)</f>
        <v>0.0840067228261559</v>
      </c>
    </row>
    <row r="30" customFormat="false" ht="17.5" hidden="false" customHeight="true" outlineLevel="0" collapsed="false">
      <c r="A30" s="23" t="n">
        <v>27</v>
      </c>
      <c r="B30" s="79" t="n">
        <v>0.15</v>
      </c>
      <c r="C30" s="79" t="n">
        <v>0</v>
      </c>
      <c r="D30" s="17" t="n">
        <v>1</v>
      </c>
      <c r="E30" s="14" t="n">
        <f aca="false">ABS(B35-$B$3)</f>
        <v>0.115078631135025</v>
      </c>
      <c r="G30" s="23" t="n">
        <v>27</v>
      </c>
      <c r="H30" s="79" t="n">
        <v>0.15</v>
      </c>
      <c r="I30" s="79" t="n">
        <v>-271.44</v>
      </c>
      <c r="J30" s="17" t="n">
        <v>1</v>
      </c>
      <c r="K30" s="14" t="n">
        <f aca="false">ABS(H30-$B$3)</f>
        <v>0</v>
      </c>
      <c r="M30" s="32" t="s">
        <v>19</v>
      </c>
      <c r="N30" s="87" t="n">
        <v>0.541666666666667</v>
      </c>
      <c r="O30" s="0"/>
      <c r="S30" s="23" t="n">
        <v>39</v>
      </c>
      <c r="T30" s="79" t="n">
        <v>0.153471431897099</v>
      </c>
      <c r="U30" s="79" t="n">
        <v>-24.96</v>
      </c>
      <c r="V30" s="36" t="n">
        <v>0</v>
      </c>
      <c r="W30" s="78" t="n">
        <f aca="false">ABS(T28-$T$3)</f>
        <v>0.00718755040237401</v>
      </c>
      <c r="Y30" s="23" t="n">
        <v>27</v>
      </c>
      <c r="Z30" s="79" t="n">
        <v>0.113681929067664</v>
      </c>
      <c r="AA30" s="79" t="n">
        <v>-5.28</v>
      </c>
      <c r="AB30" s="17" t="n">
        <v>0</v>
      </c>
      <c r="AC30" s="14" t="n">
        <f aca="false">ABS(Z30-$B$3)</f>
        <v>0.036318070932336</v>
      </c>
      <c r="AE30" s="23" t="n">
        <v>27</v>
      </c>
      <c r="AF30" s="79" t="n">
        <v>0.05337922555171</v>
      </c>
      <c r="AG30" s="79" t="n">
        <v>-5.472</v>
      </c>
      <c r="AH30" s="17" t="n">
        <v>0</v>
      </c>
      <c r="AI30" s="14" t="n">
        <f aca="false">ABS(AF30-$B$3)</f>
        <v>0.09662077444829</v>
      </c>
      <c r="AK30" s="23" t="n">
        <v>27</v>
      </c>
      <c r="AL30" s="79" t="n">
        <v>0.147682448043782</v>
      </c>
      <c r="AM30" s="79" t="n">
        <v>-2</v>
      </c>
      <c r="AN30" s="17" t="n">
        <v>1</v>
      </c>
      <c r="AO30" s="14" t="n">
        <f aca="false">ABS(AL30-$AL$3)</f>
        <v>0.00231755195621799</v>
      </c>
      <c r="AQ30" s="23" t="n">
        <v>27</v>
      </c>
      <c r="AR30" s="79" t="n">
        <v>0.102736123167044</v>
      </c>
      <c r="AS30" s="79" t="n">
        <v>-22.05</v>
      </c>
      <c r="AT30" s="17" t="n">
        <v>0</v>
      </c>
      <c r="AU30" s="14" t="n">
        <f aca="false">ABS(AR30-$AR$3)</f>
        <v>0.047263876832956</v>
      </c>
      <c r="AW30" s="23" t="n">
        <v>27</v>
      </c>
      <c r="AX30" s="79" t="n">
        <v>0.0666265076119808</v>
      </c>
      <c r="AY30" s="79" t="n">
        <v>-1.63636363636363</v>
      </c>
      <c r="AZ30" s="17" t="n">
        <v>0</v>
      </c>
      <c r="BA30" s="14" t="n">
        <f aca="false">ABS(AX30-$B$3)</f>
        <v>0.0833734923880192</v>
      </c>
    </row>
    <row r="31" customFormat="false" ht="17.5" hidden="false" customHeight="true" outlineLevel="0" collapsed="false">
      <c r="A31" s="15" t="n">
        <v>28</v>
      </c>
      <c r="B31" s="79" t="n">
        <v>0.15</v>
      </c>
      <c r="C31" s="79" t="n">
        <v>0</v>
      </c>
      <c r="D31" s="17" t="n">
        <v>0</v>
      </c>
      <c r="E31" s="14" t="n">
        <f aca="false">ABS(B36-$B$3)</f>
        <v>0</v>
      </c>
      <c r="G31" s="15" t="n">
        <v>28</v>
      </c>
      <c r="H31" s="79" t="n">
        <v>0.15</v>
      </c>
      <c r="I31" s="79" t="n">
        <v>-270</v>
      </c>
      <c r="J31" s="17" t="n">
        <v>1</v>
      </c>
      <c r="K31" s="14" t="n">
        <f aca="false">ABS(H31-$B$3)</f>
        <v>0</v>
      </c>
      <c r="M31" s="0"/>
      <c r="N31" s="0"/>
      <c r="O31" s="0"/>
      <c r="S31" s="15" t="n">
        <v>40</v>
      </c>
      <c r="T31" s="79" t="n">
        <v>0.0899717020863453</v>
      </c>
      <c r="U31" s="79" t="n">
        <v>-150.24</v>
      </c>
      <c r="V31" s="36" t="n">
        <v>0</v>
      </c>
      <c r="W31" s="78" t="n">
        <f aca="false">ABS(T31-$T$3)</f>
        <v>0.110028297913655</v>
      </c>
      <c r="Y31" s="15" t="n">
        <v>28</v>
      </c>
      <c r="Z31" s="79" t="n">
        <v>0.184726524984128</v>
      </c>
      <c r="AA31" s="79" t="n">
        <v>-320.64</v>
      </c>
      <c r="AB31" s="17" t="n">
        <v>0</v>
      </c>
      <c r="AC31" s="14" t="n">
        <f aca="false">ABS(Z31-$B$3)</f>
        <v>0.034726524984128</v>
      </c>
      <c r="AE31" s="15" t="n">
        <v>28</v>
      </c>
      <c r="AF31" s="79" t="n">
        <v>0.0701929690998964</v>
      </c>
      <c r="AG31" s="79" t="n">
        <v>-167.904</v>
      </c>
      <c r="AH31" s="17" t="n">
        <v>0</v>
      </c>
      <c r="AI31" s="14" t="n">
        <f aca="false">ABS(AF31-$B$3)</f>
        <v>0.0798070309001036</v>
      </c>
      <c r="AK31" s="15" t="n">
        <v>28</v>
      </c>
      <c r="AL31" s="79" t="n">
        <v>0.080368951545872</v>
      </c>
      <c r="AM31" s="79" t="n">
        <v>-350.4</v>
      </c>
      <c r="AN31" s="17" t="n">
        <v>0</v>
      </c>
      <c r="AO31" s="14" t="n">
        <f aca="false">ABS(AL31-$AL$3)</f>
        <v>0.069631048454128</v>
      </c>
      <c r="AQ31" s="15" t="n">
        <v>28</v>
      </c>
      <c r="AR31" s="79" t="n">
        <v>0.0776526497916362</v>
      </c>
      <c r="AS31" s="79" t="n">
        <v>-14.85</v>
      </c>
      <c r="AT31" s="17" t="n">
        <v>0</v>
      </c>
      <c r="AU31" s="14" t="n">
        <f aca="false">ABS(AR31-$AR$3)</f>
        <v>0.0723473502083638</v>
      </c>
      <c r="AW31" s="15" t="n">
        <v>28</v>
      </c>
      <c r="AX31" s="79" t="n">
        <v>0.0873283798480577</v>
      </c>
      <c r="AY31" s="79" t="n">
        <v>-179.018181818181</v>
      </c>
      <c r="AZ31" s="17" t="n">
        <v>0</v>
      </c>
      <c r="BA31" s="14" t="n">
        <f aca="false">ABS(AX31-$B$3)</f>
        <v>0.0626716201519423</v>
      </c>
    </row>
    <row r="32" customFormat="false" ht="17.5" hidden="false" customHeight="true" outlineLevel="0" collapsed="false">
      <c r="A32" s="23" t="n">
        <v>29</v>
      </c>
      <c r="B32" s="79" t="n">
        <v>0.154202444718971</v>
      </c>
      <c r="C32" s="79" t="n">
        <v>0</v>
      </c>
      <c r="D32" s="17" t="n">
        <v>1</v>
      </c>
      <c r="E32" s="14" t="n">
        <f aca="false">ABS(B37-$B$3)</f>
        <v>0.00154622041963498</v>
      </c>
      <c r="G32" s="23" t="n">
        <v>29</v>
      </c>
      <c r="H32" s="79" t="n">
        <v>0.15</v>
      </c>
      <c r="I32" s="79" t="n">
        <v>90</v>
      </c>
      <c r="J32" s="17" t="n">
        <v>1</v>
      </c>
      <c r="K32" s="14" t="n">
        <f aca="false">ABS(H32-$B$3)</f>
        <v>0</v>
      </c>
      <c r="N32" s="0"/>
      <c r="O32" s="0"/>
      <c r="S32" s="37" t="s">
        <v>30</v>
      </c>
      <c r="T32" s="81" t="n">
        <f aca="false">SUM(W4:W31)</f>
        <v>0.631618401712135</v>
      </c>
      <c r="U32" s="82" t="s">
        <v>11</v>
      </c>
      <c r="V32" s="88" t="n">
        <f aca="false">SUM(V4:V31)</f>
        <v>12</v>
      </c>
      <c r="W32" s="83" t="n">
        <v>28</v>
      </c>
      <c r="Y32" s="23" t="n">
        <v>29</v>
      </c>
      <c r="Z32" s="79" t="n">
        <v>0.11881150840123</v>
      </c>
      <c r="AA32" s="79" t="n">
        <v>-10.08</v>
      </c>
      <c r="AB32" s="17" t="n">
        <v>0</v>
      </c>
      <c r="AC32" s="14" t="n">
        <f aca="false">ABS(Z32-$B$3)</f>
        <v>0.03118849159877</v>
      </c>
      <c r="AE32" s="23" t="n">
        <v>29</v>
      </c>
      <c r="AF32" s="79" t="n">
        <v>0.0755964631664729</v>
      </c>
      <c r="AG32" s="79" t="n">
        <v>-351.36</v>
      </c>
      <c r="AH32" s="17" t="n">
        <v>0</v>
      </c>
      <c r="AI32" s="14" t="n">
        <f aca="false">ABS(AF32-$B$3)</f>
        <v>0.0744035368335271</v>
      </c>
      <c r="AK32" s="23" t="n">
        <v>29</v>
      </c>
      <c r="AL32" s="79" t="n">
        <v>0.122717877917789</v>
      </c>
      <c r="AM32" s="79" t="n">
        <v>-3.2</v>
      </c>
      <c r="AN32" s="17" t="n">
        <v>0</v>
      </c>
      <c r="AO32" s="14" t="n">
        <f aca="false">ABS(AL32-$AL$3)</f>
        <v>0.027282122082211</v>
      </c>
      <c r="AQ32" s="23" t="n">
        <v>29</v>
      </c>
      <c r="AR32" s="79" t="n">
        <v>0.150886660801368</v>
      </c>
      <c r="AS32" s="79" t="n">
        <v>-2.7</v>
      </c>
      <c r="AT32" s="17" t="n">
        <v>1</v>
      </c>
      <c r="AU32" s="14" t="n">
        <f aca="false">ABS(AR32-$AR$3)</f>
        <v>0.000886660801368011</v>
      </c>
      <c r="AW32" s="23" t="n">
        <v>29</v>
      </c>
      <c r="AX32" s="79" t="n">
        <v>0.0664147585417836</v>
      </c>
      <c r="AY32" s="79" t="n">
        <v>-351.818181818181</v>
      </c>
      <c r="AZ32" s="17" t="n">
        <v>0</v>
      </c>
      <c r="BA32" s="14" t="n">
        <f aca="false">ABS(AX32-$B$3)</f>
        <v>0.0835852414582164</v>
      </c>
    </row>
    <row r="33" customFormat="false" ht="17.5" hidden="false" customHeight="true" outlineLevel="0" collapsed="false">
      <c r="A33" s="15" t="n">
        <v>30</v>
      </c>
      <c r="B33" s="79" t="n">
        <v>0.15</v>
      </c>
      <c r="C33" s="79" t="n">
        <v>0</v>
      </c>
      <c r="D33" s="17" t="n">
        <v>1</v>
      </c>
      <c r="E33" s="14" t="n">
        <f aca="false">ABS(B38-$B$3)</f>
        <v>0</v>
      </c>
      <c r="G33" s="15" t="n">
        <v>30</v>
      </c>
      <c r="H33" s="79" t="n">
        <v>0.15</v>
      </c>
      <c r="I33" s="79" t="n">
        <v>-270</v>
      </c>
      <c r="J33" s="17" t="n">
        <v>1</v>
      </c>
      <c r="K33" s="14" t="n">
        <f aca="false">ABS(H33-$B$3)</f>
        <v>0</v>
      </c>
      <c r="N33" s="0"/>
      <c r="O33" s="0"/>
      <c r="S33" s="37" t="s">
        <v>31</v>
      </c>
      <c r="T33" s="84" t="n">
        <f aca="false">T32/W32</f>
        <v>0.0225578000611477</v>
      </c>
      <c r="U33" s="34" t="s">
        <v>18</v>
      </c>
      <c r="V33" s="85" t="n">
        <f aca="false">V32/W32</f>
        <v>0.428571428571429</v>
      </c>
      <c r="W33" s="86"/>
      <c r="Y33" s="15" t="n">
        <v>30</v>
      </c>
      <c r="Z33" s="79" t="n">
        <v>0.0777776091071937</v>
      </c>
      <c r="AA33" s="79" t="n">
        <v>180</v>
      </c>
      <c r="AB33" s="17" t="n">
        <v>0</v>
      </c>
      <c r="AC33" s="14" t="n">
        <f aca="false">ABS(Z33-$B$3)</f>
        <v>0.0722223908928063</v>
      </c>
      <c r="AE33" s="15" t="n">
        <v>30</v>
      </c>
      <c r="AF33" s="79" t="n">
        <v>0.076246123677219</v>
      </c>
      <c r="AG33" s="79" t="n">
        <v>-178.848</v>
      </c>
      <c r="AH33" s="17" t="n">
        <v>0</v>
      </c>
      <c r="AI33" s="14" t="n">
        <f aca="false">ABS(AF33-$B$3)</f>
        <v>0.073753876322781</v>
      </c>
      <c r="AK33" s="15" t="n">
        <v>30</v>
      </c>
      <c r="AL33" s="79" t="n">
        <v>0.150499519020119</v>
      </c>
      <c r="AM33" s="79" t="n">
        <v>0</v>
      </c>
      <c r="AN33" s="17" t="n">
        <v>1</v>
      </c>
      <c r="AO33" s="14" t="n">
        <f aca="false">ABS(AL33-$AL$3)</f>
        <v>0.000499519020119021</v>
      </c>
      <c r="AQ33" s="15" t="n">
        <v>30</v>
      </c>
      <c r="AR33" s="79" t="n">
        <v>0.109838368419904</v>
      </c>
      <c r="AS33" s="79" t="n">
        <v>0</v>
      </c>
      <c r="AT33" s="17" t="n">
        <v>0</v>
      </c>
      <c r="AU33" s="14" t="n">
        <f aca="false">ABS(AR33-$AR$3)</f>
        <v>0.040161631580096</v>
      </c>
      <c r="AW33" s="15" t="n">
        <v>30</v>
      </c>
      <c r="AX33" s="79" t="n">
        <v>0.143488730561986</v>
      </c>
      <c r="AY33" s="79" t="n">
        <v>0</v>
      </c>
      <c r="AZ33" s="17" t="n">
        <v>1</v>
      </c>
      <c r="BA33" s="14" t="n">
        <f aca="false">ABS(AX33-$B$3)</f>
        <v>0.00651126943801397</v>
      </c>
    </row>
    <row r="34" customFormat="false" ht="17.5" hidden="false" customHeight="true" outlineLevel="0" collapsed="false">
      <c r="A34" s="23" t="n">
        <v>31</v>
      </c>
      <c r="B34" s="79" t="n">
        <v>0.15</v>
      </c>
      <c r="C34" s="79" t="n">
        <v>-358.92</v>
      </c>
      <c r="D34" s="17" t="n">
        <v>1</v>
      </c>
      <c r="E34" s="14" t="n">
        <f aca="false">ABS(B39-$B$3)</f>
        <v>0</v>
      </c>
      <c r="G34" s="23" t="n">
        <v>31</v>
      </c>
      <c r="H34" s="79" t="n">
        <v>0.0645789915737566</v>
      </c>
      <c r="I34" s="79" t="n">
        <v>142.2</v>
      </c>
      <c r="J34" s="17" t="n">
        <v>0</v>
      </c>
      <c r="K34" s="14" t="n">
        <f aca="false">ABS(H34-$B$3)</f>
        <v>0.0854210084262434</v>
      </c>
      <c r="N34" s="0"/>
      <c r="O34" s="0"/>
      <c r="S34" s="32" t="s">
        <v>19</v>
      </c>
      <c r="T34" s="87" t="n">
        <f aca="false">13/40</f>
        <v>0.325</v>
      </c>
      <c r="U34" s="0"/>
      <c r="Y34" s="23" t="n">
        <v>31</v>
      </c>
      <c r="Z34" s="79" t="n">
        <v>0.0802179466914889</v>
      </c>
      <c r="AA34" s="79" t="n">
        <v>-324.96</v>
      </c>
      <c r="AB34" s="17" t="n">
        <v>0</v>
      </c>
      <c r="AC34" s="14" t="n">
        <f aca="false">ABS(Z34-$B$3)</f>
        <v>0.0697820533085111</v>
      </c>
      <c r="AE34" s="23" t="n">
        <v>31</v>
      </c>
      <c r="AF34" s="79" t="n">
        <v>0.0539917401019132</v>
      </c>
      <c r="AG34" s="79" t="n">
        <v>168.192</v>
      </c>
      <c r="AH34" s="17" t="n">
        <v>0</v>
      </c>
      <c r="AI34" s="14" t="n">
        <f aca="false">ABS(AF34-$B$3)</f>
        <v>0.0960082598980868</v>
      </c>
      <c r="AK34" s="23" t="n">
        <v>31</v>
      </c>
      <c r="AL34" s="79" t="n">
        <v>0.0931315627471867</v>
      </c>
      <c r="AM34" s="79" t="n">
        <v>144.8</v>
      </c>
      <c r="AN34" s="17" t="n">
        <v>0</v>
      </c>
      <c r="AO34" s="14" t="n">
        <f aca="false">ABS(AL34-$AL$3)</f>
        <v>0.0568684372528133</v>
      </c>
      <c r="AQ34" s="23" t="n">
        <v>31</v>
      </c>
      <c r="AR34" s="79" t="n">
        <v>0.10230779910023</v>
      </c>
      <c r="AS34" s="79" t="n">
        <v>-19.8</v>
      </c>
      <c r="AT34" s="17" t="n">
        <v>0</v>
      </c>
      <c r="AU34" s="14" t="n">
        <f aca="false">ABS(AR34-$AR$3)</f>
        <v>0.04769220089977</v>
      </c>
      <c r="AW34" s="23" t="n">
        <v>31</v>
      </c>
      <c r="AX34" s="79" t="n">
        <v>0.0607513542989687</v>
      </c>
      <c r="AY34" s="79" t="n">
        <v>-143.018181818181</v>
      </c>
      <c r="AZ34" s="17" t="n">
        <v>0</v>
      </c>
      <c r="BA34" s="14" t="n">
        <f aca="false">ABS(AX34-$B$3)</f>
        <v>0.0892486457010313</v>
      </c>
    </row>
    <row r="35" customFormat="false" ht="17.5" hidden="false" customHeight="true" outlineLevel="0" collapsed="false">
      <c r="A35" s="15" t="n">
        <v>32</v>
      </c>
      <c r="B35" s="79" t="n">
        <v>0.0349213688649751</v>
      </c>
      <c r="C35" s="79" t="n">
        <v>-4.68</v>
      </c>
      <c r="D35" s="17" t="n">
        <v>0</v>
      </c>
      <c r="E35" s="14" t="n">
        <f aca="false">ABS(B40-$B$3)</f>
        <v>0</v>
      </c>
      <c r="G35" s="15" t="n">
        <v>32</v>
      </c>
      <c r="H35" s="79" t="n">
        <v>0.0349213688649751</v>
      </c>
      <c r="I35" s="79" t="n">
        <v>-274.68</v>
      </c>
      <c r="J35" s="17" t="n">
        <v>0</v>
      </c>
      <c r="K35" s="14" t="n">
        <f aca="false">ABS(H35-$B$3)</f>
        <v>0.115078631135025</v>
      </c>
      <c r="S35" s="0"/>
      <c r="T35" s="0"/>
      <c r="Y35" s="15" t="n">
        <v>32</v>
      </c>
      <c r="Z35" s="79" t="n">
        <v>0.105000338550809</v>
      </c>
      <c r="AA35" s="79" t="n">
        <v>-163.2</v>
      </c>
      <c r="AB35" s="17" t="n">
        <v>0</v>
      </c>
      <c r="AC35" s="14" t="n">
        <f aca="false">ABS(Z35-$B$3)</f>
        <v>0.044999661449191</v>
      </c>
      <c r="AE35" s="15" t="n">
        <v>32</v>
      </c>
      <c r="AF35" s="79" t="n">
        <v>0.0466820973903687</v>
      </c>
      <c r="AG35" s="79" t="n">
        <v>180</v>
      </c>
      <c r="AH35" s="17" t="n">
        <v>0</v>
      </c>
      <c r="AI35" s="14" t="n">
        <f aca="false">ABS(AF35-$B$3)</f>
        <v>0.103317902609631</v>
      </c>
      <c r="AK35" s="15" t="n">
        <v>32</v>
      </c>
      <c r="AL35" s="79" t="n">
        <v>0.09383813811352</v>
      </c>
      <c r="AM35" s="79" t="n">
        <v>-170.8</v>
      </c>
      <c r="AN35" s="17" t="n">
        <v>0</v>
      </c>
      <c r="AO35" s="14" t="n">
        <f aca="false">ABS(AL35-$AL$3)</f>
        <v>0.05616186188648</v>
      </c>
      <c r="AQ35" s="15" t="n">
        <v>32</v>
      </c>
      <c r="AR35" s="79" t="n">
        <v>0.159975282172605</v>
      </c>
      <c r="AS35" s="79" t="n">
        <v>-355.05</v>
      </c>
      <c r="AT35" s="17" t="n">
        <v>1</v>
      </c>
      <c r="AU35" s="14" t="n">
        <f aca="false">ABS(AR35-$AR$3)</f>
        <v>0.00997528217260502</v>
      </c>
      <c r="AW35" s="15" t="n">
        <v>32</v>
      </c>
      <c r="AX35" s="79" t="n">
        <v>0.0405494211419973</v>
      </c>
      <c r="AY35" s="79" t="n">
        <v>-18.9818181818181</v>
      </c>
      <c r="AZ35" s="17" t="n">
        <v>0</v>
      </c>
      <c r="BA35" s="14" t="n">
        <f aca="false">ABS(AX35-$B$3)</f>
        <v>0.109450578858003</v>
      </c>
    </row>
    <row r="36" customFormat="false" ht="17.5" hidden="false" customHeight="true" outlineLevel="0" collapsed="false">
      <c r="A36" s="23" t="n">
        <v>33</v>
      </c>
      <c r="B36" s="79" t="n">
        <v>0.15</v>
      </c>
      <c r="C36" s="79" t="n">
        <v>0</v>
      </c>
      <c r="D36" s="17" t="n">
        <v>1</v>
      </c>
      <c r="E36" s="14" t="n">
        <f aca="false">ABS(B41-$B$3)</f>
        <v>0.00367076704655703</v>
      </c>
      <c r="G36" s="23" t="n">
        <v>33</v>
      </c>
      <c r="H36" s="79" t="n">
        <v>0.0619571252985242</v>
      </c>
      <c r="I36" s="79" t="n">
        <v>150.12</v>
      </c>
      <c r="J36" s="17" t="n">
        <v>0</v>
      </c>
      <c r="K36" s="14" t="n">
        <f aca="false">ABS(H36-$B$3)</f>
        <v>0.0880428747014758</v>
      </c>
      <c r="S36" s="0"/>
      <c r="T36" s="0"/>
      <c r="U36" s="0"/>
      <c r="V36" s="0"/>
      <c r="W36" s="0"/>
      <c r="Y36" s="23" t="n">
        <v>33</v>
      </c>
      <c r="Z36" s="79" t="n">
        <v>0.0887883149744111</v>
      </c>
      <c r="AA36" s="79" t="n">
        <v>121.92</v>
      </c>
      <c r="AB36" s="17" t="n">
        <v>0</v>
      </c>
      <c r="AC36" s="14" t="n">
        <f aca="false">ABS(Z36-$B$3)</f>
        <v>0.0612116850255889</v>
      </c>
      <c r="AE36" s="23" t="n">
        <v>33</v>
      </c>
      <c r="AF36" s="79" t="n">
        <v>0.0960633336318773</v>
      </c>
      <c r="AG36" s="79" t="n">
        <v>154.944</v>
      </c>
      <c r="AH36" s="17" t="n">
        <v>0</v>
      </c>
      <c r="AI36" s="14" t="n">
        <f aca="false">ABS(AF36-$B$3)</f>
        <v>0.0539366663681227</v>
      </c>
      <c r="AK36" s="23" t="n">
        <v>33</v>
      </c>
      <c r="AL36" s="79" t="n">
        <v>0.0886667305006665</v>
      </c>
      <c r="AM36" s="79" t="n">
        <v>-56.8</v>
      </c>
      <c r="AN36" s="17" t="n">
        <v>0</v>
      </c>
      <c r="AO36" s="14" t="n">
        <f aca="false">ABS(AL36-$AL$3)</f>
        <v>0.0613332694993335</v>
      </c>
      <c r="AQ36" s="23" t="n">
        <v>33</v>
      </c>
      <c r="AR36" s="79" t="n">
        <v>0.0786320455711343</v>
      </c>
      <c r="AS36" s="79" t="n">
        <v>135.45</v>
      </c>
      <c r="AT36" s="17" t="n">
        <v>0</v>
      </c>
      <c r="AU36" s="14" t="n">
        <f aca="false">ABS(AR36-$AR$3)</f>
        <v>0.0713679544288657</v>
      </c>
      <c r="AW36" s="23" t="n">
        <v>33</v>
      </c>
      <c r="AX36" s="79" t="n">
        <v>0.0698849755541035</v>
      </c>
      <c r="AY36" s="79" t="n">
        <v>163.30909090909</v>
      </c>
      <c r="AZ36" s="17" t="n">
        <v>0</v>
      </c>
      <c r="BA36" s="14" t="n">
        <f aca="false">ABS(AX36-$B$3)</f>
        <v>0.0801150244458965</v>
      </c>
    </row>
    <row r="37" customFormat="false" ht="17.5" hidden="false" customHeight="true" outlineLevel="0" collapsed="false">
      <c r="A37" s="15" t="n">
        <v>34</v>
      </c>
      <c r="B37" s="79" t="n">
        <v>0.148453779580365</v>
      </c>
      <c r="C37" s="79" t="n">
        <v>-0.36</v>
      </c>
      <c r="D37" s="17" t="n">
        <v>1</v>
      </c>
      <c r="E37" s="14" t="n">
        <f aca="false">ABS(B42-$B$3)</f>
        <v>0.0858655670772621</v>
      </c>
      <c r="G37" s="15" t="n">
        <v>34</v>
      </c>
      <c r="H37" s="79" t="n">
        <v>0.15</v>
      </c>
      <c r="I37" s="79" t="n">
        <v>-270</v>
      </c>
      <c r="J37" s="17" t="n">
        <v>1</v>
      </c>
      <c r="K37" s="14" t="n">
        <f aca="false">ABS(H37-$B$3)</f>
        <v>0</v>
      </c>
      <c r="S37" s="0"/>
      <c r="T37" s="0"/>
      <c r="U37" s="0"/>
      <c r="V37" s="0"/>
      <c r="W37" s="0"/>
      <c r="Y37" s="15" t="n">
        <v>34</v>
      </c>
      <c r="Z37" s="79" t="n">
        <v>0.101806087350205</v>
      </c>
      <c r="AA37" s="79" t="n">
        <v>-359.52</v>
      </c>
      <c r="AB37" s="17" t="n">
        <v>0</v>
      </c>
      <c r="AC37" s="14" t="n">
        <f aca="false">ABS(Z37-$B$3)</f>
        <v>0.048193912649795</v>
      </c>
      <c r="AE37" s="15" t="n">
        <v>34</v>
      </c>
      <c r="AF37" s="79" t="n">
        <v>0.101124271445163</v>
      </c>
      <c r="AG37" s="79" t="n">
        <v>-356.544</v>
      </c>
      <c r="AH37" s="17" t="n">
        <v>0</v>
      </c>
      <c r="AI37" s="14" t="n">
        <f aca="false">ABS(AF37-$B$3)</f>
        <v>0.048875728554837</v>
      </c>
      <c r="AK37" s="15" t="n">
        <v>34</v>
      </c>
      <c r="AL37" s="79" t="n">
        <v>0.0717547949330664</v>
      </c>
      <c r="AM37" s="79" t="n">
        <v>175.2</v>
      </c>
      <c r="AN37" s="17" t="n">
        <v>0</v>
      </c>
      <c r="AO37" s="14" t="n">
        <f aca="false">ABS(AL37-$AL$3)</f>
        <v>0.0782452050669336</v>
      </c>
      <c r="AQ37" s="15" t="n">
        <v>34</v>
      </c>
      <c r="AR37" s="79" t="n">
        <v>0.10622790662747</v>
      </c>
      <c r="AS37" s="79" t="n">
        <v>-9.45</v>
      </c>
      <c r="AT37" s="17" t="n">
        <v>0</v>
      </c>
      <c r="AU37" s="14" t="n">
        <f aca="false">ABS(AR37-$AR$3)</f>
        <v>0.04377209337253</v>
      </c>
      <c r="AW37" s="15" t="n">
        <v>34</v>
      </c>
      <c r="AX37" s="79" t="n">
        <v>0.057734677516324</v>
      </c>
      <c r="AY37" s="79" t="n">
        <v>-98.5090909090909</v>
      </c>
      <c r="AZ37" s="17" t="n">
        <v>0</v>
      </c>
      <c r="BA37" s="14" t="n">
        <f aca="false">ABS(AX37-$B$3)</f>
        <v>0.092265322483676</v>
      </c>
    </row>
    <row r="38" customFormat="false" ht="17.5" hidden="false" customHeight="true" outlineLevel="0" collapsed="false">
      <c r="A38" s="23" t="n">
        <v>35</v>
      </c>
      <c r="B38" s="79" t="n">
        <v>0.15</v>
      </c>
      <c r="C38" s="79" t="n">
        <v>0</v>
      </c>
      <c r="D38" s="17" t="n">
        <v>1</v>
      </c>
      <c r="E38" s="14" t="n">
        <f aca="false">ABS(B43-$B$3)</f>
        <v>0</v>
      </c>
      <c r="G38" s="23" t="n">
        <v>35</v>
      </c>
      <c r="H38" s="79" t="n">
        <v>0.15</v>
      </c>
      <c r="I38" s="79" t="n">
        <v>90</v>
      </c>
      <c r="J38" s="17" t="n">
        <v>1</v>
      </c>
      <c r="K38" s="14" t="n">
        <f aca="false">ABS(H38-$B$3)</f>
        <v>0</v>
      </c>
      <c r="Y38" s="23" t="n">
        <v>35</v>
      </c>
      <c r="Z38" s="79" t="n">
        <v>0.0982743288894435</v>
      </c>
      <c r="AA38" s="79" t="n">
        <v>-32.64</v>
      </c>
      <c r="AB38" s="17" t="n">
        <v>0</v>
      </c>
      <c r="AC38" s="14" t="n">
        <f aca="false">ABS(Z38-$B$3)</f>
        <v>0.0517256711105565</v>
      </c>
      <c r="AE38" s="23" t="n">
        <v>35</v>
      </c>
      <c r="AF38" s="79" t="n">
        <v>0.100549028246463</v>
      </c>
      <c r="AG38" s="79" t="n">
        <v>-342.72</v>
      </c>
      <c r="AH38" s="17" t="n">
        <v>0</v>
      </c>
      <c r="AI38" s="14" t="n">
        <f aca="false">ABS(AF38-$B$3)</f>
        <v>0.049450971753537</v>
      </c>
      <c r="AK38" s="23" t="n">
        <v>35</v>
      </c>
      <c r="AL38" s="79" t="n">
        <v>0.146570439835549</v>
      </c>
      <c r="AM38" s="79" t="n">
        <v>-0.4</v>
      </c>
      <c r="AN38" s="17" t="n">
        <v>1</v>
      </c>
      <c r="AO38" s="14" t="n">
        <f aca="false">ABS(AL38-$AL$3)</f>
        <v>0.00342956016445098</v>
      </c>
      <c r="AQ38" s="23" t="n">
        <v>35</v>
      </c>
      <c r="AR38" s="79" t="n">
        <v>0.102736123167044</v>
      </c>
      <c r="AS38" s="79" t="n">
        <v>175.95</v>
      </c>
      <c r="AT38" s="17" t="n">
        <v>0</v>
      </c>
      <c r="AU38" s="14" t="n">
        <f aca="false">ABS(AR38-$AR$3)</f>
        <v>0.047263876832956</v>
      </c>
      <c r="AW38" s="23" t="n">
        <v>35</v>
      </c>
      <c r="AX38" s="79" t="n">
        <v>0.0635199695123695</v>
      </c>
      <c r="AY38" s="79" t="n">
        <v>170.836363636363</v>
      </c>
      <c r="AZ38" s="17" t="n">
        <v>0</v>
      </c>
      <c r="BA38" s="14" t="n">
        <f aca="false">ABS(AX38-$B$3)</f>
        <v>0.0864800304876305</v>
      </c>
    </row>
    <row r="39" customFormat="false" ht="17.5" hidden="false" customHeight="true" outlineLevel="0" collapsed="false">
      <c r="A39" s="15" t="n">
        <v>36</v>
      </c>
      <c r="B39" s="79" t="n">
        <v>0.15</v>
      </c>
      <c r="C39" s="79" t="n">
        <v>0</v>
      </c>
      <c r="D39" s="17" t="n">
        <v>1</v>
      </c>
      <c r="E39" s="14" t="n">
        <f aca="false">ABS(B40-$B$3)</f>
        <v>0</v>
      </c>
      <c r="G39" s="15" t="n">
        <v>36</v>
      </c>
      <c r="H39" s="79" t="n">
        <v>0.145408990395038</v>
      </c>
      <c r="I39" s="79" t="n">
        <v>-268.2</v>
      </c>
      <c r="J39" s="17" t="n">
        <v>1</v>
      </c>
      <c r="K39" s="14" t="n">
        <f aca="false">ABS(H39-$B$3)</f>
        <v>0.00459100960496198</v>
      </c>
      <c r="Y39" s="15" t="n">
        <v>36</v>
      </c>
      <c r="Z39" s="79" t="n">
        <v>0.0777776091071937</v>
      </c>
      <c r="AA39" s="79" t="n">
        <v>180</v>
      </c>
      <c r="AB39" s="17" t="n">
        <v>0</v>
      </c>
      <c r="AC39" s="14" t="n">
        <f aca="false">ABS(Z39-$B$3)</f>
        <v>0.0722223908928063</v>
      </c>
      <c r="AE39" s="15" t="n">
        <v>36</v>
      </c>
      <c r="AF39" s="79" t="n">
        <v>0.0466820973903687</v>
      </c>
      <c r="AG39" s="79" t="n">
        <v>179.712</v>
      </c>
      <c r="AH39" s="17" t="n">
        <v>0</v>
      </c>
      <c r="AI39" s="14" t="n">
        <f aca="false">ABS(AF39-$B$3)</f>
        <v>0.103317902609631</v>
      </c>
      <c r="AK39" s="15" t="n">
        <v>36</v>
      </c>
      <c r="AL39" s="79" t="n">
        <v>0.152215489798952</v>
      </c>
      <c r="AM39" s="79" t="n">
        <v>-359.2</v>
      </c>
      <c r="AN39" s="17" t="n">
        <v>1</v>
      </c>
      <c r="AO39" s="14" t="n">
        <f aca="false">ABS(AL39-$AL$3)</f>
        <v>0.00221548979895203</v>
      </c>
      <c r="AQ39" s="15" t="n">
        <v>36</v>
      </c>
      <c r="AR39" s="79" t="n">
        <v>0.080291899062896</v>
      </c>
      <c r="AS39" s="79" t="n">
        <v>172.35</v>
      </c>
      <c r="AT39" s="17" t="n">
        <v>0</v>
      </c>
      <c r="AU39" s="14" t="n">
        <f aca="false">ABS(AR39-$AR$3)</f>
        <v>0.069708100937104</v>
      </c>
      <c r="AW39" s="15" t="n">
        <v>36</v>
      </c>
      <c r="AX39" s="79" t="n">
        <v>0.0670520332529541</v>
      </c>
      <c r="AY39" s="79" t="n">
        <v>-4.58181818181818</v>
      </c>
      <c r="AZ39" s="17" t="n">
        <v>0</v>
      </c>
      <c r="BA39" s="14" t="n">
        <f aca="false">ABS(AX39-$B$3)</f>
        <v>0.0829479667470459</v>
      </c>
    </row>
    <row r="40" customFormat="false" ht="17.5" hidden="false" customHeight="true" outlineLevel="0" collapsed="false">
      <c r="A40" s="23" t="n">
        <v>37</v>
      </c>
      <c r="B40" s="79" t="n">
        <v>0.15</v>
      </c>
      <c r="C40" s="79" t="n">
        <v>0</v>
      </c>
      <c r="D40" s="17" t="n">
        <v>1</v>
      </c>
      <c r="E40" s="14" t="n">
        <f aca="false">ABS(B41-$B$3)</f>
        <v>0.00367076704655703</v>
      </c>
      <c r="G40" s="23" t="n">
        <v>37</v>
      </c>
      <c r="H40" s="79" t="n">
        <v>0.0384672605477657</v>
      </c>
      <c r="I40" s="79" t="n">
        <v>-20.16</v>
      </c>
      <c r="J40" s="17" t="n">
        <v>0</v>
      </c>
      <c r="K40" s="14" t="n">
        <f aca="false">ABS(H40-$B$3)</f>
        <v>0.111532739452234</v>
      </c>
      <c r="M40" s="0"/>
      <c r="N40" s="0"/>
      <c r="O40" s="0"/>
      <c r="P40" s="0"/>
      <c r="Q40" s="0"/>
      <c r="Y40" s="23" t="n">
        <v>37</v>
      </c>
      <c r="Z40" s="79" t="n">
        <v>0.146198784711204</v>
      </c>
      <c r="AA40" s="79" t="n">
        <v>-359.52</v>
      </c>
      <c r="AB40" s="17" t="n">
        <v>0</v>
      </c>
      <c r="AC40" s="14" t="n">
        <f aca="false">ABS(Z40-$B$3)</f>
        <v>0.00380121528879598</v>
      </c>
      <c r="AE40" s="23" t="n">
        <v>37</v>
      </c>
      <c r="AF40" s="79" t="n">
        <v>0.0980006602606678</v>
      </c>
      <c r="AG40" s="79" t="n">
        <v>-356.544</v>
      </c>
      <c r="AH40" s="17" t="n">
        <v>0</v>
      </c>
      <c r="AI40" s="14" t="n">
        <f aca="false">ABS(AF40-$B$3)</f>
        <v>0.0519993397393322</v>
      </c>
      <c r="AK40" s="23" t="n">
        <v>37</v>
      </c>
      <c r="AL40" s="79" t="n">
        <v>0.0883322816893637</v>
      </c>
      <c r="AM40" s="79" t="n">
        <v>-167.2</v>
      </c>
      <c r="AN40" s="17" t="n">
        <v>0</v>
      </c>
      <c r="AO40" s="14" t="n">
        <f aca="false">ABS(AL40-$AL$3)</f>
        <v>0.0616677183106363</v>
      </c>
      <c r="AQ40" s="23" t="n">
        <v>37</v>
      </c>
      <c r="AR40" s="79" t="n">
        <v>0.0783042154321076</v>
      </c>
      <c r="AS40" s="79" t="n">
        <v>-81</v>
      </c>
      <c r="AT40" s="17" t="n">
        <v>0</v>
      </c>
      <c r="AU40" s="14" t="n">
        <f aca="false">ABS(AR40-$AR$3)</f>
        <v>0.0716957845678924</v>
      </c>
      <c r="AW40" s="23" t="n">
        <v>37</v>
      </c>
      <c r="AX40" s="79" t="n">
        <v>0.140326804256178</v>
      </c>
      <c r="AY40" s="79" t="n">
        <v>-130.254545454545</v>
      </c>
      <c r="AZ40" s="17" t="n">
        <v>0</v>
      </c>
      <c r="BA40" s="14" t="n">
        <f aca="false">ABS(AX40-$B$3)</f>
        <v>0.00967319574382197</v>
      </c>
    </row>
    <row r="41" customFormat="false" ht="17.5" hidden="false" customHeight="true" outlineLevel="0" collapsed="false">
      <c r="A41" s="15" t="n">
        <v>38</v>
      </c>
      <c r="B41" s="79" t="n">
        <v>0.153670767046557</v>
      </c>
      <c r="C41" s="79" t="n">
        <v>-0.72</v>
      </c>
      <c r="D41" s="17" t="n">
        <v>1</v>
      </c>
      <c r="E41" s="14" t="n">
        <f aca="false">ABS(B42-$B$3)</f>
        <v>0.0858655670772621</v>
      </c>
      <c r="G41" s="15" t="n">
        <v>38</v>
      </c>
      <c r="H41" s="79" t="n">
        <v>0.0604771419665197</v>
      </c>
      <c r="I41" s="79" t="n">
        <v>-34.92</v>
      </c>
      <c r="J41" s="17" t="n">
        <v>0</v>
      </c>
      <c r="K41" s="14" t="n">
        <f aca="false">ABS(H41-$B$3)</f>
        <v>0.0895228580334803</v>
      </c>
      <c r="M41" s="0"/>
      <c r="N41" s="0"/>
      <c r="O41" s="0"/>
      <c r="P41" s="0"/>
      <c r="Q41" s="0"/>
      <c r="Y41" s="15" t="n">
        <v>38</v>
      </c>
      <c r="Z41" s="79" t="n">
        <v>0.0969817383132404</v>
      </c>
      <c r="AA41" s="79" t="n">
        <v>-5.76</v>
      </c>
      <c r="AB41" s="17" t="n">
        <v>0</v>
      </c>
      <c r="AC41" s="14" t="n">
        <f aca="false">ABS(Z41-$B$3)</f>
        <v>0.0530182616867596</v>
      </c>
      <c r="AE41" s="15" t="n">
        <v>38</v>
      </c>
      <c r="AF41" s="79" t="n">
        <v>0.0462843392648315</v>
      </c>
      <c r="AG41" s="79" t="n">
        <v>172.8</v>
      </c>
      <c r="AH41" s="17" t="n">
        <v>0</v>
      </c>
      <c r="AI41" s="14" t="n">
        <f aca="false">ABS(AF41-$B$3)</f>
        <v>0.103715660735169</v>
      </c>
      <c r="AK41" s="15" t="n">
        <v>38</v>
      </c>
      <c r="AL41" s="79" t="n">
        <v>0.0927802726942018</v>
      </c>
      <c r="AM41" s="79" t="n">
        <v>-351.2</v>
      </c>
      <c r="AN41" s="17" t="n">
        <v>0</v>
      </c>
      <c r="AO41" s="14" t="n">
        <f aca="false">ABS(AL41-$AL$3)</f>
        <v>0.0572197273057982</v>
      </c>
      <c r="AQ41" s="15" t="n">
        <v>38</v>
      </c>
      <c r="AR41" s="79" t="n">
        <v>0.118912707256405</v>
      </c>
      <c r="AS41" s="79" t="n">
        <v>-22.05</v>
      </c>
      <c r="AT41" s="17" t="n">
        <v>0</v>
      </c>
      <c r="AU41" s="14" t="n">
        <f aca="false">ABS(AR41-$AR$3)</f>
        <v>0.031087292743595</v>
      </c>
      <c r="AW41" s="15" t="n">
        <v>38</v>
      </c>
      <c r="AX41" s="79" t="n">
        <v>0.0633180934878668</v>
      </c>
      <c r="AY41" s="79" t="n">
        <v>-343.636363636363</v>
      </c>
      <c r="AZ41" s="17" t="n">
        <v>0</v>
      </c>
      <c r="BA41" s="14" t="n">
        <f aca="false">ABS(AX41-$B$3)</f>
        <v>0.0866819065121332</v>
      </c>
    </row>
    <row r="42" customFormat="false" ht="17.5" hidden="false" customHeight="true" outlineLevel="0" collapsed="false">
      <c r="A42" s="23" t="n">
        <v>39</v>
      </c>
      <c r="B42" s="79" t="n">
        <v>0.0641344329227379</v>
      </c>
      <c r="C42" s="79" t="n">
        <v>138.6</v>
      </c>
      <c r="D42" s="17" t="n">
        <v>0</v>
      </c>
      <c r="E42" s="14" t="n">
        <f aca="false">ABS(B43-$B$3)</f>
        <v>0</v>
      </c>
      <c r="G42" s="23" t="n">
        <v>39</v>
      </c>
      <c r="H42" s="79" t="n">
        <v>0.0772842966872634</v>
      </c>
      <c r="I42" s="79" t="n">
        <v>-21.6</v>
      </c>
      <c r="J42" s="17" t="n">
        <v>0</v>
      </c>
      <c r="K42" s="14" t="n">
        <f aca="false">ABS(H42-$B$3)</f>
        <v>0.0727157033127366</v>
      </c>
      <c r="Y42" s="23" t="n">
        <v>39</v>
      </c>
      <c r="Z42" s="79" t="n">
        <v>0.0781216300073859</v>
      </c>
      <c r="AA42" s="79" t="n">
        <v>0</v>
      </c>
      <c r="AB42" s="17" t="n">
        <v>0</v>
      </c>
      <c r="AC42" s="14" t="n">
        <f aca="false">ABS(Z42-$B$3)</f>
        <v>0.0718783699926141</v>
      </c>
      <c r="AE42" s="23" t="n">
        <v>39</v>
      </c>
      <c r="AF42" s="79" t="n">
        <v>0.0869362521053851</v>
      </c>
      <c r="AG42" s="79" t="n">
        <v>-68.256</v>
      </c>
      <c r="AH42" s="17" t="n">
        <v>0</v>
      </c>
      <c r="AI42" s="14" t="n">
        <f aca="false">ABS(AF42-$B$3)</f>
        <v>0.0630637478946149</v>
      </c>
      <c r="AK42" s="23" t="n">
        <v>39</v>
      </c>
      <c r="AL42" s="79" t="n">
        <v>0.0819020046865633</v>
      </c>
      <c r="AM42" s="79" t="n">
        <v>137.6</v>
      </c>
      <c r="AN42" s="17" t="n">
        <v>0</v>
      </c>
      <c r="AO42" s="14" t="n">
        <f aca="false">ABS(AL42-$AL$3)</f>
        <v>0.0680979953134367</v>
      </c>
      <c r="AQ42" s="23" t="n">
        <v>39</v>
      </c>
      <c r="AR42" s="79" t="n">
        <v>0.0956924870654379</v>
      </c>
      <c r="AS42" s="79" t="n">
        <v>-24.3</v>
      </c>
      <c r="AT42" s="17" t="n">
        <v>0</v>
      </c>
      <c r="AU42" s="14" t="n">
        <f aca="false">ABS(AR42-$AR$3)</f>
        <v>0.0543075129345621</v>
      </c>
      <c r="AW42" s="23" t="n">
        <v>39</v>
      </c>
      <c r="AX42" s="79" t="n">
        <v>0.0631168590557576</v>
      </c>
      <c r="AY42" s="79" t="n">
        <v>-344.945454545454</v>
      </c>
      <c r="AZ42" s="17" t="n">
        <v>0</v>
      </c>
      <c r="BA42" s="14" t="n">
        <f aca="false">ABS(AX42-$B$3)</f>
        <v>0.0868831409442424</v>
      </c>
    </row>
    <row r="43" customFormat="false" ht="17.5" hidden="false" customHeight="true" outlineLevel="0" collapsed="false">
      <c r="A43" s="15" t="n">
        <v>40</v>
      </c>
      <c r="B43" s="79" t="n">
        <v>0.15</v>
      </c>
      <c r="C43" s="79" t="n">
        <v>0</v>
      </c>
      <c r="D43" s="17" t="n">
        <v>1</v>
      </c>
      <c r="E43" s="14" t="n">
        <f aca="false">ABS(B43-$B$3)</f>
        <v>0</v>
      </c>
      <c r="G43" s="15" t="n">
        <v>40</v>
      </c>
      <c r="H43" s="79" t="n">
        <v>0.0590325113183666</v>
      </c>
      <c r="I43" s="79" t="n">
        <v>-159.839999999999</v>
      </c>
      <c r="J43" s="17" t="n">
        <v>0</v>
      </c>
      <c r="K43" s="14" t="n">
        <f aca="false">ABS(H43-$B$3)</f>
        <v>0.0909674886816334</v>
      </c>
      <c r="Y43" s="15" t="n">
        <v>40</v>
      </c>
      <c r="Z43" s="79" t="n">
        <v>0.150121884517963</v>
      </c>
      <c r="AA43" s="79" t="n">
        <v>-358.56</v>
      </c>
      <c r="AB43" s="17" t="n">
        <v>1</v>
      </c>
      <c r="AC43" s="14" t="n">
        <f aca="false">ABS(Z43-$B$3)</f>
        <v>0.000121884517963022</v>
      </c>
      <c r="AE43" s="15" t="n">
        <v>40</v>
      </c>
      <c r="AF43" s="79" t="n">
        <v>0.0494226058732511</v>
      </c>
      <c r="AG43" s="79" t="n">
        <v>175.968</v>
      </c>
      <c r="AH43" s="17" t="n">
        <v>0</v>
      </c>
      <c r="AI43" s="14" t="n">
        <f aca="false">ABS(AF43-$B$3)</f>
        <v>0.100577394126749</v>
      </c>
      <c r="AK43" s="15" t="n">
        <v>40</v>
      </c>
      <c r="AL43" s="79" t="n">
        <v>0.0785671189222604</v>
      </c>
      <c r="AM43" s="79" t="n">
        <v>-39.6</v>
      </c>
      <c r="AN43" s="17" t="n">
        <v>0</v>
      </c>
      <c r="AO43" s="14" t="n">
        <f aca="false">ABS(AL43-$AL$3)</f>
        <v>0.0714328810777396</v>
      </c>
      <c r="AQ43" s="15" t="n">
        <v>40</v>
      </c>
      <c r="AR43" s="79" t="n">
        <v>0.0729356422202416</v>
      </c>
      <c r="AS43" s="79" t="n">
        <v>180</v>
      </c>
      <c r="AT43" s="17" t="n">
        <v>0</v>
      </c>
      <c r="AU43" s="14" t="n">
        <f aca="false">ABS(AR43-$AR$3)</f>
        <v>0.0770643577797584</v>
      </c>
      <c r="AW43" s="15" t="n">
        <v>40</v>
      </c>
      <c r="AX43" s="79" t="n">
        <v>0.0733028036924963</v>
      </c>
      <c r="AY43" s="79" t="n">
        <v>-5.56363636363636</v>
      </c>
      <c r="AZ43" s="17" t="n">
        <v>0</v>
      </c>
      <c r="BA43" s="14" t="n">
        <f aca="false">ABS(AX43-$B$3)</f>
        <v>0.0766971963075037</v>
      </c>
    </row>
    <row r="44" customFormat="false" ht="23.05" hidden="false" customHeight="true" outlineLevel="0" collapsed="false">
      <c r="A44" s="37" t="s">
        <v>30</v>
      </c>
      <c r="B44" s="81" t="n">
        <f aca="false">SUM(E4:E43)</f>
        <v>0.487525223797519</v>
      </c>
      <c r="C44" s="82" t="s">
        <v>11</v>
      </c>
      <c r="D44" s="6" t="n">
        <f aca="false">SUM(D4:D43)</f>
        <v>34</v>
      </c>
      <c r="E44" s="83" t="n">
        <v>40</v>
      </c>
      <c r="G44" s="37" t="s">
        <v>30</v>
      </c>
      <c r="H44" s="81" t="n">
        <f aca="false">SUM(K4:K43)</f>
        <v>1.20648573712423</v>
      </c>
      <c r="I44" s="82" t="s">
        <v>11</v>
      </c>
      <c r="J44" s="6" t="n">
        <f aca="false">SUM(J4:J43)</f>
        <v>25.5</v>
      </c>
      <c r="K44" s="83" t="n">
        <v>40</v>
      </c>
      <c r="Y44" s="37" t="s">
        <v>30</v>
      </c>
      <c r="Z44" s="81" t="n">
        <f aca="false">SUM(AC4:AC43)</f>
        <v>1.50717055309374</v>
      </c>
      <c r="AA44" s="82" t="s">
        <v>11</v>
      </c>
      <c r="AB44" s="6" t="n">
        <f aca="false">SUM(AB4:AB43)</f>
        <v>9.5</v>
      </c>
      <c r="AC44" s="83" t="n">
        <v>40</v>
      </c>
      <c r="AE44" s="37" t="s">
        <v>30</v>
      </c>
      <c r="AF44" s="81" t="n">
        <f aca="false">SUM(AI4:AI43)</f>
        <v>2.35361927609667</v>
      </c>
      <c r="AG44" s="82" t="s">
        <v>11</v>
      </c>
      <c r="AH44" s="6" t="n">
        <f aca="false">SUM(AH4:AH43)</f>
        <v>8</v>
      </c>
      <c r="AI44" s="83" t="n">
        <v>40</v>
      </c>
      <c r="AK44" s="37" t="s">
        <v>30</v>
      </c>
      <c r="AL44" s="81" t="n">
        <f aca="false">SUM(AO4:AO43)</f>
        <v>1.41565082790563</v>
      </c>
      <c r="AM44" s="82" t="s">
        <v>11</v>
      </c>
      <c r="AN44" s="6" t="n">
        <f aca="false">SUM(AN4:AN43)</f>
        <v>19</v>
      </c>
      <c r="AO44" s="83" t="n">
        <v>40</v>
      </c>
      <c r="AQ44" s="37" t="s">
        <v>30</v>
      </c>
      <c r="AR44" s="81" t="n">
        <f aca="false">SUM(AU4:AU43)</f>
        <v>1.38063077697069</v>
      </c>
      <c r="AS44" s="82" t="s">
        <v>11</v>
      </c>
      <c r="AT44" s="6" t="n">
        <f aca="false">SUM(AT4:AT43)</f>
        <v>18</v>
      </c>
      <c r="AU44" s="83" t="n">
        <v>40</v>
      </c>
      <c r="AW44" s="37" t="s">
        <v>30</v>
      </c>
      <c r="AX44" s="81" t="n">
        <f aca="false">SUM(BA4:BA43)</f>
        <v>2.0028040383493</v>
      </c>
      <c r="AY44" s="82" t="s">
        <v>11</v>
      </c>
      <c r="AZ44" s="6" t="n">
        <f aca="false">SUM(AZ4:AZ43)</f>
        <v>10</v>
      </c>
      <c r="BA44" s="83" t="n">
        <v>40</v>
      </c>
    </row>
    <row r="45" customFormat="false" ht="23.05" hidden="false" customHeight="true" outlineLevel="0" collapsed="false">
      <c r="A45" s="37" t="s">
        <v>31</v>
      </c>
      <c r="B45" s="84" t="n">
        <f aca="false">B44/E44</f>
        <v>0.012188130594938</v>
      </c>
      <c r="C45" s="34" t="s">
        <v>18</v>
      </c>
      <c r="D45" s="85" t="n">
        <f aca="false">D44/E44</f>
        <v>0.85</v>
      </c>
      <c r="E45" s="86"/>
      <c r="G45" s="37" t="s">
        <v>31</v>
      </c>
      <c r="H45" s="84" t="n">
        <f aca="false">H44/K44</f>
        <v>0.0301621434281056</v>
      </c>
      <c r="I45" s="34" t="s">
        <v>18</v>
      </c>
      <c r="J45" s="85" t="n">
        <f aca="false">J44/K44</f>
        <v>0.6375</v>
      </c>
      <c r="K45" s="86"/>
      <c r="Y45" s="37" t="s">
        <v>31</v>
      </c>
      <c r="Z45" s="84" t="n">
        <f aca="false">Z44/AC44</f>
        <v>0.0376792638273435</v>
      </c>
      <c r="AA45" s="34" t="s">
        <v>18</v>
      </c>
      <c r="AB45" s="85" t="n">
        <f aca="false">AB44/AC44</f>
        <v>0.2375</v>
      </c>
      <c r="AC45" s="86"/>
      <c r="AE45" s="37" t="s">
        <v>31</v>
      </c>
      <c r="AF45" s="84" t="n">
        <f aca="false">AF44/AI44</f>
        <v>0.0588404819024167</v>
      </c>
      <c r="AG45" s="34" t="s">
        <v>18</v>
      </c>
      <c r="AH45" s="85" t="n">
        <f aca="false">AH44/AI44</f>
        <v>0.2</v>
      </c>
      <c r="AI45" s="86"/>
      <c r="AK45" s="37" t="s">
        <v>31</v>
      </c>
      <c r="AL45" s="84" t="n">
        <v>0.6</v>
      </c>
      <c r="AM45" s="34" t="s">
        <v>18</v>
      </c>
      <c r="AN45" s="85" t="n">
        <f aca="false">AN44/AO44</f>
        <v>0.475</v>
      </c>
      <c r="AO45" s="86"/>
      <c r="AQ45" s="37" t="s">
        <v>31</v>
      </c>
      <c r="AR45" s="84" t="n">
        <f aca="false">AR44/AU44</f>
        <v>0.0345157694242672</v>
      </c>
      <c r="AS45" s="34" t="s">
        <v>18</v>
      </c>
      <c r="AT45" s="85" t="n">
        <f aca="false">AT44/AU44</f>
        <v>0.45</v>
      </c>
      <c r="AU45" s="86"/>
      <c r="AW45" s="37" t="s">
        <v>31</v>
      </c>
      <c r="AX45" s="84" t="n">
        <f aca="false">AX44/BA44</f>
        <v>0.0500701009587324</v>
      </c>
      <c r="AY45" s="34" t="s">
        <v>18</v>
      </c>
      <c r="AZ45" s="85" t="n">
        <f aca="false">AZ44/BA44</f>
        <v>0.25</v>
      </c>
      <c r="BA45" s="86"/>
    </row>
    <row r="46" customFormat="false" ht="23.05" hidden="false" customHeight="true" outlineLevel="0" collapsed="false">
      <c r="A46" s="32" t="s">
        <v>19</v>
      </c>
      <c r="B46" s="87" t="n">
        <v>0.075</v>
      </c>
      <c r="G46" s="32" t="s">
        <v>19</v>
      </c>
      <c r="H46" s="87" t="n">
        <v>0.35</v>
      </c>
      <c r="Y46" s="32" t="s">
        <v>19</v>
      </c>
      <c r="Z46" s="87" t="n">
        <v>0.6</v>
      </c>
      <c r="AE46" s="32" t="s">
        <v>19</v>
      </c>
      <c r="AF46" s="87" t="n">
        <v>0.425</v>
      </c>
      <c r="AK46" s="32" t="s">
        <v>19</v>
      </c>
      <c r="AL46" s="87" t="n">
        <v>0.475</v>
      </c>
      <c r="AQ46" s="32" t="s">
        <v>19</v>
      </c>
      <c r="AR46" s="87" t="n">
        <v>0.45</v>
      </c>
      <c r="AW46" s="32" t="s">
        <v>19</v>
      </c>
      <c r="AX46" s="87" t="n">
        <v>0.5</v>
      </c>
    </row>
    <row r="1048576" customFormat="false" ht="12.8" hidden="false" customHeight="false" outlineLevel="0" collapsed="false"/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&amp;C&amp;"Arial,Normalny"&amp;10&amp;A</oddHeader>
    <oddFooter>&amp;C&amp;"Arial,Normalny"&amp;10Strona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46"/>
  <sheetViews>
    <sheetView showFormulas="false" showGridLines="true" showRowColHeaders="true" showZeros="true" rightToLeft="false" tabSelected="false" showOutlineSymbols="true" defaultGridColor="true" view="normal" topLeftCell="A5" colorId="64" zoomScale="65" zoomScaleNormal="65" zoomScalePageLayoutView="100" workbookViewId="0">
      <selection pane="topLeft" activeCell="Y46" activeCellId="0" sqref="Y46"/>
    </sheetView>
  </sheetViews>
  <sheetFormatPr defaultRowHeight="16.6" zeroHeight="false" outlineLevelRow="0" outlineLevelCol="0"/>
  <cols>
    <col collapsed="false" customWidth="true" hidden="false" outlineLevel="0" max="1" min="1" style="1" width="7.03"/>
    <col collapsed="false" customWidth="true" hidden="false" outlineLevel="0" max="3" min="2" style="1" width="7.99"/>
    <col collapsed="false" customWidth="true" hidden="false" outlineLevel="0" max="4" min="4" style="1" width="7.78"/>
    <col collapsed="false" customWidth="true" hidden="false" outlineLevel="0" max="5" min="5" style="1" width="7.99"/>
    <col collapsed="false" customWidth="true" hidden="false" outlineLevel="0" max="6" min="6" style="1" width="5.94"/>
    <col collapsed="false" customWidth="true" hidden="false" outlineLevel="0" max="7" min="7" style="1" width="5.83"/>
    <col collapsed="false" customWidth="true" hidden="false" outlineLevel="0" max="9" min="8" style="1" width="7.99"/>
    <col collapsed="false" customWidth="true" hidden="false" outlineLevel="0" max="10" min="10" style="1" width="6.81"/>
    <col collapsed="false" customWidth="true" hidden="false" outlineLevel="0" max="11" min="11" style="1" width="7.99"/>
    <col collapsed="false" customWidth="true" hidden="false" outlineLevel="0" max="12" min="12" style="1" width="4.64"/>
    <col collapsed="false" customWidth="true" hidden="false" outlineLevel="0" max="13" min="13" style="1" width="5.83"/>
    <col collapsed="false" customWidth="true" hidden="false" outlineLevel="0" max="14" min="14" style="1" width="9.21"/>
    <col collapsed="false" customWidth="true" hidden="false" outlineLevel="0" max="15" min="15" style="1" width="7.99"/>
    <col collapsed="false" customWidth="true" hidden="false" outlineLevel="0" max="16" min="16" style="1" width="6.81"/>
    <col collapsed="false" customWidth="true" hidden="false" outlineLevel="0" max="17" min="17" style="1" width="7.99"/>
    <col collapsed="false" customWidth="true" hidden="false" outlineLevel="0" max="18" min="18" style="1" width="4.64"/>
    <col collapsed="false" customWidth="true" hidden="false" outlineLevel="0" max="19" min="19" style="1" width="5.83"/>
    <col collapsed="false" customWidth="true" hidden="false" outlineLevel="0" max="20" min="20" style="1" width="8.87"/>
    <col collapsed="false" customWidth="true" hidden="false" outlineLevel="0" max="21" min="21" style="1" width="7.78"/>
    <col collapsed="false" customWidth="true" hidden="false" outlineLevel="0" max="22" min="22" style="1" width="6.81"/>
    <col collapsed="false" customWidth="true" hidden="false" outlineLevel="0" max="23" min="23" style="1" width="7.99"/>
    <col collapsed="false" customWidth="true" hidden="false" outlineLevel="0" max="24" min="24" style="1" width="4.64"/>
    <col collapsed="false" customWidth="true" hidden="false" outlineLevel="0" max="25" min="25" style="1" width="5.83"/>
    <col collapsed="false" customWidth="true" hidden="false" outlineLevel="0" max="26" min="26" style="51" width="7.99"/>
    <col collapsed="false" customWidth="true" hidden="false" outlineLevel="0" max="27" min="27" style="1" width="7.99"/>
    <col collapsed="false" customWidth="true" hidden="false" outlineLevel="0" max="28" min="28" style="1" width="6.81"/>
    <col collapsed="false" customWidth="true" hidden="false" outlineLevel="0" max="29" min="29" style="1" width="7.99"/>
    <col collapsed="false" customWidth="true" hidden="false" outlineLevel="0" max="30" min="30" style="1" width="4.64"/>
    <col collapsed="false" customWidth="true" hidden="false" outlineLevel="0" max="31" min="31" style="1" width="5.83"/>
    <col collapsed="false" customWidth="true" hidden="false" outlineLevel="0" max="33" min="32" style="1" width="7.99"/>
    <col collapsed="false" customWidth="true" hidden="false" outlineLevel="0" max="34" min="34" style="1" width="6.81"/>
    <col collapsed="false" customWidth="true" hidden="false" outlineLevel="0" max="35" min="35" style="1" width="7.99"/>
    <col collapsed="false" customWidth="true" hidden="false" outlineLevel="0" max="36" min="36" style="1" width="5.94"/>
    <col collapsed="false" customWidth="true" hidden="false" outlineLevel="0" max="37" min="37" style="1" width="5.83"/>
    <col collapsed="false" customWidth="true" hidden="false" outlineLevel="0" max="39" min="38" style="1" width="7.99"/>
    <col collapsed="false" customWidth="true" hidden="false" outlineLevel="0" max="40" min="40" style="1" width="6.81"/>
    <col collapsed="false" customWidth="true" hidden="false" outlineLevel="0" max="41" min="41" style="1" width="7.99"/>
    <col collapsed="false" customWidth="true" hidden="false" outlineLevel="0" max="42" min="42" style="1" width="5.72"/>
    <col collapsed="false" customWidth="true" hidden="false" outlineLevel="0" max="43" min="43" style="1" width="5.83"/>
    <col collapsed="false" customWidth="true" hidden="false" outlineLevel="0" max="45" min="44" style="1" width="7.99"/>
    <col collapsed="false" customWidth="true" hidden="false" outlineLevel="0" max="46" min="46" style="1" width="6.81"/>
    <col collapsed="false" customWidth="true" hidden="false" outlineLevel="0" max="47" min="47" style="1" width="7.99"/>
    <col collapsed="false" customWidth="true" hidden="false" outlineLevel="0" max="48" min="48" style="1" width="6.91"/>
    <col collapsed="false" customWidth="true" hidden="false" outlineLevel="0" max="49" min="49" style="1" width="5.83"/>
    <col collapsed="false" customWidth="true" hidden="false" outlineLevel="0" max="51" min="50" style="1" width="7.99"/>
    <col collapsed="false" customWidth="true" hidden="false" outlineLevel="0" max="52" min="52" style="1" width="6.81"/>
    <col collapsed="false" customWidth="true" hidden="false" outlineLevel="0" max="53" min="53" style="1" width="7.99"/>
    <col collapsed="false" customWidth="true" hidden="false" outlineLevel="0" max="1023" min="54" style="1" width="9.51"/>
    <col collapsed="false" customWidth="false" hidden="false" outlineLevel="0" max="1025" min="1024" style="0" width="11.52"/>
  </cols>
  <sheetData>
    <row r="1" customFormat="false" ht="16.6" hidden="false" customHeight="true" outlineLevel="0" collapsed="false">
      <c r="A1" s="2" t="s">
        <v>0</v>
      </c>
      <c r="B1" s="2"/>
      <c r="C1" s="2"/>
      <c r="D1" s="2"/>
      <c r="E1" s="2"/>
      <c r="F1" s="1" t="s">
        <v>35</v>
      </c>
      <c r="G1" s="2" t="s">
        <v>20</v>
      </c>
      <c r="H1" s="2"/>
      <c r="I1" s="2"/>
      <c r="J1" s="2"/>
      <c r="K1" s="2"/>
      <c r="M1" s="2" t="s">
        <v>21</v>
      </c>
      <c r="N1" s="2"/>
      <c r="O1" s="2"/>
      <c r="P1" s="2"/>
      <c r="Q1" s="2"/>
      <c r="S1" s="2" t="s">
        <v>22</v>
      </c>
      <c r="T1" s="2"/>
      <c r="U1" s="2"/>
      <c r="V1" s="2"/>
      <c r="W1" s="2"/>
      <c r="Y1" s="2" t="s">
        <v>23</v>
      </c>
      <c r="Z1" s="2"/>
      <c r="AA1" s="2"/>
      <c r="AB1" s="2"/>
      <c r="AC1" s="2"/>
      <c r="AE1" s="2" t="s">
        <v>24</v>
      </c>
      <c r="AF1" s="2"/>
      <c r="AG1" s="2"/>
      <c r="AH1" s="2"/>
      <c r="AI1" s="2"/>
      <c r="AK1" s="2" t="s">
        <v>38</v>
      </c>
      <c r="AL1" s="2"/>
      <c r="AM1" s="2"/>
      <c r="AN1" s="2"/>
      <c r="AO1" s="2"/>
      <c r="AQ1" s="2" t="s">
        <v>36</v>
      </c>
      <c r="AR1" s="2"/>
      <c r="AS1" s="2"/>
      <c r="AT1" s="2"/>
      <c r="AU1" s="2"/>
      <c r="AW1" s="2" t="s">
        <v>39</v>
      </c>
      <c r="AX1" s="2"/>
      <c r="AY1" s="2"/>
      <c r="AZ1" s="2"/>
      <c r="BA1" s="2"/>
    </row>
    <row r="2" customFormat="false" ht="16.6" hidden="false" customHeight="true" outlineLevel="0" collapsed="false">
      <c r="A2" s="72"/>
      <c r="B2" s="73" t="s">
        <v>9</v>
      </c>
      <c r="C2" s="7" t="s">
        <v>10</v>
      </c>
      <c r="D2" s="8" t="s">
        <v>11</v>
      </c>
      <c r="E2" s="8" t="s">
        <v>12</v>
      </c>
      <c r="F2" s="1" t="s">
        <v>37</v>
      </c>
      <c r="G2" s="72"/>
      <c r="H2" s="73" t="s">
        <v>9</v>
      </c>
      <c r="I2" s="7" t="s">
        <v>10</v>
      </c>
      <c r="J2" s="8" t="s">
        <v>11</v>
      </c>
      <c r="K2" s="8" t="s">
        <v>12</v>
      </c>
      <c r="L2" s="1" t="s">
        <v>37</v>
      </c>
      <c r="M2" s="72"/>
      <c r="N2" s="73" t="s">
        <v>9</v>
      </c>
      <c r="O2" s="7" t="s">
        <v>10</v>
      </c>
      <c r="P2" s="8" t="s">
        <v>11</v>
      </c>
      <c r="Q2" s="8" t="s">
        <v>12</v>
      </c>
      <c r="R2" s="1" t="s">
        <v>37</v>
      </c>
      <c r="S2" s="72"/>
      <c r="T2" s="73" t="s">
        <v>9</v>
      </c>
      <c r="U2" s="7" t="s">
        <v>10</v>
      </c>
      <c r="V2" s="8" t="s">
        <v>11</v>
      </c>
      <c r="W2" s="8" t="s">
        <v>12</v>
      </c>
      <c r="X2" s="1" t="s">
        <v>37</v>
      </c>
      <c r="Y2" s="72"/>
      <c r="Z2" s="73" t="s">
        <v>9</v>
      </c>
      <c r="AA2" s="7" t="s">
        <v>10</v>
      </c>
      <c r="AB2" s="8" t="s">
        <v>11</v>
      </c>
      <c r="AC2" s="8" t="s">
        <v>12</v>
      </c>
      <c r="AD2" s="1" t="s">
        <v>37</v>
      </c>
      <c r="AE2" s="72"/>
      <c r="AF2" s="73" t="s">
        <v>9</v>
      </c>
      <c r="AG2" s="7" t="s">
        <v>10</v>
      </c>
      <c r="AH2" s="8" t="s">
        <v>11</v>
      </c>
      <c r="AI2" s="8" t="s">
        <v>12</v>
      </c>
      <c r="AJ2" s="1" t="s">
        <v>37</v>
      </c>
      <c r="AK2" s="72"/>
      <c r="AL2" s="73" t="s">
        <v>9</v>
      </c>
      <c r="AM2" s="7" t="s">
        <v>10</v>
      </c>
      <c r="AN2" s="8" t="s">
        <v>11</v>
      </c>
      <c r="AO2" s="8" t="s">
        <v>12</v>
      </c>
      <c r="AP2" s="1" t="s">
        <v>37</v>
      </c>
      <c r="AQ2" s="72"/>
      <c r="AR2" s="73" t="s">
        <v>9</v>
      </c>
      <c r="AS2" s="7" t="s">
        <v>10</v>
      </c>
      <c r="AT2" s="8" t="s">
        <v>11</v>
      </c>
      <c r="AU2" s="8" t="s">
        <v>12</v>
      </c>
      <c r="AV2" s="1" t="s">
        <v>37</v>
      </c>
      <c r="AW2" s="72"/>
      <c r="AX2" s="73" t="s">
        <v>9</v>
      </c>
      <c r="AY2" s="7" t="s">
        <v>10</v>
      </c>
      <c r="AZ2" s="8" t="s">
        <v>11</v>
      </c>
      <c r="BA2" s="8" t="s">
        <v>12</v>
      </c>
      <c r="BB2" s="1" t="s">
        <v>37</v>
      </c>
    </row>
    <row r="3" customFormat="false" ht="16.6" hidden="false" customHeight="true" outlineLevel="0" collapsed="false">
      <c r="A3" s="72"/>
      <c r="B3" s="74" t="n">
        <v>0.15</v>
      </c>
      <c r="C3" s="7" t="n">
        <v>0</v>
      </c>
      <c r="D3" s="8"/>
      <c r="E3" s="8"/>
      <c r="G3" s="72"/>
      <c r="H3" s="74" t="n">
        <v>0.15</v>
      </c>
      <c r="I3" s="7" t="n">
        <v>90</v>
      </c>
      <c r="J3" s="8"/>
      <c r="K3" s="8"/>
      <c r="M3" s="72"/>
      <c r="N3" s="74" t="n">
        <v>0.21</v>
      </c>
      <c r="O3" s="7" t="n">
        <v>135</v>
      </c>
      <c r="P3" s="8"/>
      <c r="Q3" s="8"/>
      <c r="S3" s="72"/>
      <c r="T3" s="74" t="n">
        <v>0.2</v>
      </c>
      <c r="U3" s="7" t="n">
        <v>30</v>
      </c>
      <c r="V3" s="8"/>
      <c r="W3" s="8"/>
      <c r="Y3" s="72"/>
      <c r="Z3" s="74" t="n">
        <v>0.75</v>
      </c>
      <c r="AA3" s="7" t="n">
        <v>0</v>
      </c>
      <c r="AB3" s="8"/>
      <c r="AC3" s="8"/>
      <c r="AE3" s="72"/>
      <c r="AF3" s="74" t="n">
        <v>1.25</v>
      </c>
      <c r="AG3" s="7" t="n">
        <v>0</v>
      </c>
      <c r="AH3" s="8"/>
      <c r="AI3" s="8"/>
      <c r="AK3" s="72"/>
      <c r="AL3" s="74" t="n">
        <f aca="false">0.9/6</f>
        <v>0.15</v>
      </c>
      <c r="AM3" s="7" t="n">
        <v>0</v>
      </c>
      <c r="AN3" s="8"/>
      <c r="AO3" s="8"/>
      <c r="AP3" s="22"/>
      <c r="AQ3" s="72"/>
      <c r="AR3" s="74" t="n">
        <v>0.15</v>
      </c>
      <c r="AS3" s="7" t="n">
        <v>0</v>
      </c>
      <c r="AT3" s="8"/>
      <c r="AU3" s="8"/>
      <c r="AW3" s="72"/>
      <c r="AX3" s="74" t="n">
        <v>0.15</v>
      </c>
      <c r="AY3" s="7" t="n">
        <v>0</v>
      </c>
      <c r="AZ3" s="8"/>
      <c r="BA3" s="8"/>
    </row>
    <row r="4" customFormat="false" ht="16.6" hidden="false" customHeight="true" outlineLevel="0" collapsed="false">
      <c r="A4" s="15" t="n">
        <v>1</v>
      </c>
      <c r="B4" s="94" t="n">
        <v>0.147941922844681</v>
      </c>
      <c r="C4" s="95" t="n">
        <v>0</v>
      </c>
      <c r="D4" s="17" t="n">
        <v>1</v>
      </c>
      <c r="E4" s="14" t="n">
        <f aca="false">ABS(B4-$B$3)</f>
        <v>0.00205807715531897</v>
      </c>
      <c r="F4" s="0"/>
      <c r="G4" s="15" t="n">
        <v>1</v>
      </c>
      <c r="H4" s="14" t="n">
        <v>0.147941923</v>
      </c>
      <c r="I4" s="99" t="n">
        <v>-90</v>
      </c>
      <c r="J4" s="17" t="n">
        <v>1</v>
      </c>
      <c r="K4" s="14" t="n">
        <f aca="false">ABS(H4-$B$3)</f>
        <v>0.00205807699999999</v>
      </c>
      <c r="L4" s="0"/>
      <c r="M4" s="15" t="n">
        <v>1</v>
      </c>
      <c r="N4" s="14" t="n">
        <v>0.126158617</v>
      </c>
      <c r="O4" s="99" t="n">
        <v>-159.48</v>
      </c>
      <c r="P4" s="17" t="n">
        <v>0</v>
      </c>
      <c r="Q4" s="14" t="n">
        <f aca="false">ABS($N$3-N4)</f>
        <v>0.083841383</v>
      </c>
      <c r="R4" s="0"/>
      <c r="S4" s="15" t="n">
        <v>1</v>
      </c>
      <c r="T4" s="14" t="n">
        <v>0.171374118080216</v>
      </c>
      <c r="U4" s="99" t="n">
        <v>-124.56</v>
      </c>
      <c r="V4" s="36" t="n">
        <v>0</v>
      </c>
      <c r="W4" s="78" t="n">
        <f aca="false">ABS(T4-$T$3)</f>
        <v>0.028625881919784</v>
      </c>
      <c r="X4" s="0"/>
      <c r="Y4" s="15" t="n">
        <v>1</v>
      </c>
      <c r="Z4" s="100" t="n">
        <v>0.148147349200321</v>
      </c>
      <c r="AA4" s="101" t="n">
        <v>-358.079999999998</v>
      </c>
      <c r="AB4" s="17" t="n">
        <v>1</v>
      </c>
      <c r="AC4" s="14" t="n">
        <f aca="false">ABS(Z4-$B$3)</f>
        <v>0.00185265079967897</v>
      </c>
      <c r="AE4" s="15" t="n">
        <v>1</v>
      </c>
      <c r="AF4" s="100" t="n">
        <v>0.118300730402675</v>
      </c>
      <c r="AG4" s="102" t="n">
        <v>180.072028811525</v>
      </c>
      <c r="AH4" s="17" t="n">
        <v>0</v>
      </c>
      <c r="AI4" s="14" t="n">
        <f aca="false">ABS(AF4-$B$3)</f>
        <v>0.031699269597325</v>
      </c>
      <c r="AK4" s="15" t="n">
        <v>1</v>
      </c>
      <c r="AL4" s="100" t="n">
        <v>0.0847355679109697</v>
      </c>
      <c r="AM4" s="101" t="n">
        <v>-15.12</v>
      </c>
      <c r="AN4" s="17" t="n">
        <v>0</v>
      </c>
      <c r="AO4" s="14" t="n">
        <f aca="false">ABS(AL4-$AL$3)</f>
        <v>0.0652644320890303</v>
      </c>
      <c r="AP4" s="0"/>
      <c r="AQ4" s="15" t="n">
        <v>1</v>
      </c>
      <c r="AR4" s="100" t="n">
        <v>0.149007302866596</v>
      </c>
      <c r="AS4" s="102" t="n">
        <v>-0.450281425891182</v>
      </c>
      <c r="AT4" s="17" t="n">
        <v>1</v>
      </c>
      <c r="AU4" s="14" t="n">
        <f aca="false">ABS(AR4-$AR$3)</f>
        <v>0.000992697133403969</v>
      </c>
      <c r="AV4" s="22"/>
      <c r="AW4" s="15" t="n">
        <v>1</v>
      </c>
      <c r="AX4" s="100" t="n">
        <v>0.150027927703674</v>
      </c>
      <c r="AY4" s="101" t="n">
        <v>0</v>
      </c>
      <c r="AZ4" s="17" t="n">
        <v>1</v>
      </c>
      <c r="BA4" s="14" t="n">
        <f aca="false">ABS(AX4-$B$3)</f>
        <v>2.79277036740189E-005</v>
      </c>
    </row>
    <row r="5" customFormat="false" ht="16.6" hidden="false" customHeight="true" outlineLevel="0" collapsed="false">
      <c r="A5" s="15" t="n">
        <v>2</v>
      </c>
      <c r="B5" s="94" t="n">
        <v>0.0630363791515968</v>
      </c>
      <c r="C5" s="95" t="n">
        <v>174.6</v>
      </c>
      <c r="D5" s="17" t="n">
        <v>0</v>
      </c>
      <c r="E5" s="14" t="n">
        <f aca="false">ABS(B5-$B$3)</f>
        <v>0.0869636208484032</v>
      </c>
      <c r="F5" s="0"/>
      <c r="G5" s="15" t="n">
        <v>2</v>
      </c>
      <c r="H5" s="14" t="n">
        <v>0.059441705</v>
      </c>
      <c r="I5" s="99" t="n">
        <v>-10.8</v>
      </c>
      <c r="J5" s="17" t="n">
        <v>0</v>
      </c>
      <c r="K5" s="14" t="n">
        <f aca="false">ABS(H5-$B$3)</f>
        <v>0.090558295</v>
      </c>
      <c r="L5" s="0"/>
      <c r="M5" s="15" t="n">
        <v>2</v>
      </c>
      <c r="N5" s="14" t="n">
        <v>0.112434041</v>
      </c>
      <c r="O5" s="99" t="n">
        <v>-25.38</v>
      </c>
      <c r="P5" s="17" t="n">
        <v>0</v>
      </c>
      <c r="Q5" s="14" t="n">
        <f aca="false">ABS($N$3-N5)</f>
        <v>0.097565959</v>
      </c>
      <c r="R5" s="0"/>
      <c r="S5" s="15" t="n">
        <v>2</v>
      </c>
      <c r="T5" s="14" t="n">
        <v>0.0961294702880807</v>
      </c>
      <c r="U5" s="99" t="n">
        <v>127.44</v>
      </c>
      <c r="V5" s="36" t="n">
        <v>0</v>
      </c>
      <c r="W5" s="78" t="n">
        <f aca="false">ABS(T5-$T$3)</f>
        <v>0.103870529711919</v>
      </c>
      <c r="X5" s="0"/>
      <c r="Y5" s="15" t="n">
        <v>2</v>
      </c>
      <c r="Z5" s="100" t="n">
        <v>0.104537953024735</v>
      </c>
      <c r="AA5" s="101" t="n">
        <v>-169.44</v>
      </c>
      <c r="AB5" s="17" t="n">
        <v>0</v>
      </c>
      <c r="AC5" s="14" t="n">
        <f aca="false">ABS(Z5-$B$3)</f>
        <v>0.045462046975265</v>
      </c>
      <c r="AE5" s="15" t="n">
        <v>2</v>
      </c>
      <c r="AF5" s="100" t="n">
        <v>0.0465491329861902</v>
      </c>
      <c r="AG5" s="102" t="n">
        <v>180.072028811525</v>
      </c>
      <c r="AH5" s="17" t="n">
        <v>0</v>
      </c>
      <c r="AI5" s="14" t="n">
        <f aca="false">ABS(AF5-$B$3)</f>
        <v>0.10345086701381</v>
      </c>
      <c r="AK5" s="15" t="n">
        <v>2</v>
      </c>
      <c r="AL5" s="100" t="n">
        <v>0.0675446560003404</v>
      </c>
      <c r="AM5" s="101" t="n">
        <v>-8.27999999999999</v>
      </c>
      <c r="AN5" s="17" t="n">
        <v>1</v>
      </c>
      <c r="AO5" s="14" t="n">
        <f aca="false">ABS(AL5-$AL$3)</f>
        <v>0.0824553439996596</v>
      </c>
      <c r="AP5" s="0"/>
      <c r="AQ5" s="15" t="n">
        <v>2</v>
      </c>
      <c r="AR5" s="100" t="n">
        <v>0.0826747230312182</v>
      </c>
      <c r="AS5" s="102" t="n">
        <v>-10.3564727954972</v>
      </c>
      <c r="AT5" s="17" t="n">
        <v>0</v>
      </c>
      <c r="AU5" s="14" t="n">
        <f aca="false">ABS(AR5-$AR$3)</f>
        <v>0.0673252769687818</v>
      </c>
      <c r="AV5" s="22"/>
      <c r="AW5" s="15" t="n">
        <v>2</v>
      </c>
      <c r="AX5" s="100" t="n">
        <v>0.0529798301205293</v>
      </c>
      <c r="AY5" s="101" t="n">
        <v>179.680894586118</v>
      </c>
      <c r="AZ5" s="17" t="n">
        <v>0</v>
      </c>
      <c r="BA5" s="14" t="n">
        <f aca="false">ABS(AX5-$B$3)</f>
        <v>0.0970201698794707</v>
      </c>
      <c r="BB5" s="22"/>
      <c r="BC5" s="22"/>
    </row>
    <row r="6" customFormat="false" ht="16.6" hidden="false" customHeight="true" outlineLevel="0" collapsed="false">
      <c r="A6" s="15" t="n">
        <v>3</v>
      </c>
      <c r="B6" s="94" t="n">
        <v>0.147941922844681</v>
      </c>
      <c r="C6" s="95" t="n">
        <v>0</v>
      </c>
      <c r="D6" s="17" t="n">
        <v>1</v>
      </c>
      <c r="E6" s="14" t="n">
        <f aca="false">ABS(B6-$B$3)</f>
        <v>0.00205807715531897</v>
      </c>
      <c r="F6" s="0"/>
      <c r="G6" s="15" t="n">
        <v>3</v>
      </c>
      <c r="H6" s="14" t="n">
        <v>0.150518977</v>
      </c>
      <c r="I6" s="99" t="n">
        <v>-90</v>
      </c>
      <c r="J6" s="17" t="n">
        <v>1</v>
      </c>
      <c r="K6" s="14" t="n">
        <f aca="false">ABS(H6-$B$3)</f>
        <v>0.000518977000000004</v>
      </c>
      <c r="L6" s="0"/>
      <c r="M6" s="15" t="n">
        <v>3</v>
      </c>
      <c r="N6" s="14" t="n">
        <v>0.097022703</v>
      </c>
      <c r="O6" s="99" t="n">
        <v>-96.3</v>
      </c>
      <c r="P6" s="17" t="n">
        <v>0</v>
      </c>
      <c r="Q6" s="14" t="n">
        <f aca="false">ABS($N$3-N6)</f>
        <v>0.112977297</v>
      </c>
      <c r="R6" s="0"/>
      <c r="S6" s="15" t="n">
        <v>3</v>
      </c>
      <c r="T6" s="14" t="n">
        <v>0.0987090095575486</v>
      </c>
      <c r="U6" s="99" t="n">
        <v>100.8</v>
      </c>
      <c r="V6" s="36" t="n">
        <v>0</v>
      </c>
      <c r="W6" s="78" t="n">
        <f aca="false">ABS(T6-$T$3)</f>
        <v>0.101290990442451</v>
      </c>
      <c r="X6" s="0"/>
      <c r="Y6" s="15" t="n">
        <v>3</v>
      </c>
      <c r="Z6" s="100" t="n">
        <v>0.0957061490273699</v>
      </c>
      <c r="AA6" s="101" t="n">
        <v>163.2</v>
      </c>
      <c r="AB6" s="17" t="n">
        <v>0</v>
      </c>
      <c r="AC6" s="14" t="n">
        <f aca="false">ABS(Z6-$B$3)</f>
        <v>0.0542938509726301</v>
      </c>
      <c r="AE6" s="15" t="n">
        <v>3</v>
      </c>
      <c r="AF6" s="100" t="n">
        <v>0.136434946925874</v>
      </c>
      <c r="AG6" s="102" t="n">
        <v>-180.93637454982</v>
      </c>
      <c r="AH6" s="17" t="n">
        <v>0</v>
      </c>
      <c r="AI6" s="14" t="n">
        <f aca="false">ABS(AF6-$B$3)</f>
        <v>0.013565053074126</v>
      </c>
      <c r="AK6" s="15" t="n">
        <v>3</v>
      </c>
      <c r="AL6" s="100" t="n">
        <v>0.0631027911218951</v>
      </c>
      <c r="AM6" s="101" t="n">
        <v>-14.4</v>
      </c>
      <c r="AN6" s="17" t="n">
        <v>0</v>
      </c>
      <c r="AO6" s="14" t="n">
        <f aca="false">ABS(AL6-$AL$3)</f>
        <v>0.0868972088781049</v>
      </c>
      <c r="AP6" s="0"/>
      <c r="AQ6" s="15" t="n">
        <v>3</v>
      </c>
      <c r="AR6" s="100" t="n">
        <v>0.150257589096206</v>
      </c>
      <c r="AS6" s="102" t="n">
        <v>0</v>
      </c>
      <c r="AT6" s="17" t="n">
        <v>1</v>
      </c>
      <c r="AU6" s="14" t="n">
        <f aca="false">ABS(AR6-$AR$3)</f>
        <v>0.000257589096206018</v>
      </c>
      <c r="AV6" s="22"/>
      <c r="AW6" s="15" t="n">
        <v>3</v>
      </c>
      <c r="AX6" s="100" t="n">
        <v>0.0529798301205293</v>
      </c>
      <c r="AY6" s="101" t="n">
        <v>180.0081821901</v>
      </c>
      <c r="AZ6" s="17" t="n">
        <v>0</v>
      </c>
      <c r="BA6" s="14" t="n">
        <f aca="false">ABS(AX6-$B$3)</f>
        <v>0.0970201698794707</v>
      </c>
      <c r="BB6" s="22"/>
      <c r="BC6" s="22"/>
    </row>
    <row r="7" customFormat="false" ht="16.6" hidden="false" customHeight="true" outlineLevel="0" collapsed="false">
      <c r="A7" s="15" t="n">
        <v>4</v>
      </c>
      <c r="B7" s="94" t="n">
        <v>0.150518977372175</v>
      </c>
      <c r="C7" s="95" t="n">
        <v>-358.92</v>
      </c>
      <c r="D7" s="17" t="n">
        <v>1</v>
      </c>
      <c r="E7" s="14" t="n">
        <f aca="false">ABS(B7-$B$3)</f>
        <v>0.000518977372175017</v>
      </c>
      <c r="F7" s="0"/>
      <c r="G7" s="15" t="n">
        <v>4</v>
      </c>
      <c r="H7" s="14" t="n">
        <v>0.059647364</v>
      </c>
      <c r="I7" s="99" t="n">
        <v>90</v>
      </c>
      <c r="J7" s="17" t="n">
        <v>0</v>
      </c>
      <c r="K7" s="14" t="n">
        <f aca="false">ABS(H7-$B$3)</f>
        <v>0.090352636</v>
      </c>
      <c r="L7" s="0"/>
      <c r="M7" s="15" t="n">
        <v>5</v>
      </c>
      <c r="N7" s="14" t="n">
        <v>0.128504985</v>
      </c>
      <c r="O7" s="99" t="n">
        <v>-5.4</v>
      </c>
      <c r="P7" s="17" t="n">
        <v>0</v>
      </c>
      <c r="Q7" s="14" t="n">
        <f aca="false">ABS($N$3-N7)</f>
        <v>0.081495015</v>
      </c>
      <c r="R7" s="0"/>
      <c r="S7" s="15" t="n">
        <v>4</v>
      </c>
      <c r="T7" s="14" t="n">
        <v>0.139270771027692</v>
      </c>
      <c r="U7" s="99" t="n">
        <v>-133.56</v>
      </c>
      <c r="V7" s="36" t="n">
        <v>0</v>
      </c>
      <c r="W7" s="78" t="n">
        <f aca="false">ABS(T7-$T$3)</f>
        <v>0.060729228972308</v>
      </c>
      <c r="X7" s="0"/>
      <c r="Y7" s="15" t="n">
        <v>4</v>
      </c>
      <c r="Z7" s="100" t="n">
        <v>0.0876204928126135</v>
      </c>
      <c r="AA7" s="101" t="n">
        <v>172.8</v>
      </c>
      <c r="AB7" s="17" t="n">
        <v>0</v>
      </c>
      <c r="AC7" s="14" t="n">
        <f aca="false">ABS(Z7-$B$3)</f>
        <v>0.0623795071873865</v>
      </c>
      <c r="AE7" s="15" t="n">
        <v>4</v>
      </c>
      <c r="AF7" s="100" t="n">
        <v>0.131468495873655</v>
      </c>
      <c r="AG7" s="102" t="n">
        <v>0</v>
      </c>
      <c r="AH7" s="17" t="n">
        <v>1</v>
      </c>
      <c r="AI7" s="14" t="n">
        <f aca="false">ABS(AF7-$B$3)</f>
        <v>0.018531504126345</v>
      </c>
      <c r="AK7" s="15" t="n">
        <v>4</v>
      </c>
      <c r="AL7" s="100" t="n">
        <v>0.0800658017606211</v>
      </c>
      <c r="AM7" s="101" t="n">
        <v>-154.8</v>
      </c>
      <c r="AN7" s="17" t="n">
        <v>1</v>
      </c>
      <c r="AO7" s="14" t="n">
        <f aca="false">ABS(AL7-$AL$3)</f>
        <v>0.0699341982393789</v>
      </c>
      <c r="AP7" s="0"/>
      <c r="AQ7" s="15" t="n">
        <v>4</v>
      </c>
      <c r="AR7" s="100" t="n">
        <v>0.108924408597015</v>
      </c>
      <c r="AS7" s="102" t="n">
        <v>174.258911819887</v>
      </c>
      <c r="AT7" s="17" t="n">
        <v>0</v>
      </c>
      <c r="AU7" s="14" t="n">
        <f aca="false">ABS(AR7-$AR$3)</f>
        <v>0.041075591402985</v>
      </c>
      <c r="AV7" s="22"/>
      <c r="AW7" s="15" t="n">
        <v>4</v>
      </c>
      <c r="AX7" s="100" t="n">
        <v>0.0552182231203351</v>
      </c>
      <c r="AY7" s="101" t="n">
        <v>-179.026319378152</v>
      </c>
      <c r="AZ7" s="17" t="n">
        <v>0</v>
      </c>
      <c r="BA7" s="14" t="n">
        <f aca="false">ABS(AX7-$B$3)</f>
        <v>0.0947817768796649</v>
      </c>
      <c r="BB7" s="22"/>
      <c r="BC7" s="22"/>
    </row>
    <row r="8" customFormat="false" ht="16.6" hidden="false" customHeight="true" outlineLevel="0" collapsed="false">
      <c r="A8" s="15" t="n">
        <v>5</v>
      </c>
      <c r="B8" s="94" t="n">
        <v>0.145912083566544</v>
      </c>
      <c r="C8" s="95" t="n">
        <v>-359.64</v>
      </c>
      <c r="D8" s="17" t="n">
        <v>0</v>
      </c>
      <c r="E8" s="14" t="n">
        <f aca="false">ABS(B8-$B$3)</f>
        <v>0.00408791643345599</v>
      </c>
      <c r="F8" s="0"/>
      <c r="G8" s="15" t="n">
        <v>5</v>
      </c>
      <c r="H8" s="14" t="n">
        <v>0.145912084</v>
      </c>
      <c r="I8" s="99" t="n">
        <v>-89.64</v>
      </c>
      <c r="J8" s="17" t="n">
        <v>0</v>
      </c>
      <c r="K8" s="14" t="n">
        <f aca="false">ABS(H8-$B$3)</f>
        <v>0.004087916</v>
      </c>
      <c r="L8" s="0"/>
      <c r="M8" s="15" t="n">
        <v>7</v>
      </c>
      <c r="N8" s="14" t="n">
        <v>0.131499408</v>
      </c>
      <c r="O8" s="99" t="n">
        <v>-13.32</v>
      </c>
      <c r="P8" s="17" t="n">
        <v>0</v>
      </c>
      <c r="Q8" s="14" t="n">
        <f aca="false">ABS($N$3-N8)</f>
        <v>0.078500592</v>
      </c>
      <c r="R8" s="0"/>
      <c r="S8" s="15" t="n">
        <v>5</v>
      </c>
      <c r="T8" s="14" t="n">
        <v>0.103162977744188</v>
      </c>
      <c r="U8" s="99" t="n">
        <v>101.52</v>
      </c>
      <c r="V8" s="36" t="n">
        <v>0</v>
      </c>
      <c r="W8" s="78" t="n">
        <f aca="false">ABS(T8-$T$3)</f>
        <v>0.096837022255812</v>
      </c>
      <c r="X8" s="0"/>
      <c r="Y8" s="15" t="n">
        <v>5</v>
      </c>
      <c r="Z8" s="100" t="n">
        <v>0.0965546639560672</v>
      </c>
      <c r="AA8" s="101" t="n">
        <v>88.8</v>
      </c>
      <c r="AB8" s="17" t="n">
        <v>0</v>
      </c>
      <c r="AC8" s="14" t="n">
        <f aca="false">ABS(Z8-$B$3)</f>
        <v>0.0534453360439328</v>
      </c>
      <c r="AE8" s="15" t="n">
        <v>5</v>
      </c>
      <c r="AF8" s="100" t="n">
        <v>0.136434946925874</v>
      </c>
      <c r="AG8" s="102" t="n">
        <v>-359.567827130852</v>
      </c>
      <c r="AH8" s="17" t="n">
        <v>1</v>
      </c>
      <c r="AI8" s="14" t="n">
        <f aca="false">ABS(AF8-$B$3)</f>
        <v>0.013565053074126</v>
      </c>
      <c r="AK8" s="15" t="n">
        <v>5</v>
      </c>
      <c r="AL8" s="100" t="n">
        <v>0.107513805044343</v>
      </c>
      <c r="AM8" s="101" t="n">
        <v>-301.679999999998</v>
      </c>
      <c r="AN8" s="17" t="n">
        <v>0</v>
      </c>
      <c r="AO8" s="14" t="n">
        <f aca="false">ABS(AL8-$AL$3)</f>
        <v>0.042486194955657</v>
      </c>
      <c r="AP8" s="0"/>
      <c r="AQ8" s="15" t="n">
        <v>5</v>
      </c>
      <c r="AR8" s="100" t="n">
        <v>0.149631140096114</v>
      </c>
      <c r="AS8" s="102" t="n">
        <v>0</v>
      </c>
      <c r="AT8" s="17" t="n">
        <v>0</v>
      </c>
      <c r="AU8" s="14" t="n">
        <f aca="false">ABS(AR8-$AR$3)</f>
        <v>0.000368859903885993</v>
      </c>
      <c r="AV8" s="22"/>
      <c r="AW8" s="15" t="n">
        <v>5</v>
      </c>
      <c r="AX8" s="100" t="n">
        <v>0.0531487448318607</v>
      </c>
      <c r="AY8" s="101" t="n">
        <v>173.135142506478</v>
      </c>
      <c r="AZ8" s="17" t="n">
        <v>0</v>
      </c>
      <c r="BA8" s="14" t="n">
        <f aca="false">ABS(AX8-$B$3)</f>
        <v>0.0968512551681393</v>
      </c>
      <c r="BB8" s="22"/>
      <c r="BC8" s="22"/>
    </row>
    <row r="9" customFormat="false" ht="16.6" hidden="false" customHeight="true" outlineLevel="0" collapsed="false">
      <c r="A9" s="15" t="n">
        <v>6</v>
      </c>
      <c r="B9" s="94" t="n">
        <v>0.0580218081949578</v>
      </c>
      <c r="C9" s="95" t="n">
        <v>-358.56</v>
      </c>
      <c r="D9" s="17" t="n">
        <v>0</v>
      </c>
      <c r="E9" s="14" t="n">
        <f aca="false">ABS(B9-$B$3)</f>
        <v>0.0919781918050422</v>
      </c>
      <c r="F9" s="0"/>
      <c r="G9" s="15" t="n">
        <v>6</v>
      </c>
      <c r="H9" s="14" t="n">
        <v>0.054902391</v>
      </c>
      <c r="I9" s="99" t="n">
        <v>-341.64</v>
      </c>
      <c r="J9" s="17" t="n">
        <v>0</v>
      </c>
      <c r="K9" s="14" t="n">
        <f aca="false">ABS(H9-$B$3)</f>
        <v>0.095097609</v>
      </c>
      <c r="L9" s="0"/>
      <c r="M9" s="15" t="n">
        <v>9</v>
      </c>
      <c r="N9" s="14" t="n">
        <v>0.216274996</v>
      </c>
      <c r="O9" s="99" t="n">
        <v>-85.68</v>
      </c>
      <c r="P9" s="17" t="n">
        <v>0</v>
      </c>
      <c r="Q9" s="14" t="n">
        <f aca="false">ABS($N$3-N9)</f>
        <v>0.00627499600000003</v>
      </c>
      <c r="R9" s="0"/>
      <c r="S9" s="15" t="n">
        <v>7</v>
      </c>
      <c r="T9" s="14" t="n">
        <v>0.12308132692631</v>
      </c>
      <c r="U9" s="99" t="n">
        <v>-203.76</v>
      </c>
      <c r="V9" s="36" t="n">
        <v>0</v>
      </c>
      <c r="W9" s="78" t="n">
        <f aca="false">ABS(T9-$T$3)</f>
        <v>0.07691867307369</v>
      </c>
      <c r="X9" s="0"/>
      <c r="Y9" s="15" t="n">
        <v>6</v>
      </c>
      <c r="Z9" s="100" t="n">
        <v>0.0948650907823244</v>
      </c>
      <c r="AA9" s="101" t="n">
        <v>-168.48</v>
      </c>
      <c r="AB9" s="17" t="n">
        <v>0</v>
      </c>
      <c r="AC9" s="14" t="n">
        <f aca="false">ABS(Z9-$B$3)</f>
        <v>0.0551349092176756</v>
      </c>
      <c r="AE9" s="15" t="n">
        <v>6</v>
      </c>
      <c r="AF9" s="100" t="n">
        <v>0.154678959687922</v>
      </c>
      <c r="AG9" s="102" t="n">
        <v>-91.0444177671068</v>
      </c>
      <c r="AH9" s="17" t="n">
        <v>0</v>
      </c>
      <c r="AI9" s="14" t="n">
        <f aca="false">ABS(AF9-$B$3)</f>
        <v>0.00467895968792201</v>
      </c>
      <c r="AK9" s="15" t="n">
        <v>6</v>
      </c>
      <c r="AL9" s="100" t="n">
        <v>0.0647943727488827</v>
      </c>
      <c r="AM9" s="101" t="n">
        <v>162</v>
      </c>
      <c r="AN9" s="17" t="n">
        <v>0</v>
      </c>
      <c r="AO9" s="14" t="n">
        <f aca="false">ABS(AL9-$AL$3)</f>
        <v>0.0852056272511173</v>
      </c>
      <c r="AP9" s="0"/>
      <c r="AQ9" s="15" t="n">
        <v>6</v>
      </c>
      <c r="AR9" s="100" t="n">
        <v>0.15407174582583</v>
      </c>
      <c r="AS9" s="102" t="n">
        <v>-0.900562851782364</v>
      </c>
      <c r="AT9" s="17" t="n">
        <v>1</v>
      </c>
      <c r="AU9" s="14" t="n">
        <f aca="false">ABS(AR9-$AR$3)</f>
        <v>0.00407174582583</v>
      </c>
      <c r="AV9" s="22"/>
      <c r="AW9" s="15" t="n">
        <v>6</v>
      </c>
      <c r="AX9" s="100" t="n">
        <v>0.150506259250643</v>
      </c>
      <c r="AY9" s="101" t="n">
        <v>-0.981862811945996</v>
      </c>
      <c r="AZ9" s="17" t="n">
        <v>1</v>
      </c>
      <c r="BA9" s="14" t="n">
        <f aca="false">ABS(AX9-$B$3)</f>
        <v>0.000506259250643015</v>
      </c>
      <c r="BB9" s="22"/>
      <c r="BC9" s="22"/>
    </row>
    <row r="10" customFormat="false" ht="16.6" hidden="false" customHeight="true" outlineLevel="0" collapsed="false">
      <c r="A10" s="15" t="n">
        <v>7</v>
      </c>
      <c r="B10" s="94" t="n">
        <v>0.144907631848472</v>
      </c>
      <c r="C10" s="95" t="n">
        <v>0</v>
      </c>
      <c r="D10" s="17" t="n">
        <v>1</v>
      </c>
      <c r="E10" s="14" t="n">
        <f aca="false">ABS(B10-$B$3)</f>
        <v>0.00509236815152797</v>
      </c>
      <c r="F10" s="0"/>
      <c r="G10" s="15" t="n">
        <v>7</v>
      </c>
      <c r="H10" s="14" t="n">
        <v>0.144907632</v>
      </c>
      <c r="I10" s="99" t="n">
        <v>-90</v>
      </c>
      <c r="J10" s="17" t="n">
        <v>1</v>
      </c>
      <c r="K10" s="14" t="n">
        <f aca="false">ABS(H10-$B$3)</f>
        <v>0.00509236799999999</v>
      </c>
      <c r="L10" s="0"/>
      <c r="M10" s="15" t="n">
        <v>12</v>
      </c>
      <c r="N10" s="14" t="n">
        <v>0.20558807</v>
      </c>
      <c r="O10" s="99" t="n">
        <v>-64.44</v>
      </c>
      <c r="P10" s="17" t="n">
        <v>0</v>
      </c>
      <c r="Q10" s="14" t="n">
        <f aca="false">ABS($N$3-N10)</f>
        <v>0.00441192999999998</v>
      </c>
      <c r="R10" s="0"/>
      <c r="S10" s="15" t="n">
        <v>8</v>
      </c>
      <c r="T10" s="14" t="n">
        <v>0.0864680308770122</v>
      </c>
      <c r="U10" s="99" t="n">
        <v>-223.2</v>
      </c>
      <c r="V10" s="36" t="n">
        <v>0</v>
      </c>
      <c r="W10" s="78" t="n">
        <f aca="false">ABS(T10-$T$3)</f>
        <v>0.113531969122988</v>
      </c>
      <c r="X10" s="0"/>
      <c r="Y10" s="15" t="n">
        <v>7</v>
      </c>
      <c r="Z10" s="100" t="n">
        <v>0.105000338550809</v>
      </c>
      <c r="AA10" s="101" t="n">
        <v>-155.52</v>
      </c>
      <c r="AB10" s="17" t="n">
        <v>0</v>
      </c>
      <c r="AC10" s="14" t="n">
        <f aca="false">ABS(Z10-$B$3)</f>
        <v>0.044999661449191</v>
      </c>
      <c r="AE10" s="15" t="n">
        <v>7</v>
      </c>
      <c r="AF10" s="100" t="n">
        <v>0.148200538751969</v>
      </c>
      <c r="AG10" s="102" t="n">
        <v>-0.576230492196879</v>
      </c>
      <c r="AH10" s="17" t="n">
        <v>1</v>
      </c>
      <c r="AI10" s="14" t="n">
        <f aca="false">ABS(AF10-$B$3)</f>
        <v>0.00179946124803099</v>
      </c>
      <c r="AK10" s="15" t="n">
        <v>7</v>
      </c>
      <c r="AL10" s="100" t="n">
        <v>0.07622735684464</v>
      </c>
      <c r="AM10" s="101" t="n">
        <v>-304.92</v>
      </c>
      <c r="AN10" s="17" t="n">
        <v>0</v>
      </c>
      <c r="AO10" s="14" t="n">
        <f aca="false">ABS(AL10-$AL$3)</f>
        <v>0.07377264315536</v>
      </c>
      <c r="AP10" s="0"/>
      <c r="AQ10" s="15" t="n">
        <v>7</v>
      </c>
      <c r="AR10" s="100" t="n">
        <v>0.157982721569026</v>
      </c>
      <c r="AS10" s="102" t="n">
        <v>-359.324577861163</v>
      </c>
      <c r="AT10" s="17" t="n">
        <v>1</v>
      </c>
      <c r="AU10" s="14" t="n">
        <f aca="false">ABS(AR10-$AR$3)</f>
        <v>0.00798272156902602</v>
      </c>
      <c r="AV10" s="22"/>
      <c r="AW10" s="15" t="n">
        <v>7</v>
      </c>
      <c r="AX10" s="100" t="n">
        <v>0.0536587271272943</v>
      </c>
      <c r="AY10" s="101" t="n">
        <v>-338.742670121369</v>
      </c>
      <c r="AZ10" s="17" t="n">
        <v>0</v>
      </c>
      <c r="BA10" s="14" t="n">
        <f aca="false">ABS(AX10-$B$3)</f>
        <v>0.0963412728727057</v>
      </c>
      <c r="BB10" s="22"/>
      <c r="BC10" s="22"/>
    </row>
    <row r="11" customFormat="false" ht="16.6" hidden="false" customHeight="true" outlineLevel="0" collapsed="false">
      <c r="A11" s="15" t="n">
        <v>8</v>
      </c>
      <c r="B11" s="94" t="n">
        <v>0.0684843375303353</v>
      </c>
      <c r="C11" s="95" t="n">
        <v>-154.8</v>
      </c>
      <c r="D11" s="17" t="n">
        <v>0</v>
      </c>
      <c r="E11" s="14" t="n">
        <f aca="false">ABS(B11-$B$3)</f>
        <v>0.0815156624696647</v>
      </c>
      <c r="F11" s="0"/>
      <c r="G11" s="15" t="n">
        <v>8</v>
      </c>
      <c r="H11" s="14" t="n">
        <v>0.057423711</v>
      </c>
      <c r="I11" s="99" t="n">
        <v>-14.4</v>
      </c>
      <c r="J11" s="17" t="n">
        <v>0</v>
      </c>
      <c r="K11" s="14" t="n">
        <f aca="false">ABS(H11-$B$3)</f>
        <v>0.092576289</v>
      </c>
      <c r="L11" s="0"/>
      <c r="M11" s="15" t="n">
        <v>14</v>
      </c>
      <c r="N11" s="14" t="n">
        <v>0.124426999</v>
      </c>
      <c r="O11" s="99" t="n">
        <v>-58.86</v>
      </c>
      <c r="P11" s="17" t="n">
        <v>0</v>
      </c>
      <c r="Q11" s="14" t="n">
        <f aca="false">ABS($N$3-N11)</f>
        <v>0.085573001</v>
      </c>
      <c r="R11" s="0"/>
      <c r="S11" s="15" t="n">
        <v>9</v>
      </c>
      <c r="T11" s="14" t="n">
        <v>0.198242415448551</v>
      </c>
      <c r="U11" s="99" t="n">
        <v>-11.52</v>
      </c>
      <c r="V11" s="36" t="n">
        <v>1</v>
      </c>
      <c r="W11" s="78" t="n">
        <f aca="false">ABS(T11-$T$3)</f>
        <v>0.001757584551449</v>
      </c>
      <c r="X11" s="0"/>
      <c r="Y11" s="15" t="n">
        <v>8</v>
      </c>
      <c r="Z11" s="100" t="n">
        <v>0.0903696591114952</v>
      </c>
      <c r="AA11" s="101" t="n">
        <v>137.28</v>
      </c>
      <c r="AB11" s="17" t="n">
        <v>0</v>
      </c>
      <c r="AC11" s="14" t="n">
        <f aca="false">ABS(Z11-$B$3)</f>
        <v>0.0596303408885048</v>
      </c>
      <c r="AE11" s="15" t="n">
        <v>8</v>
      </c>
      <c r="AF11" s="100" t="n">
        <v>0.0466820973903687</v>
      </c>
      <c r="AG11" s="102" t="n">
        <v>0</v>
      </c>
      <c r="AH11" s="17" t="n">
        <v>0</v>
      </c>
      <c r="AI11" s="14" t="n">
        <f aca="false">ABS(AF11-$B$3)</f>
        <v>0.103317902609631</v>
      </c>
      <c r="AK11" s="15" t="n">
        <v>8</v>
      </c>
      <c r="AL11" s="100" t="n">
        <v>0.0690937030622857</v>
      </c>
      <c r="AM11" s="101" t="n">
        <v>-10.8</v>
      </c>
      <c r="AN11" s="17" t="n">
        <v>1</v>
      </c>
      <c r="AO11" s="14" t="n">
        <f aca="false">ABS(AL11-$AL$3)</f>
        <v>0.0809062969377143</v>
      </c>
      <c r="AP11" s="0"/>
      <c r="AQ11" s="15" t="n">
        <v>8</v>
      </c>
      <c r="AR11" s="100" t="n">
        <v>0.0910132592872844</v>
      </c>
      <c r="AS11" s="102" t="n">
        <v>-326.904315196996</v>
      </c>
      <c r="AT11" s="17" t="n">
        <v>0</v>
      </c>
      <c r="AU11" s="14" t="n">
        <f aca="false">ABS(AR11-$AR$3)</f>
        <v>0.0589867407127156</v>
      </c>
      <c r="AV11" s="22"/>
      <c r="AW11" s="15" t="n">
        <v>8</v>
      </c>
      <c r="AX11" s="100" t="n">
        <v>0.0649512389238687</v>
      </c>
      <c r="AY11" s="101" t="n">
        <v>-11.782353743352</v>
      </c>
      <c r="AZ11" s="17" t="n">
        <v>0</v>
      </c>
      <c r="BA11" s="14" t="n">
        <f aca="false">ABS(AX11-$B$3)</f>
        <v>0.0850487610761313</v>
      </c>
      <c r="BB11" s="22"/>
      <c r="BC11" s="22"/>
    </row>
    <row r="12" customFormat="false" ht="16.6" hidden="false" customHeight="true" outlineLevel="0" collapsed="false">
      <c r="A12" s="15" t="n">
        <v>9</v>
      </c>
      <c r="B12" s="94" t="n">
        <v>0.150518977372175</v>
      </c>
      <c r="C12" s="95" t="n">
        <v>-358.92</v>
      </c>
      <c r="D12" s="17" t="n">
        <v>1</v>
      </c>
      <c r="E12" s="14" t="n">
        <f aca="false">ABS(B12-$B$3)</f>
        <v>0.000518977372175017</v>
      </c>
      <c r="F12" s="0"/>
      <c r="G12" s="15" t="n">
        <v>9</v>
      </c>
      <c r="H12" s="14" t="n">
        <v>0.150518977</v>
      </c>
      <c r="I12" s="99" t="n">
        <v>-88.92</v>
      </c>
      <c r="J12" s="17" t="n">
        <v>1</v>
      </c>
      <c r="K12" s="14" t="n">
        <f aca="false">ABS(H12-$B$3)</f>
        <v>0.000518977000000004</v>
      </c>
      <c r="L12" s="0"/>
      <c r="M12" s="15" t="n">
        <v>16</v>
      </c>
      <c r="N12" s="14" t="n">
        <v>0.208449185</v>
      </c>
      <c r="O12" s="99" t="n">
        <v>-96.48</v>
      </c>
      <c r="P12" s="17" t="n">
        <v>0</v>
      </c>
      <c r="Q12" s="14" t="n">
        <f aca="false">ABS($N$3-N12)</f>
        <v>0.00155081499999998</v>
      </c>
      <c r="R12" s="0"/>
      <c r="S12" s="15" t="n">
        <v>12</v>
      </c>
      <c r="T12" s="14" t="n">
        <v>0.205366802213176</v>
      </c>
      <c r="U12" s="99" t="n">
        <v>-22.32</v>
      </c>
      <c r="V12" s="36" t="n">
        <v>1</v>
      </c>
      <c r="W12" s="78" t="n">
        <f aca="false">ABS(T12-$T$3)</f>
        <v>0.00536680221317601</v>
      </c>
      <c r="X12" s="0"/>
      <c r="Y12" s="15" t="n">
        <v>9</v>
      </c>
      <c r="Z12" s="100" t="n">
        <v>0.2</v>
      </c>
      <c r="AA12" s="101" t="n">
        <v>0</v>
      </c>
      <c r="AB12" s="17" t="n">
        <v>0</v>
      </c>
      <c r="AC12" s="14" t="n">
        <f aca="false">ABS(Z12-$B$3)</f>
        <v>0.05</v>
      </c>
      <c r="AE12" s="15" t="n">
        <v>9</v>
      </c>
      <c r="AF12" s="100" t="n">
        <v>0.14078358830278</v>
      </c>
      <c r="AG12" s="102" t="n">
        <v>-353.229291716687</v>
      </c>
      <c r="AH12" s="17" t="n">
        <v>1</v>
      </c>
      <c r="AI12" s="14" t="n">
        <f aca="false">ABS(AF12-$B$3)</f>
        <v>0.00921641169721998</v>
      </c>
      <c r="AK12" s="15" t="n">
        <v>9</v>
      </c>
      <c r="AL12" s="100" t="n">
        <v>0.0967184546570938</v>
      </c>
      <c r="AM12" s="101" t="n">
        <v>0</v>
      </c>
      <c r="AN12" s="17" t="n">
        <v>0</v>
      </c>
      <c r="AO12" s="14" t="n">
        <f aca="false">ABS(AL12-$AL$3)</f>
        <v>0.0532815453429062</v>
      </c>
      <c r="AP12" s="0"/>
      <c r="AQ12" s="15" t="n">
        <v>9</v>
      </c>
      <c r="AR12" s="100" t="n">
        <v>0.149631140096114</v>
      </c>
      <c r="AS12" s="102" t="n">
        <v>0</v>
      </c>
      <c r="AT12" s="17" t="n">
        <v>1</v>
      </c>
      <c r="AU12" s="14" t="n">
        <f aca="false">ABS(AR12-$AR$3)</f>
        <v>0.000368859903885993</v>
      </c>
      <c r="AV12" s="22"/>
      <c r="AW12" s="15" t="n">
        <v>9</v>
      </c>
      <c r="AX12" s="100" t="n">
        <v>0.150027927703674</v>
      </c>
      <c r="AY12" s="101" t="n">
        <v>-0.327287603981999</v>
      </c>
      <c r="AZ12" s="17" t="n">
        <v>1</v>
      </c>
      <c r="BA12" s="14" t="n">
        <f aca="false">ABS(AX12-$B$3)</f>
        <v>2.79277036740189E-005</v>
      </c>
      <c r="BB12" s="22"/>
      <c r="BC12" s="22"/>
    </row>
    <row r="13" customFormat="false" ht="16.6" hidden="false" customHeight="true" outlineLevel="0" collapsed="false">
      <c r="A13" s="15" t="n">
        <v>10</v>
      </c>
      <c r="B13" s="94" t="n">
        <v>0.147941922844681</v>
      </c>
      <c r="C13" s="95" t="n">
        <v>-0.719999999999999</v>
      </c>
      <c r="D13" s="17" t="n">
        <v>1</v>
      </c>
      <c r="E13" s="14" t="n">
        <f aca="false">ABS(B13-$B$3)</f>
        <v>0.00205807715531897</v>
      </c>
      <c r="F13" s="0"/>
      <c r="G13" s="15" t="n">
        <v>10</v>
      </c>
      <c r="H13" s="14" t="n">
        <v>0.147941923</v>
      </c>
      <c r="I13" s="99" t="n">
        <v>-90.72</v>
      </c>
      <c r="J13" s="17" t="n">
        <v>1</v>
      </c>
      <c r="K13" s="14" t="n">
        <f aca="false">ABS(H13-$B$3)</f>
        <v>0.00205807699999999</v>
      </c>
      <c r="L13" s="0"/>
      <c r="M13" s="15" t="n">
        <v>17</v>
      </c>
      <c r="N13" s="14" t="n">
        <v>0.211350117</v>
      </c>
      <c r="O13" s="99" t="n">
        <v>-128.52</v>
      </c>
      <c r="P13" s="17" t="n">
        <v>0</v>
      </c>
      <c r="Q13" s="14" t="n">
        <f aca="false">ABS($N$3-N13)</f>
        <v>0.00135011700000001</v>
      </c>
      <c r="R13" s="0"/>
      <c r="S13" s="15" t="n">
        <v>14</v>
      </c>
      <c r="T13" s="14" t="n">
        <v>0.123625732306883</v>
      </c>
      <c r="U13" s="99" t="n">
        <v>-116.28</v>
      </c>
      <c r="V13" s="36" t="n">
        <v>0</v>
      </c>
      <c r="W13" s="78" t="n">
        <f aca="false">ABS(T13-$T$3)</f>
        <v>0.076374267693117</v>
      </c>
      <c r="X13" s="0"/>
      <c r="Y13" s="15" t="n">
        <v>10</v>
      </c>
      <c r="Z13" s="100" t="n">
        <v>0.0957061490273699</v>
      </c>
      <c r="AA13" s="101" t="n">
        <v>176.16</v>
      </c>
      <c r="AB13" s="17" t="n">
        <v>0</v>
      </c>
      <c r="AC13" s="14" t="n">
        <f aca="false">ABS(Z13-$B$3)</f>
        <v>0.0542938509726301</v>
      </c>
      <c r="AE13" s="15" t="n">
        <v>10</v>
      </c>
      <c r="AF13" s="100" t="n">
        <v>0.146101933170233</v>
      </c>
      <c r="AG13" s="102" t="n">
        <v>-0.864345738295318</v>
      </c>
      <c r="AH13" s="17" t="n">
        <v>1</v>
      </c>
      <c r="AI13" s="14" t="n">
        <f aca="false">ABS(AF13-$B$3)</f>
        <v>0.00389806682976698</v>
      </c>
      <c r="AK13" s="15" t="n">
        <v>10</v>
      </c>
      <c r="AL13" s="100" t="n">
        <v>0.0655331475369604</v>
      </c>
      <c r="AM13" s="101" t="n">
        <v>-153.359999999998</v>
      </c>
      <c r="AN13" s="17" t="n">
        <v>0</v>
      </c>
      <c r="AO13" s="14" t="n">
        <f aca="false">ABS(AL13-$AL$3)</f>
        <v>0.0844668524630396</v>
      </c>
      <c r="AP13" s="0"/>
      <c r="AQ13" s="15" t="n">
        <v>10</v>
      </c>
      <c r="AR13" s="100" t="n">
        <v>0.149631140096114</v>
      </c>
      <c r="AS13" s="102" t="n">
        <v>-357.97373358349</v>
      </c>
      <c r="AT13" s="17" t="n">
        <v>1</v>
      </c>
      <c r="AU13" s="14" t="n">
        <f aca="false">ABS(AR13-$AR$3)</f>
        <v>0.000368859903885993</v>
      </c>
      <c r="AV13" s="22"/>
      <c r="AW13" s="15" t="n">
        <v>10</v>
      </c>
      <c r="AX13" s="100" t="n">
        <v>0.0625169849554002</v>
      </c>
      <c r="AY13" s="101" t="n">
        <v>137.460793672438</v>
      </c>
      <c r="AZ13" s="17" t="n">
        <v>0</v>
      </c>
      <c r="BA13" s="14" t="n">
        <f aca="false">ABS(AX13-$B$3)</f>
        <v>0.0874830150445998</v>
      </c>
      <c r="BB13" s="22"/>
      <c r="BC13" s="22"/>
    </row>
    <row r="14" customFormat="false" ht="16.6" hidden="false" customHeight="true" outlineLevel="0" collapsed="false">
      <c r="A14" s="15" t="n">
        <v>11</v>
      </c>
      <c r="B14" s="94" t="n">
        <v>0.15</v>
      </c>
      <c r="C14" s="95" t="n">
        <v>-0.72</v>
      </c>
      <c r="D14" s="17" t="n">
        <v>1</v>
      </c>
      <c r="E14" s="14" t="n">
        <f aca="false">ABS(B14-$B$3)</f>
        <v>0</v>
      </c>
      <c r="F14" s="0"/>
      <c r="G14" s="15" t="n">
        <v>11</v>
      </c>
      <c r="H14" s="14" t="n">
        <v>0.15</v>
      </c>
      <c r="I14" s="99" t="n">
        <v>-90.72</v>
      </c>
      <c r="J14" s="17" t="n">
        <v>1</v>
      </c>
      <c r="K14" s="14" t="n">
        <f aca="false">ABS(H14-$B$3)</f>
        <v>0</v>
      </c>
      <c r="L14" s="0"/>
      <c r="M14" s="15" t="n">
        <v>19</v>
      </c>
      <c r="N14" s="14" t="n">
        <v>0.10687827</v>
      </c>
      <c r="O14" s="99" t="n">
        <v>96.66</v>
      </c>
      <c r="P14" s="17" t="n">
        <v>0</v>
      </c>
      <c r="Q14" s="14" t="n">
        <f aca="false">ABS($N$3-N14)</f>
        <v>0.10312173</v>
      </c>
      <c r="R14" s="0"/>
      <c r="S14" s="15" t="n">
        <v>15</v>
      </c>
      <c r="T14" s="14" t="n">
        <v>0.2</v>
      </c>
      <c r="U14" s="99" t="n">
        <v>-22.32</v>
      </c>
      <c r="V14" s="36" t="n">
        <v>1</v>
      </c>
      <c r="W14" s="78" t="n">
        <f aca="false">ABS(T14-$T$3)</f>
        <v>0</v>
      </c>
      <c r="X14" s="0"/>
      <c r="Y14" s="15" t="n">
        <v>11</v>
      </c>
      <c r="Z14" s="100" t="n">
        <v>0.0853307271363762</v>
      </c>
      <c r="AA14" s="101" t="n">
        <v>-0.96</v>
      </c>
      <c r="AB14" s="17" t="n">
        <v>0</v>
      </c>
      <c r="AC14" s="14" t="n">
        <f aca="false">ABS(Z14-$B$3)</f>
        <v>0.0646692728636238</v>
      </c>
      <c r="AE14" s="15" t="n">
        <v>11</v>
      </c>
      <c r="AF14" s="100" t="n">
        <v>0.12</v>
      </c>
      <c r="AG14" s="102" t="n">
        <v>89.3157262905162</v>
      </c>
      <c r="AH14" s="17" t="n">
        <v>0</v>
      </c>
      <c r="AI14" s="14" t="n">
        <f aca="false">ABS(AF14-$B$3)</f>
        <v>0.03</v>
      </c>
      <c r="AK14" s="15" t="n">
        <v>11</v>
      </c>
      <c r="AL14" s="100" t="n">
        <v>0.0890024456214685</v>
      </c>
      <c r="AM14" s="101" t="n">
        <v>-159.479999999999</v>
      </c>
      <c r="AN14" s="17" t="n">
        <v>0</v>
      </c>
      <c r="AO14" s="14" t="n">
        <f aca="false">ABS(AL14-$AL$3)</f>
        <v>0.0609975543785315</v>
      </c>
      <c r="AP14" s="0"/>
      <c r="AQ14" s="15" t="n">
        <v>11</v>
      </c>
      <c r="AR14" s="100" t="n">
        <v>0.0929344693375552</v>
      </c>
      <c r="AS14" s="102" t="n">
        <v>-359.774859287054</v>
      </c>
      <c r="AT14" s="17" t="n">
        <v>0</v>
      </c>
      <c r="AU14" s="14" t="n">
        <f aca="false">ABS(AR14-$AR$3)</f>
        <v>0.0570655306624448</v>
      </c>
      <c r="AV14" s="22"/>
      <c r="AW14" s="15" t="n">
        <v>11</v>
      </c>
      <c r="AX14" s="100" t="n">
        <v>0.117041779269137</v>
      </c>
      <c r="AY14" s="101" t="n">
        <v>175.42615573435</v>
      </c>
      <c r="AZ14" s="17" t="n">
        <v>0</v>
      </c>
      <c r="BA14" s="14" t="n">
        <f aca="false">ABS(AX14-$B$3)</f>
        <v>0.032958220730863</v>
      </c>
      <c r="BB14" s="22"/>
      <c r="BC14" s="22"/>
    </row>
    <row r="15" customFormat="false" ht="16.6" hidden="false" customHeight="true" outlineLevel="0" collapsed="false">
      <c r="A15" s="15" t="n">
        <v>12</v>
      </c>
      <c r="B15" s="94" t="n">
        <v>0.147941922844681</v>
      </c>
      <c r="C15" s="95" t="n">
        <v>0</v>
      </c>
      <c r="D15" s="17" t="n">
        <v>1</v>
      </c>
      <c r="E15" s="14" t="n">
        <f aca="false">ABS(B15-$B$3)</f>
        <v>0.00205807715531897</v>
      </c>
      <c r="F15" s="0"/>
      <c r="G15" s="15" t="n">
        <v>12</v>
      </c>
      <c r="H15" s="14" t="n">
        <v>0.147941923</v>
      </c>
      <c r="I15" s="99" t="n">
        <v>-90</v>
      </c>
      <c r="J15" s="17" t="n">
        <v>1</v>
      </c>
      <c r="K15" s="14" t="n">
        <f aca="false">ABS(H15-$B$3)</f>
        <v>0.00205807699999999</v>
      </c>
      <c r="L15" s="0"/>
      <c r="M15" s="15" t="n">
        <v>20</v>
      </c>
      <c r="N15" s="14" t="n">
        <v>0.119924665</v>
      </c>
      <c r="O15" s="99" t="n">
        <v>-111.24</v>
      </c>
      <c r="P15" s="17" t="n">
        <v>0</v>
      </c>
      <c r="Q15" s="14" t="n">
        <f aca="false">ABS($N$3-N15)</f>
        <v>0.090075335</v>
      </c>
      <c r="R15" s="0"/>
      <c r="S15" s="15" t="n">
        <v>16</v>
      </c>
      <c r="T15" s="14" t="n">
        <v>0.201773167006133</v>
      </c>
      <c r="U15" s="99" t="n">
        <v>-23.76</v>
      </c>
      <c r="V15" s="36" t="n">
        <v>1</v>
      </c>
      <c r="W15" s="78" t="n">
        <f aca="false">ABS(T15-$T$3)</f>
        <v>0.001773167006133</v>
      </c>
      <c r="X15" s="0"/>
      <c r="Y15" s="15" t="n">
        <v>12</v>
      </c>
      <c r="Z15" s="100" t="n">
        <v>0.0838375573446902</v>
      </c>
      <c r="AA15" s="101" t="n">
        <v>-175.2</v>
      </c>
      <c r="AB15" s="17" t="n">
        <v>0</v>
      </c>
      <c r="AC15" s="14" t="n">
        <f aca="false">ABS(Z15-$B$3)</f>
        <v>0.0661624426553098</v>
      </c>
      <c r="AE15" s="15" t="n">
        <v>12</v>
      </c>
      <c r="AF15" s="100" t="n">
        <v>0.120686522635253</v>
      </c>
      <c r="AG15" s="102" t="n">
        <v>0</v>
      </c>
      <c r="AH15" s="17" t="n">
        <v>0</v>
      </c>
      <c r="AI15" s="14" t="n">
        <f aca="false">ABS(AF15-$B$3)</f>
        <v>0.029313477364747</v>
      </c>
      <c r="AK15" s="15" t="n">
        <v>12</v>
      </c>
      <c r="AL15" s="100" t="n">
        <v>0.0788645943075725</v>
      </c>
      <c r="AM15" s="101" t="n">
        <v>-137.88</v>
      </c>
      <c r="AN15" s="17" t="n">
        <v>0</v>
      </c>
      <c r="AO15" s="14" t="n">
        <f aca="false">ABS(AL15-$AL$3)</f>
        <v>0.0711354056924275</v>
      </c>
      <c r="AP15" s="0"/>
      <c r="AQ15" s="15" t="n">
        <v>12</v>
      </c>
      <c r="AR15" s="100" t="n">
        <v>0.150257589096206</v>
      </c>
      <c r="AS15" s="102" t="n">
        <v>0</v>
      </c>
      <c r="AT15" s="17" t="n">
        <v>1</v>
      </c>
      <c r="AU15" s="14" t="n">
        <f aca="false">ABS(AR15-$AR$3)</f>
        <v>0.000257589096206018</v>
      </c>
      <c r="AV15" s="22"/>
      <c r="AW15" s="15" t="n">
        <v>12</v>
      </c>
      <c r="AX15" s="100" t="n">
        <v>0.150027927703674</v>
      </c>
      <c r="AY15" s="101" t="n">
        <v>0</v>
      </c>
      <c r="AZ15" s="17" t="n">
        <v>1</v>
      </c>
      <c r="BA15" s="14" t="n">
        <f aca="false">ABS(AX15-$B$3)</f>
        <v>2.79277036740189E-005</v>
      </c>
      <c r="BB15" s="22"/>
      <c r="BC15" s="22"/>
    </row>
    <row r="16" customFormat="false" ht="16.6" hidden="false" customHeight="true" outlineLevel="0" collapsed="false">
      <c r="A16" s="15" t="n">
        <v>13</v>
      </c>
      <c r="B16" s="94" t="n">
        <v>0.146923497811304</v>
      </c>
      <c r="C16" s="95" t="n">
        <v>0</v>
      </c>
      <c r="D16" s="17" t="n">
        <v>1</v>
      </c>
      <c r="E16" s="14" t="n">
        <f aca="false">ABS(B16-$B$3)</f>
        <v>0.00307650218869598</v>
      </c>
      <c r="F16" s="0"/>
      <c r="G16" s="15" t="n">
        <v>13</v>
      </c>
      <c r="H16" s="14" t="n">
        <v>0.142919425</v>
      </c>
      <c r="I16" s="99" t="n">
        <v>-90</v>
      </c>
      <c r="J16" s="17" t="n">
        <v>1</v>
      </c>
      <c r="K16" s="14" t="n">
        <f aca="false">ABS(H16-$B$3)</f>
        <v>0.00708057499999998</v>
      </c>
      <c r="L16" s="0"/>
      <c r="M16" s="15" t="n">
        <v>21</v>
      </c>
      <c r="N16" s="14" t="n">
        <v>0.116118968</v>
      </c>
      <c r="O16" s="99" t="n">
        <v>-35.46</v>
      </c>
      <c r="P16" s="17" t="n">
        <v>0</v>
      </c>
      <c r="Q16" s="14" t="n">
        <f aca="false">ABS($N$3-N16)</f>
        <v>0.093881032</v>
      </c>
      <c r="R16" s="0"/>
      <c r="S16" s="15" t="n">
        <v>17</v>
      </c>
      <c r="T16" s="14" t="n">
        <v>0.0802179466914889</v>
      </c>
      <c r="U16" s="99" t="n">
        <v>0</v>
      </c>
      <c r="V16" s="36" t="n">
        <v>0</v>
      </c>
      <c r="W16" s="78" t="n">
        <f aca="false">ABS(T16-$T$3)</f>
        <v>0.119782053308511</v>
      </c>
      <c r="X16" s="0"/>
      <c r="Y16" s="15" t="n">
        <v>13</v>
      </c>
      <c r="Z16" s="100" t="n">
        <v>0.0978415624061131</v>
      </c>
      <c r="AA16" s="101" t="n">
        <v>180</v>
      </c>
      <c r="AB16" s="17" t="n">
        <v>0</v>
      </c>
      <c r="AC16" s="14" t="n">
        <f aca="false">ABS(Z16-$B$3)</f>
        <v>0.0521584375938869</v>
      </c>
      <c r="AE16" s="15" t="n">
        <v>13</v>
      </c>
      <c r="AF16" s="100" t="n">
        <v>0.12</v>
      </c>
      <c r="AG16" s="102" t="n">
        <v>89.3157262905162</v>
      </c>
      <c r="AH16" s="17" t="n">
        <v>0</v>
      </c>
      <c r="AI16" s="14" t="n">
        <f aca="false">ABS(AF16-$B$3)</f>
        <v>0.03</v>
      </c>
      <c r="AK16" s="15" t="n">
        <v>13</v>
      </c>
      <c r="AL16" s="100" t="n">
        <v>0.07257293131083</v>
      </c>
      <c r="AM16" s="101" t="n">
        <v>-152.64</v>
      </c>
      <c r="AN16" s="17" t="n">
        <v>0</v>
      </c>
      <c r="AO16" s="14" t="n">
        <f aca="false">ABS(AL16-$AL$3)</f>
        <v>0.07742706868917</v>
      </c>
      <c r="AP16" s="0"/>
      <c r="AQ16" s="15" t="n">
        <v>13</v>
      </c>
      <c r="AR16" s="100" t="n">
        <v>0.150257589096206</v>
      </c>
      <c r="AS16" s="102" t="n">
        <v>0</v>
      </c>
      <c r="AT16" s="17" t="n">
        <v>1</v>
      </c>
      <c r="AU16" s="14" t="n">
        <f aca="false">ABS(AR16-$AR$3)</f>
        <v>0.000257589096206018</v>
      </c>
      <c r="AV16" s="22"/>
      <c r="AW16" s="15" t="n">
        <v>13</v>
      </c>
      <c r="AX16" s="100" t="n">
        <v>0.0511568268150586</v>
      </c>
      <c r="AY16" s="101" t="n">
        <v>-2.61830083185599</v>
      </c>
      <c r="AZ16" s="17" t="n">
        <v>0</v>
      </c>
      <c r="BA16" s="14" t="n">
        <f aca="false">ABS(AX16-$B$3)</f>
        <v>0.0988431731849414</v>
      </c>
      <c r="BB16" s="22"/>
      <c r="BC16" s="22"/>
    </row>
    <row r="17" customFormat="false" ht="16.6" hidden="false" customHeight="true" outlineLevel="0" collapsed="false">
      <c r="A17" s="15" t="n">
        <v>14</v>
      </c>
      <c r="B17" s="94" t="n">
        <v>0.147941922844681</v>
      </c>
      <c r="C17" s="95" t="n">
        <v>0</v>
      </c>
      <c r="D17" s="17" t="n">
        <v>1</v>
      </c>
      <c r="E17" s="14" t="n">
        <f aca="false">ABS(B17-$B$3)</f>
        <v>0.00205807715531897</v>
      </c>
      <c r="F17" s="0"/>
      <c r="G17" s="15" t="n">
        <v>14</v>
      </c>
      <c r="H17" s="14" t="n">
        <v>0.147941923</v>
      </c>
      <c r="I17" s="99" t="n">
        <v>-90</v>
      </c>
      <c r="J17" s="17" t="n">
        <v>1</v>
      </c>
      <c r="K17" s="14" t="n">
        <f aca="false">ABS(H17-$B$3)</f>
        <v>0.00205807699999999</v>
      </c>
      <c r="L17" s="0"/>
      <c r="M17" s="23" t="n">
        <v>25</v>
      </c>
      <c r="N17" s="14" t="n">
        <v>0.113998756</v>
      </c>
      <c r="O17" s="99" t="n">
        <v>-127.62</v>
      </c>
      <c r="P17" s="17" t="n">
        <v>0</v>
      </c>
      <c r="Q17" s="14" t="n">
        <f aca="false">ABS($N$3-N17)</f>
        <v>0.096001244</v>
      </c>
      <c r="R17" s="0"/>
      <c r="S17" s="15" t="n">
        <v>19</v>
      </c>
      <c r="T17" s="14" t="n">
        <v>0.0978415624061131</v>
      </c>
      <c r="U17" s="99" t="n">
        <v>-131.4</v>
      </c>
      <c r="V17" s="36" t="n">
        <v>0</v>
      </c>
      <c r="W17" s="78" t="n">
        <f aca="false">ABS(T17-$T$3)</f>
        <v>0.102158437593887</v>
      </c>
      <c r="X17" s="0"/>
      <c r="Y17" s="15" t="n">
        <v>14</v>
      </c>
      <c r="Z17" s="100" t="n">
        <v>0.0995841473523265</v>
      </c>
      <c r="AA17" s="101" t="n">
        <v>-341.76</v>
      </c>
      <c r="AB17" s="17" t="n">
        <v>0</v>
      </c>
      <c r="AC17" s="14" t="n">
        <f aca="false">ABS(Z17-$B$3)</f>
        <v>0.0504158526476735</v>
      </c>
      <c r="AE17" s="15" t="n">
        <v>14</v>
      </c>
      <c r="AF17" s="100" t="n">
        <v>0.131468495873655</v>
      </c>
      <c r="AG17" s="102" t="n">
        <v>0</v>
      </c>
      <c r="AH17" s="17" t="n">
        <v>1</v>
      </c>
      <c r="AI17" s="14" t="n">
        <f aca="false">ABS(AF17-$B$3)</f>
        <v>0.018531504126345</v>
      </c>
      <c r="AK17" s="15" t="n">
        <v>14</v>
      </c>
      <c r="AL17" s="100" t="n">
        <v>0.150499519020119</v>
      </c>
      <c r="AM17" s="101" t="n">
        <v>-0.72</v>
      </c>
      <c r="AN17" s="17" t="n">
        <v>0</v>
      </c>
      <c r="AO17" s="14" t="n">
        <f aca="false">ABS(AL17-$AL$3)</f>
        <v>0.000499519020119021</v>
      </c>
      <c r="AP17" s="0"/>
      <c r="AQ17" s="15" t="n">
        <v>14</v>
      </c>
      <c r="AR17" s="100" t="n">
        <v>0.149007302866596</v>
      </c>
      <c r="AS17" s="102" t="n">
        <v>-0.450281425891182</v>
      </c>
      <c r="AT17" s="17" t="n">
        <v>1</v>
      </c>
      <c r="AU17" s="14" t="n">
        <f aca="false">ABS(AR17-$AR$3)</f>
        <v>0.000992697133403969</v>
      </c>
      <c r="AV17" s="22"/>
      <c r="AW17" s="15" t="n">
        <v>14</v>
      </c>
      <c r="AX17" s="100" t="n">
        <v>0.136363636363636</v>
      </c>
      <c r="AY17" s="101" t="n">
        <v>0</v>
      </c>
      <c r="AZ17" s="17" t="n">
        <v>1</v>
      </c>
      <c r="BA17" s="14" t="n">
        <f aca="false">ABS(AX17-$B$3)</f>
        <v>0.013636363636364</v>
      </c>
      <c r="BB17" s="22"/>
      <c r="BC17" s="22"/>
    </row>
    <row r="18" customFormat="false" ht="16.6" hidden="false" customHeight="true" outlineLevel="0" collapsed="false">
      <c r="A18" s="15" t="n">
        <v>15</v>
      </c>
      <c r="B18" s="94" t="n">
        <v>0.147941922844681</v>
      </c>
      <c r="C18" s="95" t="n">
        <v>0</v>
      </c>
      <c r="D18" s="17" t="n">
        <v>1</v>
      </c>
      <c r="E18" s="14" t="n">
        <f aca="false">ABS(B18-$B$3)</f>
        <v>0.00205807715531897</v>
      </c>
      <c r="F18" s="0"/>
      <c r="G18" s="15" t="n">
        <v>15</v>
      </c>
      <c r="H18" s="14" t="n">
        <v>0.147941923</v>
      </c>
      <c r="I18" s="99" t="n">
        <v>-90</v>
      </c>
      <c r="J18" s="17" t="n">
        <v>1</v>
      </c>
      <c r="K18" s="14" t="n">
        <f aca="false">ABS(H18-$B$3)</f>
        <v>0.00205807699999999</v>
      </c>
      <c r="L18" s="0"/>
      <c r="M18" s="15" t="n">
        <v>26</v>
      </c>
      <c r="N18" s="14" t="n">
        <v>0.116118968</v>
      </c>
      <c r="O18" s="99" t="n">
        <v>-59.94</v>
      </c>
      <c r="P18" s="17" t="n">
        <v>0</v>
      </c>
      <c r="Q18" s="14" t="n">
        <f aca="false">ABS($N$3-N18)</f>
        <v>0.093881032</v>
      </c>
      <c r="R18" s="0"/>
      <c r="S18" s="15" t="n">
        <v>20</v>
      </c>
      <c r="T18" s="14" t="n">
        <v>0.131505156459366</v>
      </c>
      <c r="U18" s="99" t="n">
        <v>0</v>
      </c>
      <c r="V18" s="36" t="n">
        <v>0</v>
      </c>
      <c r="W18" s="78" t="n">
        <f aca="false">ABS(T18-$T$3)</f>
        <v>0.068494843540634</v>
      </c>
      <c r="X18" s="0"/>
      <c r="Y18" s="15" t="n">
        <v>15</v>
      </c>
      <c r="Z18" s="100" t="n">
        <v>0.0932050828040106</v>
      </c>
      <c r="AA18" s="101" t="n">
        <v>-20.16</v>
      </c>
      <c r="AB18" s="17" t="n">
        <v>0</v>
      </c>
      <c r="AC18" s="14" t="n">
        <f aca="false">ABS(Z18-$B$3)</f>
        <v>0.0567949171959894</v>
      </c>
      <c r="AE18" s="15" t="n">
        <v>15</v>
      </c>
      <c r="AF18" s="100" t="n">
        <v>0.145685791703176</v>
      </c>
      <c r="AG18" s="102" t="n">
        <v>-0.576230492196879</v>
      </c>
      <c r="AH18" s="17" t="n">
        <v>1</v>
      </c>
      <c r="AI18" s="14" t="n">
        <f aca="false">ABS(AF18-$B$3)</f>
        <v>0.004314208296824</v>
      </c>
      <c r="AK18" s="15" t="n">
        <v>15</v>
      </c>
      <c r="AL18" s="100" t="n">
        <v>0.0782707656070692</v>
      </c>
      <c r="AM18" s="101" t="n">
        <v>-0.72</v>
      </c>
      <c r="AN18" s="17" t="n">
        <v>0</v>
      </c>
      <c r="AO18" s="14" t="n">
        <f aca="false">ABS(AL18-$AL$3)</f>
        <v>0.0717292343929308</v>
      </c>
      <c r="AP18" s="0"/>
      <c r="AQ18" s="15" t="n">
        <v>15</v>
      </c>
      <c r="AR18" s="100" t="n">
        <v>0.0786320455711343</v>
      </c>
      <c r="AS18" s="102" t="n">
        <v>0</v>
      </c>
      <c r="AT18" s="17" t="n">
        <v>0</v>
      </c>
      <c r="AU18" s="14" t="n">
        <f aca="false">ABS(AR18-$AR$3)</f>
        <v>0.0713679544288657</v>
      </c>
      <c r="AV18" s="22"/>
      <c r="AW18" s="15" t="n">
        <v>15</v>
      </c>
      <c r="AX18" s="100" t="n">
        <v>0.0531487448318607</v>
      </c>
      <c r="AY18" s="101" t="n">
        <v>180.0081821901</v>
      </c>
      <c r="AZ18" s="17" t="n">
        <v>0</v>
      </c>
      <c r="BA18" s="14" t="n">
        <f aca="false">ABS(AX18-$B$3)</f>
        <v>0.0968512551681393</v>
      </c>
      <c r="BB18" s="22"/>
      <c r="BC18" s="22"/>
    </row>
    <row r="19" customFormat="false" ht="16.6" hidden="false" customHeight="true" outlineLevel="0" collapsed="false">
      <c r="A19" s="15" t="n">
        <v>16</v>
      </c>
      <c r="B19" s="94" t="n">
        <v>0.147431830950004</v>
      </c>
      <c r="C19" s="95" t="n">
        <v>-358.2</v>
      </c>
      <c r="D19" s="17" t="n">
        <v>1</v>
      </c>
      <c r="E19" s="14" t="n">
        <f aca="false">ABS(B19-$B$3)</f>
        <v>0.00256816904999599</v>
      </c>
      <c r="F19" s="0"/>
      <c r="G19" s="15" t="n">
        <v>16</v>
      </c>
      <c r="H19" s="14" t="n">
        <v>0.064356328</v>
      </c>
      <c r="I19" s="99" t="n">
        <v>-1.44</v>
      </c>
      <c r="J19" s="17" t="n">
        <v>0</v>
      </c>
      <c r="K19" s="14" t="n">
        <f aca="false">ABS(H19-$B$3)</f>
        <v>0.085643672</v>
      </c>
      <c r="L19" s="0"/>
      <c r="M19" s="23" t="n">
        <v>27</v>
      </c>
      <c r="N19" s="14" t="n">
        <v>0.127914333</v>
      </c>
      <c r="O19" s="99" t="n">
        <v>-67.5</v>
      </c>
      <c r="P19" s="17" t="n">
        <v>0</v>
      </c>
      <c r="Q19" s="14" t="n">
        <f aca="false">ABS($N$3-N19)</f>
        <v>0.082085667</v>
      </c>
      <c r="R19" s="0"/>
      <c r="S19" s="15" t="n">
        <v>21</v>
      </c>
      <c r="T19" s="14" t="n">
        <v>0.121462452851164</v>
      </c>
      <c r="U19" s="99" t="n">
        <v>130.32</v>
      </c>
      <c r="V19" s="36" t="n">
        <v>0</v>
      </c>
      <c r="W19" s="78" t="n">
        <f aca="false">ABS(T19-$T$3)</f>
        <v>0.078537547148836</v>
      </c>
      <c r="X19" s="0"/>
      <c r="Y19" s="15" t="n">
        <v>16</v>
      </c>
      <c r="Z19" s="100" t="n">
        <v>0.143640508035991</v>
      </c>
      <c r="AA19" s="101" t="n">
        <v>0</v>
      </c>
      <c r="AB19" s="17" t="n">
        <v>1</v>
      </c>
      <c r="AC19" s="14" t="n">
        <f aca="false">ABS(Z19-$B$3)</f>
        <v>0.00635949196400898</v>
      </c>
      <c r="AE19" s="15" t="n">
        <v>16</v>
      </c>
      <c r="AF19" s="100" t="n">
        <v>0.146101933170233</v>
      </c>
      <c r="AG19" s="102" t="n">
        <v>-0.864345738295318</v>
      </c>
      <c r="AH19" s="17" t="n">
        <v>1</v>
      </c>
      <c r="AI19" s="14" t="n">
        <f aca="false">ABS(AF19-$B$3)</f>
        <v>0.00389806682976698</v>
      </c>
      <c r="AK19" s="15" t="n">
        <v>16</v>
      </c>
      <c r="AL19" s="100" t="n">
        <v>0.0748005225532879</v>
      </c>
      <c r="AM19" s="101" t="n">
        <v>-146.88</v>
      </c>
      <c r="AN19" s="17" t="n">
        <v>0</v>
      </c>
      <c r="AO19" s="14" t="n">
        <f aca="false">ABS(AL19-$AL$3)</f>
        <v>0.0751994774467121</v>
      </c>
      <c r="AP19" s="0"/>
      <c r="AQ19" s="15" t="n">
        <v>16</v>
      </c>
      <c r="AR19" s="100" t="n">
        <v>0.149007302866596</v>
      </c>
      <c r="AS19" s="102" t="n">
        <v>-0.450281425891182</v>
      </c>
      <c r="AT19" s="17" t="n">
        <v>1</v>
      </c>
      <c r="AU19" s="14" t="n">
        <f aca="false">ABS(AR19-$AR$3)</f>
        <v>0.000992697133403969</v>
      </c>
      <c r="AV19" s="22"/>
      <c r="AW19" s="15" t="n">
        <v>16</v>
      </c>
      <c r="AX19" s="100" t="n">
        <v>0.0498705305162108</v>
      </c>
      <c r="AY19" s="101" t="n">
        <v>-359.034501568252</v>
      </c>
      <c r="AZ19" s="17" t="n">
        <v>0</v>
      </c>
      <c r="BA19" s="14" t="n">
        <f aca="false">ABS(AX19-$B$3)</f>
        <v>0.100129469483789</v>
      </c>
      <c r="BB19" s="22"/>
      <c r="BC19" s="22"/>
    </row>
    <row r="20" customFormat="false" ht="16.6" hidden="false" customHeight="true" outlineLevel="0" collapsed="false">
      <c r="A20" s="15" t="n">
        <v>17</v>
      </c>
      <c r="B20" s="94" t="n">
        <v>0.0441663245069814</v>
      </c>
      <c r="C20" s="95" t="n">
        <v>-90</v>
      </c>
      <c r="D20" s="17" t="n">
        <v>0</v>
      </c>
      <c r="E20" s="14" t="n">
        <f aca="false">ABS(B20-$B$3)</f>
        <v>0.105833675493019</v>
      </c>
      <c r="F20" s="0"/>
      <c r="G20" s="15" t="n">
        <v>17</v>
      </c>
      <c r="H20" s="14" t="n">
        <v>0.044166325</v>
      </c>
      <c r="I20" s="99" t="n">
        <v>-90</v>
      </c>
      <c r="J20" s="17" t="n">
        <v>0</v>
      </c>
      <c r="K20" s="14" t="n">
        <f aca="false">ABS(H20-$B$3)</f>
        <v>0.105833675</v>
      </c>
      <c r="L20" s="0"/>
      <c r="M20" s="15" t="n">
        <v>28</v>
      </c>
      <c r="N20" s="14" t="n">
        <v>0.123855091</v>
      </c>
      <c r="O20" s="99" t="n">
        <v>115.74</v>
      </c>
      <c r="P20" s="17" t="n">
        <v>0</v>
      </c>
      <c r="Q20" s="14" t="n">
        <f aca="false">ABS($N$3-N20)</f>
        <v>0.086144909</v>
      </c>
      <c r="R20" s="0"/>
      <c r="S20" s="23" t="n">
        <v>25</v>
      </c>
      <c r="T20" s="14" t="n">
        <v>0.207187550402374</v>
      </c>
      <c r="U20" s="99" t="n">
        <v>-21.96</v>
      </c>
      <c r="V20" s="36" t="n">
        <v>1</v>
      </c>
      <c r="W20" s="78" t="n">
        <f aca="false">ABS(T20-$T$3)</f>
        <v>0.00718755040237401</v>
      </c>
      <c r="X20" s="0"/>
      <c r="Y20" s="15" t="n">
        <v>17</v>
      </c>
      <c r="Z20" s="100" t="n">
        <v>0.0903696591114952</v>
      </c>
      <c r="AA20" s="101" t="n">
        <v>177.6</v>
      </c>
      <c r="AB20" s="17" t="n">
        <v>0</v>
      </c>
      <c r="AC20" s="14" t="n">
        <f aca="false">ABS(Z20-$B$3)</f>
        <v>0.0596303408885048</v>
      </c>
      <c r="AE20" s="15" t="n">
        <v>17</v>
      </c>
      <c r="AF20" s="100" t="n">
        <v>0.139584031742126</v>
      </c>
      <c r="AG20" s="102" t="n">
        <v>-173.157262905162</v>
      </c>
      <c r="AH20" s="17" t="n">
        <v>0</v>
      </c>
      <c r="AI20" s="14" t="n">
        <f aca="false">ABS(AF20-$B$3)</f>
        <v>0.010415968257874</v>
      </c>
      <c r="AK20" s="15" t="n">
        <v>17</v>
      </c>
      <c r="AL20" s="100" t="n">
        <v>0.0582884365422928</v>
      </c>
      <c r="AM20" s="101" t="n">
        <v>81</v>
      </c>
      <c r="AN20" s="17" t="n">
        <v>0</v>
      </c>
      <c r="AO20" s="14" t="n">
        <f aca="false">ABS(AL20-$AL$3)</f>
        <v>0.0917115634577072</v>
      </c>
      <c r="AP20" s="0"/>
      <c r="AQ20" s="15" t="n">
        <v>17</v>
      </c>
      <c r="AR20" s="100" t="n">
        <v>0.183623861394017</v>
      </c>
      <c r="AS20" s="102" t="n">
        <v>-90.0562851782364</v>
      </c>
      <c r="AT20" s="17" t="n">
        <v>0</v>
      </c>
      <c r="AU20" s="14" t="n">
        <f aca="false">ABS(AR20-$AR$3)</f>
        <v>0.033623861394017</v>
      </c>
      <c r="AV20" s="22"/>
      <c r="AW20" s="15" t="n">
        <v>17</v>
      </c>
      <c r="AX20" s="100" t="n">
        <v>0.0434909190956814</v>
      </c>
      <c r="AY20" s="101" t="n">
        <v>-90.0040910950498</v>
      </c>
      <c r="AZ20" s="17" t="n">
        <v>0</v>
      </c>
      <c r="BA20" s="14" t="n">
        <f aca="false">ABS(AX20-$B$3)</f>
        <v>0.106509080904319</v>
      </c>
      <c r="BB20" s="22"/>
      <c r="BC20" s="22"/>
    </row>
    <row r="21" customFormat="false" ht="16.6" hidden="false" customHeight="true" outlineLevel="0" collapsed="false">
      <c r="A21" s="15" t="n">
        <v>18</v>
      </c>
      <c r="B21" s="94" t="n">
        <v>0.0562459503368225</v>
      </c>
      <c r="C21" s="95" t="n">
        <v>-104.76</v>
      </c>
      <c r="D21" s="17" t="n">
        <v>0</v>
      </c>
      <c r="E21" s="14" t="n">
        <f aca="false">ABS(B21-$B$3)</f>
        <v>0.0937540496631775</v>
      </c>
      <c r="F21" s="0"/>
      <c r="G21" s="15" t="n">
        <v>18</v>
      </c>
      <c r="H21" s="14" t="n">
        <v>0.05624595</v>
      </c>
      <c r="I21" s="99" t="n">
        <v>165.24</v>
      </c>
      <c r="J21" s="17" t="n">
        <v>0</v>
      </c>
      <c r="K21" s="14" t="n">
        <f aca="false">ABS(H21-$B$3)</f>
        <v>0.09375405</v>
      </c>
      <c r="L21" s="0"/>
      <c r="M21" s="23" t="n">
        <v>31</v>
      </c>
      <c r="N21" s="14" t="n">
        <v>0.118278613</v>
      </c>
      <c r="O21" s="99" t="n">
        <v>-9.9</v>
      </c>
      <c r="P21" s="17" t="n">
        <v>0</v>
      </c>
      <c r="Q21" s="14" t="n">
        <f aca="false">ABS($N$3-N21)</f>
        <v>0.091721387</v>
      </c>
      <c r="R21" s="0"/>
      <c r="S21" s="15" t="n">
        <v>26</v>
      </c>
      <c r="T21" s="14" t="n">
        <v>0.201773167006133</v>
      </c>
      <c r="U21" s="99" t="n">
        <v>-246.959999999999</v>
      </c>
      <c r="V21" s="36" t="n">
        <v>1</v>
      </c>
      <c r="W21" s="78" t="n">
        <f aca="false">ABS(T21-$T$3)</f>
        <v>0.001773167006133</v>
      </c>
      <c r="X21" s="0"/>
      <c r="Y21" s="15" t="n">
        <v>18</v>
      </c>
      <c r="Z21" s="100" t="n">
        <v>0.0788142434913583</v>
      </c>
      <c r="AA21" s="101" t="n">
        <v>-15.36</v>
      </c>
      <c r="AB21" s="17" t="n">
        <v>0</v>
      </c>
      <c r="AC21" s="14" t="n">
        <f aca="false">ABS(Z21-$B$3)</f>
        <v>0.0711857565086417</v>
      </c>
      <c r="AE21" s="15" t="n">
        <v>18</v>
      </c>
      <c r="AF21" s="100" t="n">
        <v>0.142399048163315</v>
      </c>
      <c r="AG21" s="102" t="n">
        <v>0</v>
      </c>
      <c r="AH21" s="17" t="n">
        <v>1</v>
      </c>
      <c r="AI21" s="14" t="n">
        <f aca="false">ABS(AF21-$B$3)</f>
        <v>0.00760095183668499</v>
      </c>
      <c r="AK21" s="15" t="n">
        <v>18</v>
      </c>
      <c r="AL21" s="100" t="n">
        <v>0.0722991879296022</v>
      </c>
      <c r="AM21" s="101" t="n">
        <v>148.32</v>
      </c>
      <c r="AN21" s="17" t="n">
        <v>0</v>
      </c>
      <c r="AO21" s="14" t="n">
        <f aca="false">ABS(AL21-$AL$3)</f>
        <v>0.0777008120703978</v>
      </c>
      <c r="AP21" s="0"/>
      <c r="AQ21" s="15" t="n">
        <v>18</v>
      </c>
      <c r="AR21" s="100" t="n">
        <v>0.080291899062896</v>
      </c>
      <c r="AS21" s="102" t="n">
        <v>-104.915572232645</v>
      </c>
      <c r="AT21" s="17" t="n">
        <v>0</v>
      </c>
      <c r="AU21" s="14" t="n">
        <f aca="false">ABS(AR21-$AR$3)</f>
        <v>0.069708100937104</v>
      </c>
      <c r="AV21" s="22"/>
      <c r="AW21" s="15" t="n">
        <v>18</v>
      </c>
      <c r="AX21" s="100" t="n">
        <v>0.0571859566475632</v>
      </c>
      <c r="AY21" s="101" t="n">
        <v>-152.18873585163</v>
      </c>
      <c r="AZ21" s="17" t="n">
        <v>0</v>
      </c>
      <c r="BA21" s="14" t="n">
        <f aca="false">ABS(AX21-$B$3)</f>
        <v>0.0928140433524368</v>
      </c>
      <c r="BB21" s="22"/>
      <c r="BC21" s="22"/>
    </row>
    <row r="22" customFormat="false" ht="16.6" hidden="false" customHeight="true" outlineLevel="0" collapsed="false">
      <c r="A22" s="15" t="n">
        <v>19</v>
      </c>
      <c r="B22" s="94" t="n">
        <v>0.147941922844681</v>
      </c>
      <c r="C22" s="95" t="n">
        <v>0</v>
      </c>
      <c r="D22" s="17" t="n">
        <v>1</v>
      </c>
      <c r="E22" s="14" t="n">
        <f aca="false">ABS(B22-$B$3)</f>
        <v>0.00205807715531897</v>
      </c>
      <c r="F22" s="0"/>
      <c r="G22" s="15" t="n">
        <v>19</v>
      </c>
      <c r="H22" s="14" t="n">
        <v>0.147941923</v>
      </c>
      <c r="I22" s="99" t="n">
        <v>-90</v>
      </c>
      <c r="J22" s="17" t="n">
        <v>1</v>
      </c>
      <c r="K22" s="14" t="n">
        <f aca="false">ABS(H22-$B$3)</f>
        <v>0.00205807699999999</v>
      </c>
      <c r="L22" s="0"/>
      <c r="M22" s="23" t="n">
        <v>33</v>
      </c>
      <c r="N22" s="14" t="n">
        <v>0.115053978</v>
      </c>
      <c r="O22" s="99" t="n">
        <v>121.14</v>
      </c>
      <c r="P22" s="17" t="n">
        <v>0</v>
      </c>
      <c r="Q22" s="14" t="n">
        <f aca="false">ABS($N$3-N22)</f>
        <v>0.094946022</v>
      </c>
      <c r="R22" s="0"/>
      <c r="S22" s="23" t="n">
        <v>27</v>
      </c>
      <c r="T22" s="14" t="n">
        <v>0.10270868332577</v>
      </c>
      <c r="U22" s="99" t="n">
        <v>108.36</v>
      </c>
      <c r="V22" s="36" t="n">
        <v>0</v>
      </c>
      <c r="W22" s="78" t="n">
        <f aca="false">ABS(T22-$T$3)</f>
        <v>0.09729131667423</v>
      </c>
      <c r="X22" s="0"/>
      <c r="Y22" s="15" t="n">
        <v>19</v>
      </c>
      <c r="Z22" s="100" t="n">
        <v>0.0699606133859545</v>
      </c>
      <c r="AA22" s="101" t="n">
        <v>-75.84</v>
      </c>
      <c r="AB22" s="17" t="n">
        <v>0</v>
      </c>
      <c r="AC22" s="14" t="n">
        <f aca="false">ABS(Z22-$B$3)</f>
        <v>0.0800393866140455</v>
      </c>
      <c r="AE22" s="15" t="n">
        <v>19</v>
      </c>
      <c r="AF22" s="100" t="n">
        <v>0.147357503239898</v>
      </c>
      <c r="AG22" s="102" t="n">
        <v>-358.12725090036</v>
      </c>
      <c r="AH22" s="17" t="n">
        <v>1</v>
      </c>
      <c r="AI22" s="14" t="n">
        <f aca="false">ABS(AF22-$B$3)</f>
        <v>0.00264249676010198</v>
      </c>
      <c r="AK22" s="15" t="n">
        <v>19</v>
      </c>
      <c r="AL22" s="100" t="n">
        <v>0.107920880052573</v>
      </c>
      <c r="AM22" s="101" t="n">
        <v>-161.64</v>
      </c>
      <c r="AN22" s="17" t="n">
        <v>0</v>
      </c>
      <c r="AO22" s="14" t="n">
        <f aca="false">ABS(AL22-$AL$3)</f>
        <v>0.042079119947427</v>
      </c>
      <c r="AP22" s="0"/>
      <c r="AQ22" s="15" t="n">
        <v>19</v>
      </c>
      <c r="AR22" s="100" t="n">
        <v>0.151518366191873</v>
      </c>
      <c r="AS22" s="102" t="n">
        <v>0</v>
      </c>
      <c r="AT22" s="17" t="n">
        <v>1</v>
      </c>
      <c r="AU22" s="14" t="n">
        <f aca="false">ABS(AR22-$AR$3)</f>
        <v>0.00151836619187301</v>
      </c>
      <c r="AV22" s="22"/>
      <c r="AW22" s="15" t="n">
        <v>19</v>
      </c>
      <c r="AX22" s="100" t="n">
        <v>0.0571859566475632</v>
      </c>
      <c r="AY22" s="101" t="n">
        <v>-166.91667803082</v>
      </c>
      <c r="AZ22" s="17" t="n">
        <v>0</v>
      </c>
      <c r="BA22" s="14" t="n">
        <f aca="false">ABS(AX22-$B$3)</f>
        <v>0.0928140433524368</v>
      </c>
    </row>
    <row r="23" customFormat="false" ht="16.6" hidden="false" customHeight="true" outlineLevel="0" collapsed="false">
      <c r="A23" s="15" t="n">
        <v>20</v>
      </c>
      <c r="B23" s="94" t="n">
        <v>0.147941922844681</v>
      </c>
      <c r="C23" s="95" t="n">
        <v>0</v>
      </c>
      <c r="D23" s="17" t="n">
        <v>1</v>
      </c>
      <c r="E23" s="14" t="n">
        <f aca="false">ABS(B23-$B$3)</f>
        <v>0.00205807715531897</v>
      </c>
      <c r="F23" s="0"/>
      <c r="G23" s="15" t="n">
        <v>20</v>
      </c>
      <c r="H23" s="14" t="n">
        <v>0.147941923</v>
      </c>
      <c r="I23" s="99" t="n">
        <v>-90</v>
      </c>
      <c r="J23" s="17" t="n">
        <v>1</v>
      </c>
      <c r="K23" s="14" t="n">
        <f aca="false">ABS(H23-$B$3)</f>
        <v>0.00205807699999999</v>
      </c>
      <c r="L23" s="0"/>
      <c r="M23" s="23" t="n">
        <v>35</v>
      </c>
      <c r="N23" s="14" t="n">
        <v>0.095690997</v>
      </c>
      <c r="O23" s="99" t="n">
        <v>128.34</v>
      </c>
      <c r="P23" s="17" t="n">
        <v>0</v>
      </c>
      <c r="Q23" s="14" t="n">
        <f aca="false">ABS($N$3-N23)</f>
        <v>0.114309003</v>
      </c>
      <c r="R23" s="0"/>
      <c r="S23" s="15" t="n">
        <v>28</v>
      </c>
      <c r="T23" s="14" t="n">
        <v>0.131505156459366</v>
      </c>
      <c r="U23" s="99" t="n">
        <v>-268.559999999999</v>
      </c>
      <c r="V23" s="36" t="n">
        <v>0</v>
      </c>
      <c r="W23" s="78" t="n">
        <f aca="false">ABS(T23-$T$3)</f>
        <v>0.068494843540634</v>
      </c>
      <c r="X23" s="0"/>
      <c r="Y23" s="15" t="n">
        <v>20</v>
      </c>
      <c r="Z23" s="100" t="n">
        <v>0.161105856352175</v>
      </c>
      <c r="AA23" s="101" t="n">
        <v>-358.079999999998</v>
      </c>
      <c r="AB23" s="17" t="n">
        <v>1</v>
      </c>
      <c r="AC23" s="14" t="n">
        <f aca="false">ABS(Z23-$B$3)</f>
        <v>0.011105856352175</v>
      </c>
      <c r="AE23" s="15" t="n">
        <v>20</v>
      </c>
      <c r="AF23" s="100" t="n">
        <v>0.118300730402675</v>
      </c>
      <c r="AG23" s="102" t="n">
        <v>-90.7563025210084</v>
      </c>
      <c r="AH23" s="17" t="n">
        <v>0</v>
      </c>
      <c r="AI23" s="14" t="n">
        <f aca="false">ABS(AF23-$B$3)</f>
        <v>0.031699269597325</v>
      </c>
      <c r="AK23" s="15" t="n">
        <v>20</v>
      </c>
      <c r="AL23" s="100" t="n">
        <v>0.0927802726942018</v>
      </c>
      <c r="AM23" s="101" t="n">
        <v>-287.279999999999</v>
      </c>
      <c r="AN23" s="17" t="n">
        <v>1</v>
      </c>
      <c r="AO23" s="14" t="n">
        <f aca="false">ABS(AL23-$AL$3)</f>
        <v>0.0572197273057982</v>
      </c>
      <c r="AP23" s="0"/>
      <c r="AQ23" s="15" t="n">
        <v>20</v>
      </c>
      <c r="AR23" s="100" t="n">
        <v>0.150257589096206</v>
      </c>
      <c r="AS23" s="102" t="n">
        <v>-358.424015009379</v>
      </c>
      <c r="AT23" s="17" t="n">
        <v>1</v>
      </c>
      <c r="AU23" s="14" t="n">
        <f aca="false">ABS(AR23-$AR$3)</f>
        <v>0.000257589096206018</v>
      </c>
      <c r="AV23" s="22"/>
      <c r="AW23" s="15" t="n">
        <v>20</v>
      </c>
      <c r="AX23" s="100" t="n">
        <v>0.0534881916154625</v>
      </c>
      <c r="AY23" s="101" t="n">
        <v>164.952952406928</v>
      </c>
      <c r="AZ23" s="17" t="n">
        <v>0</v>
      </c>
      <c r="BA23" s="14" t="n">
        <f aca="false">ABS(AX23-$B$3)</f>
        <v>0.0965118083845375</v>
      </c>
    </row>
    <row r="24" customFormat="false" ht="16.6" hidden="false" customHeight="true" outlineLevel="0" collapsed="false">
      <c r="A24" s="15" t="n">
        <v>21</v>
      </c>
      <c r="B24" s="94" t="n">
        <v>0.0645789915737566</v>
      </c>
      <c r="C24" s="95" t="n">
        <v>178.92</v>
      </c>
      <c r="D24" s="17" t="n">
        <v>0</v>
      </c>
      <c r="E24" s="14" t="n">
        <f aca="false">ABS(B24-$B$3)</f>
        <v>0.0854210084262434</v>
      </c>
      <c r="F24" s="0"/>
      <c r="G24" s="15" t="n">
        <v>21</v>
      </c>
      <c r="H24" s="14" t="n">
        <v>0.058222555</v>
      </c>
      <c r="I24" s="99" t="n">
        <v>-347.76</v>
      </c>
      <c r="J24" s="17" t="n">
        <v>0</v>
      </c>
      <c r="K24" s="14" t="n">
        <f aca="false">ABS(H24-$B$3)</f>
        <v>0.091777445</v>
      </c>
      <c r="L24" s="0"/>
      <c r="M24" s="15" t="n">
        <v>36</v>
      </c>
      <c r="N24" s="14" t="n">
        <v>0.14286885</v>
      </c>
      <c r="O24" s="99" t="n">
        <v>-77.76</v>
      </c>
      <c r="P24" s="17" t="n">
        <v>0</v>
      </c>
      <c r="Q24" s="14" t="n">
        <f aca="false">ABS($N$3-N24)</f>
        <v>0.06713115</v>
      </c>
      <c r="R24" s="0"/>
      <c r="S24" s="15" t="n">
        <v>30</v>
      </c>
      <c r="T24" s="14" t="n">
        <v>0.0899717020863453</v>
      </c>
      <c r="U24" s="99" t="n">
        <v>-247.32</v>
      </c>
      <c r="V24" s="36" t="n">
        <v>0</v>
      </c>
      <c r="W24" s="78" t="n">
        <f aca="false">ABS(T24-$T$3)</f>
        <v>0.110028297913655</v>
      </c>
      <c r="X24" s="0"/>
      <c r="Y24" s="15" t="n">
        <v>21</v>
      </c>
      <c r="Z24" s="100" t="n">
        <v>0.0927946395441132</v>
      </c>
      <c r="AA24" s="101" t="n">
        <v>174.72</v>
      </c>
      <c r="AB24" s="17" t="n">
        <v>0</v>
      </c>
      <c r="AC24" s="14" t="n">
        <f aca="false">ABS(Z24-$B$3)</f>
        <v>0.0572053604558868</v>
      </c>
      <c r="AE24" s="15" t="n">
        <v>21</v>
      </c>
      <c r="AF24" s="100" t="n">
        <v>0.063705310512839</v>
      </c>
      <c r="AG24" s="102" t="n">
        <v>-359.567827130852</v>
      </c>
      <c r="AH24" s="17" t="n">
        <v>0</v>
      </c>
      <c r="AI24" s="14" t="n">
        <f aca="false">ABS(AF24-$B$3)</f>
        <v>0.086294689487161</v>
      </c>
      <c r="AK24" s="15" t="n">
        <v>21</v>
      </c>
      <c r="AL24" s="100" t="n">
        <v>0.0831494757388511</v>
      </c>
      <c r="AM24" s="101" t="n">
        <v>0</v>
      </c>
      <c r="AN24" s="17" t="n">
        <v>1</v>
      </c>
      <c r="AO24" s="14" t="n">
        <f aca="false">ABS(AL24-$AL$3)</f>
        <v>0.0668505242611489</v>
      </c>
      <c r="AP24" s="0"/>
      <c r="AQ24" s="15" t="n">
        <v>21</v>
      </c>
      <c r="AR24" s="100" t="n">
        <v>0.115968937779472</v>
      </c>
      <c r="AS24" s="102" t="n">
        <v>-359.774859287054</v>
      </c>
      <c r="AT24" s="17" t="n">
        <v>0</v>
      </c>
      <c r="AU24" s="14" t="n">
        <f aca="false">ABS(AR24-$AR$3)</f>
        <v>0.034031062220528</v>
      </c>
      <c r="AV24" s="22"/>
      <c r="AW24" s="15" t="n">
        <v>21</v>
      </c>
      <c r="AX24" s="100" t="n">
        <v>0.0495540421349632</v>
      </c>
      <c r="AY24" s="101" t="n">
        <v>-353.470612300559</v>
      </c>
      <c r="AZ24" s="17" t="n">
        <v>0</v>
      </c>
      <c r="BA24" s="14" t="n">
        <f aca="false">ABS(AX24-$B$3)</f>
        <v>0.100445957865037</v>
      </c>
    </row>
    <row r="25" customFormat="false" ht="16.6" hidden="false" customHeight="true" outlineLevel="0" collapsed="false">
      <c r="A25" s="15" t="n">
        <v>22</v>
      </c>
      <c r="B25" s="94" t="n">
        <v>0.143910094727389</v>
      </c>
      <c r="C25" s="95" t="n">
        <v>-1.08</v>
      </c>
      <c r="D25" s="17" t="n">
        <v>1</v>
      </c>
      <c r="E25" s="14" t="n">
        <f aca="false">ABS(B25-$B$3)</f>
        <v>0.006089905272611</v>
      </c>
      <c r="F25" s="0"/>
      <c r="G25" s="15" t="n">
        <v>22</v>
      </c>
      <c r="H25" s="14" t="n">
        <v>0.058222555</v>
      </c>
      <c r="I25" s="99" t="n">
        <v>-291.6</v>
      </c>
      <c r="J25" s="17" t="n">
        <v>0</v>
      </c>
      <c r="K25" s="14" t="n">
        <f aca="false">ABS(H25-$B$3)</f>
        <v>0.091777445</v>
      </c>
      <c r="L25" s="0"/>
      <c r="M25" s="23" t="n">
        <v>37</v>
      </c>
      <c r="N25" s="14" t="n">
        <v>0.13332945</v>
      </c>
      <c r="O25" s="99" t="n">
        <v>-82.44</v>
      </c>
      <c r="P25" s="17" t="n">
        <v>0</v>
      </c>
      <c r="Q25" s="14" t="n">
        <f aca="false">ABS($N$3-N25)</f>
        <v>0.07667055</v>
      </c>
      <c r="R25" s="0"/>
      <c r="S25" s="23" t="n">
        <v>31</v>
      </c>
      <c r="T25" s="14" t="n">
        <v>0.111200796241465</v>
      </c>
      <c r="U25" s="99" t="n">
        <v>122.76</v>
      </c>
      <c r="V25" s="36" t="n">
        <v>0</v>
      </c>
      <c r="W25" s="78" t="n">
        <f aca="false">ABS(T25-$T$3)</f>
        <v>0.088799203758535</v>
      </c>
      <c r="X25" s="0"/>
      <c r="Y25" s="15" t="n">
        <v>22</v>
      </c>
      <c r="Z25" s="100" t="n">
        <v>0.0927946395441132</v>
      </c>
      <c r="AA25" s="101" t="n">
        <v>-167.04</v>
      </c>
      <c r="AB25" s="17" t="n">
        <v>0</v>
      </c>
      <c r="AC25" s="14" t="n">
        <f aca="false">ABS(Z25-$B$3)</f>
        <v>0.0572053604558868</v>
      </c>
      <c r="AE25" s="15" t="n">
        <v>22</v>
      </c>
      <c r="AF25" s="100" t="n">
        <v>0.12</v>
      </c>
      <c r="AG25" s="102" t="n">
        <v>0</v>
      </c>
      <c r="AH25" s="17" t="n">
        <v>0</v>
      </c>
      <c r="AI25" s="14" t="n">
        <f aca="false">ABS(AF25-$B$3)</f>
        <v>0.03</v>
      </c>
      <c r="AK25" s="15" t="n">
        <v>22</v>
      </c>
      <c r="AL25" s="100" t="n">
        <v>0.0748005225532879</v>
      </c>
      <c r="AM25" s="101" t="n">
        <v>-294.479999999998</v>
      </c>
      <c r="AN25" s="17" t="n">
        <v>0</v>
      </c>
      <c r="AO25" s="14" t="n">
        <f aca="false">ABS(AL25-$AL$3)</f>
        <v>0.0751994774467121</v>
      </c>
      <c r="AP25" s="0"/>
      <c r="AQ25" s="15" t="n">
        <v>22</v>
      </c>
      <c r="AR25" s="100" t="n">
        <v>0.10230779910023</v>
      </c>
      <c r="AS25" s="102" t="n">
        <v>-348.067542213884</v>
      </c>
      <c r="AT25" s="17" t="n">
        <v>0</v>
      </c>
      <c r="AU25" s="14" t="n">
        <f aca="false">ABS(AR25-$AR$3)</f>
        <v>0.04769220089977</v>
      </c>
      <c r="AV25" s="22"/>
      <c r="AW25" s="15" t="n">
        <v>22</v>
      </c>
      <c r="AX25" s="100" t="n">
        <v>0.147189694260142</v>
      </c>
      <c r="AY25" s="101" t="n">
        <v>-0.654575207963998</v>
      </c>
      <c r="AZ25" s="17" t="n">
        <v>1</v>
      </c>
      <c r="BA25" s="14" t="n">
        <f aca="false">ABS(AX25-$B$3)</f>
        <v>0.00281030573985799</v>
      </c>
    </row>
    <row r="26" customFormat="false" ht="16.6" hidden="false" customHeight="true" outlineLevel="0" collapsed="false">
      <c r="A26" s="15" t="n">
        <v>23</v>
      </c>
      <c r="B26" s="94" t="n">
        <v>0.0636929345919469</v>
      </c>
      <c r="C26" s="95" t="n">
        <v>124.92</v>
      </c>
      <c r="D26" s="17" t="n">
        <v>0</v>
      </c>
      <c r="E26" s="14" t="n">
        <f aca="false">ABS(B26-$B$3)</f>
        <v>0.0863070654080531</v>
      </c>
      <c r="F26" s="0"/>
      <c r="G26" s="15" t="n">
        <v>23</v>
      </c>
      <c r="H26" s="14" t="n">
        <v>0.054902391</v>
      </c>
      <c r="I26" s="99" t="n">
        <v>70.2</v>
      </c>
      <c r="J26" s="17" t="n">
        <v>0</v>
      </c>
      <c r="K26" s="14" t="n">
        <f aca="false">ABS(H26-$B$3)</f>
        <v>0.095097609</v>
      </c>
      <c r="L26" s="0"/>
      <c r="M26" s="15" t="n">
        <v>38</v>
      </c>
      <c r="N26" s="14" t="n">
        <v>0.105898031</v>
      </c>
      <c r="O26" s="99" t="n">
        <v>-89.28</v>
      </c>
      <c r="P26" s="17" t="n">
        <v>0</v>
      </c>
      <c r="Q26" s="14" t="n">
        <f aca="false">ABS($N$3-N26)</f>
        <v>0.104101969</v>
      </c>
      <c r="R26" s="0"/>
      <c r="S26" s="23" t="n">
        <v>33</v>
      </c>
      <c r="T26" s="14" t="n">
        <v>0.0991456128771269</v>
      </c>
      <c r="U26" s="99" t="n">
        <v>-10.08</v>
      </c>
      <c r="V26" s="36" t="n">
        <v>0</v>
      </c>
      <c r="W26" s="78" t="n">
        <f aca="false">ABS(T26-$T$3)</f>
        <v>0.100854387122873</v>
      </c>
      <c r="X26" s="0"/>
      <c r="Y26" s="15" t="n">
        <v>23</v>
      </c>
      <c r="Z26" s="100" t="n">
        <v>0.119864871634461</v>
      </c>
      <c r="AA26" s="101" t="n">
        <v>-161.28</v>
      </c>
      <c r="AB26" s="17" t="n">
        <v>0</v>
      </c>
      <c r="AC26" s="14" t="n">
        <f aca="false">ABS(Z26-$B$3)</f>
        <v>0.030135128365539</v>
      </c>
      <c r="AE26" s="15" t="n">
        <v>23</v>
      </c>
      <c r="AF26" s="100" t="n">
        <v>0.146937785538363</v>
      </c>
      <c r="AG26" s="102" t="n">
        <v>-359.567827130852</v>
      </c>
      <c r="AH26" s="17" t="n">
        <v>1</v>
      </c>
      <c r="AI26" s="14" t="n">
        <f aca="false">ABS(AF26-$B$3)</f>
        <v>0.00306221446163699</v>
      </c>
      <c r="AK26" s="15" t="n">
        <v>23</v>
      </c>
      <c r="AL26" s="100" t="n">
        <v>0.0662803457137422</v>
      </c>
      <c r="AM26" s="101" t="n">
        <v>156.6</v>
      </c>
      <c r="AN26" s="17" t="n">
        <v>0</v>
      </c>
      <c r="AO26" s="14" t="n">
        <f aca="false">ABS(AL26-$AL$3)</f>
        <v>0.0837196542862578</v>
      </c>
      <c r="AP26" s="0"/>
      <c r="AQ26" s="15" t="n">
        <v>23</v>
      </c>
      <c r="AR26" s="100" t="n">
        <v>0.0898796501922026</v>
      </c>
      <c r="AS26" s="102" t="n">
        <v>-45.4784240150094</v>
      </c>
      <c r="AT26" s="17" t="n">
        <v>0</v>
      </c>
      <c r="AU26" s="14" t="n">
        <f aca="false">ABS(AR26-$AR$3)</f>
        <v>0.0601203498077974</v>
      </c>
      <c r="AV26" s="22"/>
      <c r="AW26" s="15" t="n">
        <v>23</v>
      </c>
      <c r="AX26" s="100" t="n">
        <v>0.0559258034638354</v>
      </c>
      <c r="AY26" s="101" t="n">
        <v>-7.85490249556797</v>
      </c>
      <c r="AZ26" s="17" t="n">
        <v>0</v>
      </c>
      <c r="BA26" s="14" t="n">
        <f aca="false">ABS(AX26-$B$3)</f>
        <v>0.0940741965361646</v>
      </c>
    </row>
    <row r="27" customFormat="false" ht="16.6" hidden="false" customHeight="true" outlineLevel="0" collapsed="false">
      <c r="A27" s="15" t="n">
        <v>24</v>
      </c>
      <c r="B27" s="94" t="n">
        <v>0.0606863837546164</v>
      </c>
      <c r="C27" s="95" t="n">
        <v>-12.6</v>
      </c>
      <c r="D27" s="17" t="n">
        <v>1</v>
      </c>
      <c r="E27" s="14" t="n">
        <f aca="false">ABS(B27-$B$3)</f>
        <v>0.0893136162453836</v>
      </c>
      <c r="F27" s="0"/>
      <c r="G27" s="15" t="n">
        <v>24</v>
      </c>
      <c r="H27" s="14" t="n">
        <v>0.066848437</v>
      </c>
      <c r="I27" s="99" t="n">
        <v>-117</v>
      </c>
      <c r="J27" s="17" t="n">
        <v>0</v>
      </c>
      <c r="K27" s="14" t="n">
        <f aca="false">ABS(H27-$B$3)</f>
        <v>0.083151563</v>
      </c>
      <c r="L27" s="0"/>
      <c r="M27" s="15" t="n">
        <v>39</v>
      </c>
      <c r="N27" s="14" t="n">
        <v>0.13961553</v>
      </c>
      <c r="O27" s="99" t="n">
        <v>-102.6</v>
      </c>
      <c r="P27" s="17" t="n">
        <v>0</v>
      </c>
      <c r="Q27" s="14" t="n">
        <f aca="false">ABS($N$3-N27)</f>
        <v>0.07038447</v>
      </c>
      <c r="R27" s="0"/>
      <c r="S27" s="15" t="n">
        <v>34</v>
      </c>
      <c r="T27" s="14" t="n">
        <v>0.106399802516597</v>
      </c>
      <c r="U27" s="99" t="n">
        <v>-7.2</v>
      </c>
      <c r="V27" s="36" t="n">
        <v>0</v>
      </c>
      <c r="W27" s="78" t="n">
        <f aca="false">ABS(T27-$T$3)</f>
        <v>0.093600197483403</v>
      </c>
      <c r="X27" s="0"/>
      <c r="Y27" s="15" t="n">
        <v>24</v>
      </c>
      <c r="Z27" s="100" t="n">
        <v>0.0995841473523265</v>
      </c>
      <c r="AA27" s="101" t="n">
        <v>163.68</v>
      </c>
      <c r="AB27" s="17" t="n">
        <v>0</v>
      </c>
      <c r="AC27" s="14" t="n">
        <f aca="false">ABS(Z27-$B$3)</f>
        <v>0.0504158526476735</v>
      </c>
      <c r="AE27" s="15" t="n">
        <v>24</v>
      </c>
      <c r="AF27" s="100" t="n">
        <v>0.0601728188366042</v>
      </c>
      <c r="AG27" s="102" t="n">
        <v>-324.417767106843</v>
      </c>
      <c r="AH27" s="17" t="n">
        <v>0</v>
      </c>
      <c r="AI27" s="14" t="n">
        <f aca="false">ABS(AF27-$B$3)</f>
        <v>0.0898271811633958</v>
      </c>
      <c r="AK27" s="15" t="n">
        <v>24</v>
      </c>
      <c r="AL27" s="100" t="n">
        <v>0.0722991879296022</v>
      </c>
      <c r="AM27" s="101" t="n">
        <v>145.8</v>
      </c>
      <c r="AN27" s="17" t="n">
        <v>0</v>
      </c>
      <c r="AO27" s="14" t="n">
        <f aca="false">ABS(AL27-$AL$3)</f>
        <v>0.0777008120703978</v>
      </c>
      <c r="AP27" s="0"/>
      <c r="AQ27" s="15" t="n">
        <v>24</v>
      </c>
      <c r="AR27" s="100" t="n">
        <v>0.0872891681574272</v>
      </c>
      <c r="AS27" s="102" t="n">
        <v>163.452157598499</v>
      </c>
      <c r="AT27" s="17" t="n">
        <v>0</v>
      </c>
      <c r="AU27" s="14" t="n">
        <f aca="false">ABS(AR27-$AR$3)</f>
        <v>0.0627108318425728</v>
      </c>
      <c r="AV27" s="22"/>
      <c r="AW27" s="15" t="n">
        <v>24</v>
      </c>
      <c r="AX27" s="100" t="n">
        <v>0.0597920863609548</v>
      </c>
      <c r="AY27" s="101" t="n">
        <v>-20.2918314468838</v>
      </c>
      <c r="AZ27" s="17" t="n">
        <v>0</v>
      </c>
      <c r="BA27" s="14" t="n">
        <f aca="false">ABS(AX27-$B$3)</f>
        <v>0.0902079136390452</v>
      </c>
    </row>
    <row r="28" customFormat="false" ht="16.6" hidden="false" customHeight="true" outlineLevel="0" collapsed="false">
      <c r="A28" s="23" t="n">
        <v>25</v>
      </c>
      <c r="B28" s="94" t="n">
        <v>0.0621714876056908</v>
      </c>
      <c r="C28" s="95" t="n">
        <v>-312.12</v>
      </c>
      <c r="D28" s="17" t="n">
        <v>0</v>
      </c>
      <c r="E28" s="24" t="n">
        <f aca="false">ABS(B28-$B$3)</f>
        <v>0.0878285123943092</v>
      </c>
      <c r="F28" s="0"/>
      <c r="G28" s="23" t="n">
        <v>25</v>
      </c>
      <c r="H28" s="14" t="n">
        <v>0.068721283</v>
      </c>
      <c r="I28" s="99" t="n">
        <v>-352.8</v>
      </c>
      <c r="J28" s="17" t="n">
        <v>0</v>
      </c>
      <c r="K28" s="24" t="n">
        <f aca="false">ABS(H28-$B$3)</f>
        <v>0.081278717</v>
      </c>
      <c r="L28" s="0"/>
      <c r="M28" s="37" t="s">
        <v>30</v>
      </c>
      <c r="N28" s="81" t="n">
        <f aca="false">SUM(Q4:Q27)</f>
        <v>1.817996605</v>
      </c>
      <c r="O28" s="82" t="s">
        <v>11</v>
      </c>
      <c r="P28" s="6" t="n">
        <f aca="false">SUM(P4:P27)</f>
        <v>0</v>
      </c>
      <c r="Q28" s="83" t="n">
        <v>24</v>
      </c>
      <c r="S28" s="23" t="n">
        <v>35</v>
      </c>
      <c r="T28" s="14" t="n">
        <v>0.107817918797403</v>
      </c>
      <c r="U28" s="99" t="n">
        <v>118.08</v>
      </c>
      <c r="V28" s="36" t="n">
        <v>0</v>
      </c>
      <c r="W28" s="78" t="n">
        <f aca="false">ABS(T28-$T$3)</f>
        <v>0.092182081202597</v>
      </c>
      <c r="X28" s="0"/>
      <c r="Y28" s="23" t="n">
        <v>25</v>
      </c>
      <c r="Z28" s="100" t="n">
        <v>0.152795596278333</v>
      </c>
      <c r="AA28" s="101" t="n">
        <v>-354.24</v>
      </c>
      <c r="AB28" s="17" t="n">
        <v>1</v>
      </c>
      <c r="AC28" s="24" t="n">
        <f aca="false">ABS(Z28-$B$3)</f>
        <v>0.00279559627833301</v>
      </c>
      <c r="AE28" s="23" t="n">
        <v>25</v>
      </c>
      <c r="AF28" s="100" t="n">
        <v>0.0447269104814438</v>
      </c>
      <c r="AG28" s="102" t="n">
        <v>-344.297719087635</v>
      </c>
      <c r="AH28" s="17" t="n">
        <v>0</v>
      </c>
      <c r="AI28" s="24" t="n">
        <f aca="false">ABS(AF28-$B$3)</f>
        <v>0.105273089518556</v>
      </c>
      <c r="AK28" s="23" t="n">
        <v>25</v>
      </c>
      <c r="AL28" s="100" t="n">
        <v>0.0900172368774504</v>
      </c>
      <c r="AM28" s="101" t="n">
        <v>-155.879999999998</v>
      </c>
      <c r="AN28" s="17" t="n">
        <v>0</v>
      </c>
      <c r="AO28" s="14" t="n">
        <f aca="false">ABS(AL28-$AL$3)</f>
        <v>0.0599827631225496</v>
      </c>
      <c r="AP28" s="0"/>
      <c r="AQ28" s="23" t="n">
        <v>25</v>
      </c>
      <c r="AR28" s="100" t="n">
        <v>0.0913942973869674</v>
      </c>
      <c r="AS28" s="102" t="n">
        <v>-45.4784240150094</v>
      </c>
      <c r="AT28" s="17" t="n">
        <v>0</v>
      </c>
      <c r="AU28" s="14" t="n">
        <f aca="false">ABS(AR28-$AR$3)</f>
        <v>0.0586057026130326</v>
      </c>
      <c r="AV28" s="22"/>
      <c r="AW28" s="23" t="n">
        <v>25</v>
      </c>
      <c r="AX28" s="100" t="n">
        <v>0.052476300185642</v>
      </c>
      <c r="AY28" s="101" t="n">
        <v>-358.707213964271</v>
      </c>
      <c r="AZ28" s="17" t="n">
        <v>0</v>
      </c>
      <c r="BA28" s="24" t="n">
        <f aca="false">ABS(AX28-$B$3)</f>
        <v>0.097523699814358</v>
      </c>
    </row>
    <row r="29" customFormat="false" ht="16.6" hidden="false" customHeight="true" outlineLevel="0" collapsed="false">
      <c r="A29" s="15" t="n">
        <v>26</v>
      </c>
      <c r="B29" s="94" t="n">
        <v>0.15</v>
      </c>
      <c r="C29" s="95" t="n">
        <v>0</v>
      </c>
      <c r="D29" s="17" t="n">
        <v>0</v>
      </c>
      <c r="E29" s="14" t="n">
        <f aca="false">ABS(B29-$B$3)</f>
        <v>0</v>
      </c>
      <c r="F29" s="0"/>
      <c r="G29" s="15" t="n">
        <v>26</v>
      </c>
      <c r="H29" s="14" t="n">
        <v>0.057028409</v>
      </c>
      <c r="I29" s="99" t="n">
        <v>-17.64</v>
      </c>
      <c r="J29" s="17" t="n">
        <v>0</v>
      </c>
      <c r="K29" s="14" t="n">
        <f aca="false">ABS(H29-$B$3)</f>
        <v>0.092971591</v>
      </c>
      <c r="L29" s="0"/>
      <c r="M29" s="37" t="s">
        <v>31</v>
      </c>
      <c r="N29" s="84" t="n">
        <f aca="false">N28/Q28</f>
        <v>0.0757498585416667</v>
      </c>
      <c r="O29" s="34" t="s">
        <v>18</v>
      </c>
      <c r="P29" s="85" t="n">
        <f aca="false">P28/Q28</f>
        <v>0</v>
      </c>
      <c r="Q29" s="86"/>
      <c r="S29" s="15" t="n">
        <v>36</v>
      </c>
      <c r="T29" s="14" t="n">
        <v>0.0978415624061131</v>
      </c>
      <c r="U29" s="99" t="n">
        <v>120.24</v>
      </c>
      <c r="V29" s="36" t="n">
        <v>0</v>
      </c>
      <c r="W29" s="78" t="n">
        <f aca="false">ABS(T29-$T$3)</f>
        <v>0.102158437593887</v>
      </c>
      <c r="X29" s="0"/>
      <c r="Y29" s="15" t="n">
        <v>26</v>
      </c>
      <c r="Z29" s="100" t="n">
        <v>0.0948650907823244</v>
      </c>
      <c r="AA29" s="101" t="n">
        <v>-344.16</v>
      </c>
      <c r="AB29" s="17" t="n">
        <v>0</v>
      </c>
      <c r="AC29" s="14" t="n">
        <f aca="false">ABS(Z29-$B$3)</f>
        <v>0.0551349092176756</v>
      </c>
      <c r="AE29" s="15" t="n">
        <v>26</v>
      </c>
      <c r="AF29" s="100" t="n">
        <v>0.148623863421409</v>
      </c>
      <c r="AG29" s="102" t="n">
        <v>-0.288115246098439</v>
      </c>
      <c r="AH29" s="17" t="n">
        <v>1</v>
      </c>
      <c r="AI29" s="14" t="n">
        <f aca="false">ABS(AF29-$B$3)</f>
        <v>0.00137613657859098</v>
      </c>
      <c r="AK29" s="15" t="n">
        <v>26</v>
      </c>
      <c r="AL29" s="100" t="n">
        <v>0.0672898791547117</v>
      </c>
      <c r="AM29" s="101" t="n">
        <v>81.36</v>
      </c>
      <c r="AN29" s="17" t="n">
        <v>0</v>
      </c>
      <c r="AO29" s="14" t="n">
        <f aca="false">ABS(AL29-$AL$3)</f>
        <v>0.0827101208452883</v>
      </c>
      <c r="AP29" s="0"/>
      <c r="AQ29" s="15" t="n">
        <v>26</v>
      </c>
      <c r="AR29" s="100" t="n">
        <v>0.151518366191873</v>
      </c>
      <c r="AS29" s="102" t="n">
        <v>-358.87429643527</v>
      </c>
      <c r="AT29" s="17" t="n">
        <v>1</v>
      </c>
      <c r="AU29" s="14" t="n">
        <f aca="false">ABS(AR29-$AR$3)</f>
        <v>0.00151836619187301</v>
      </c>
      <c r="AW29" s="15" t="n">
        <v>26</v>
      </c>
      <c r="AX29" s="100" t="n">
        <v>0.052476300185642</v>
      </c>
      <c r="AY29" s="101" t="n">
        <v>-350.852311468702</v>
      </c>
      <c r="AZ29" s="17" t="n">
        <v>0</v>
      </c>
      <c r="BA29" s="14" t="n">
        <f aca="false">ABS(AX29-$B$3)</f>
        <v>0.097523699814358</v>
      </c>
    </row>
    <row r="30" customFormat="false" ht="16.6" hidden="false" customHeight="true" outlineLevel="0" collapsed="false">
      <c r="A30" s="23" t="n">
        <v>27</v>
      </c>
      <c r="B30" s="94" t="n">
        <v>0.15</v>
      </c>
      <c r="C30" s="95" t="n">
        <v>0</v>
      </c>
      <c r="D30" s="17" t="n">
        <v>1</v>
      </c>
      <c r="E30" s="14" t="n">
        <f aca="false">ABS(B30-$B$3)</f>
        <v>0</v>
      </c>
      <c r="F30" s="0"/>
      <c r="G30" s="23" t="n">
        <v>27</v>
      </c>
      <c r="H30" s="14" t="n">
        <v>0.06943705</v>
      </c>
      <c r="I30" s="99" t="n">
        <v>163.44</v>
      </c>
      <c r="J30" s="17" t="n">
        <v>0</v>
      </c>
      <c r="K30" s="14" t="n">
        <f aca="false">ABS(H30-$B$3)</f>
        <v>0.08056295</v>
      </c>
      <c r="L30" s="0"/>
      <c r="M30" s="32" t="s">
        <v>19</v>
      </c>
      <c r="N30" s="87" t="n">
        <v>1</v>
      </c>
      <c r="S30" s="23" t="n">
        <v>39</v>
      </c>
      <c r="T30" s="14" t="n">
        <v>0.103619281568353</v>
      </c>
      <c r="U30" s="99" t="n">
        <v>132.12</v>
      </c>
      <c r="V30" s="36" t="n">
        <v>0</v>
      </c>
      <c r="W30" s="78" t="n">
        <f aca="false">ABS(T30-$T$3)</f>
        <v>0.096380718431647</v>
      </c>
      <c r="X30" s="0"/>
      <c r="Y30" s="23" t="n">
        <v>27</v>
      </c>
      <c r="Z30" s="100" t="n">
        <v>0.0965546639560672</v>
      </c>
      <c r="AA30" s="101" t="n">
        <v>-16.8</v>
      </c>
      <c r="AB30" s="17" t="n">
        <v>0</v>
      </c>
      <c r="AC30" s="14" t="n">
        <f aca="false">ABS(Z30-$B$3)</f>
        <v>0.0534453360439328</v>
      </c>
      <c r="AE30" s="23" t="n">
        <v>27</v>
      </c>
      <c r="AF30" s="100" t="n">
        <v>0.148200538751969</v>
      </c>
      <c r="AG30" s="102" t="n">
        <v>-0.576230492196879</v>
      </c>
      <c r="AH30" s="17" t="n">
        <v>1</v>
      </c>
      <c r="AI30" s="14" t="n">
        <f aca="false">ABS(AF30-$B$3)</f>
        <v>0.00179946124803099</v>
      </c>
      <c r="AK30" s="23" t="n">
        <v>27</v>
      </c>
      <c r="AL30" s="100" t="n">
        <v>0.071214501066039</v>
      </c>
      <c r="AM30" s="101" t="n">
        <v>-90</v>
      </c>
      <c r="AN30" s="17" t="n">
        <v>0</v>
      </c>
      <c r="AO30" s="14" t="n">
        <f aca="false">ABS(AL30-$AL$3)</f>
        <v>0.078785498933961</v>
      </c>
      <c r="AP30" s="0"/>
      <c r="AQ30" s="23" t="n">
        <v>27</v>
      </c>
      <c r="AR30" s="100" t="n">
        <v>0.115485443897063</v>
      </c>
      <c r="AS30" s="102" t="n">
        <v>-14.859287054409</v>
      </c>
      <c r="AT30" s="17" t="n">
        <v>0</v>
      </c>
      <c r="AU30" s="14" t="n">
        <f aca="false">ABS(AR30-$AR$3)</f>
        <v>0.034514556102937</v>
      </c>
      <c r="AW30" s="23" t="n">
        <v>27</v>
      </c>
      <c r="AX30" s="100" t="n">
        <v>0.0538298063546625</v>
      </c>
      <c r="AY30" s="101" t="n">
        <v>-57.6026183008319</v>
      </c>
      <c r="AZ30" s="17" t="n">
        <v>0</v>
      </c>
      <c r="BA30" s="14" t="n">
        <f aca="false">ABS(AX30-$B$3)</f>
        <v>0.0961701936453375</v>
      </c>
    </row>
    <row r="31" customFormat="false" ht="16.6" hidden="false" customHeight="true" outlineLevel="0" collapsed="false">
      <c r="A31" s="15" t="n">
        <v>28</v>
      </c>
      <c r="B31" s="94" t="n">
        <v>0.15</v>
      </c>
      <c r="C31" s="95" t="n">
        <v>0</v>
      </c>
      <c r="D31" s="17" t="n">
        <v>1</v>
      </c>
      <c r="E31" s="14" t="n">
        <f aca="false">ABS(B31-$B$3)</f>
        <v>0</v>
      </c>
      <c r="F31" s="0"/>
      <c r="G31" s="15" t="n">
        <v>28</v>
      </c>
      <c r="H31" s="14" t="n">
        <v>0.15</v>
      </c>
      <c r="I31" s="99" t="n">
        <v>-270</v>
      </c>
      <c r="J31" s="17" t="n">
        <v>1</v>
      </c>
      <c r="K31" s="14" t="n">
        <f aca="false">ABS(H31-$B$3)</f>
        <v>0</v>
      </c>
      <c r="L31" s="0"/>
      <c r="S31" s="15" t="n">
        <v>40</v>
      </c>
      <c r="T31" s="14" t="n">
        <v>0.0899717020863453</v>
      </c>
      <c r="U31" s="99" t="n">
        <v>-112.68</v>
      </c>
      <c r="V31" s="36" t="n">
        <v>0</v>
      </c>
      <c r="W31" s="78" t="n">
        <f aca="false">ABS(T31-$T$3)</f>
        <v>0.110028297913655</v>
      </c>
      <c r="X31" s="0"/>
      <c r="Y31" s="15" t="n">
        <v>28</v>
      </c>
      <c r="Z31" s="100" t="n">
        <v>0.0940314236921707</v>
      </c>
      <c r="AA31" s="101" t="n">
        <v>165.6</v>
      </c>
      <c r="AB31" s="17" t="n">
        <v>0</v>
      </c>
      <c r="AC31" s="14" t="n">
        <f aca="false">ABS(Z31-$B$3)</f>
        <v>0.0559685763078293</v>
      </c>
      <c r="AE31" s="15" t="n">
        <v>28</v>
      </c>
      <c r="AF31" s="100" t="n">
        <v>0.146101933170233</v>
      </c>
      <c r="AG31" s="102" t="n">
        <v>-0.864345738295318</v>
      </c>
      <c r="AH31" s="17" t="n">
        <v>1</v>
      </c>
      <c r="AI31" s="14" t="n">
        <f aca="false">ABS(AF31-$B$3)</f>
        <v>0.00389806682976698</v>
      </c>
      <c r="AK31" s="15" t="n">
        <v>28</v>
      </c>
      <c r="AL31" s="100" t="n">
        <v>0.0693553096506783</v>
      </c>
      <c r="AM31" s="101" t="n">
        <v>137.16</v>
      </c>
      <c r="AN31" s="17" t="n">
        <v>0</v>
      </c>
      <c r="AO31" s="14" t="n">
        <f aca="false">ABS(AL31-$AL$3)</f>
        <v>0.0806446903493217</v>
      </c>
      <c r="AP31" s="0"/>
      <c r="AQ31" s="15" t="n">
        <v>28</v>
      </c>
      <c r="AR31" s="100" t="n">
        <v>0.150886660801368</v>
      </c>
      <c r="AS31" s="102" t="n">
        <v>-359.774859287054</v>
      </c>
      <c r="AT31" s="17" t="n">
        <v>1</v>
      </c>
      <c r="AU31" s="14" t="n">
        <f aca="false">ABS(AR31-$AR$3)</f>
        <v>0.000886660801368011</v>
      </c>
      <c r="AW31" s="15" t="n">
        <v>28</v>
      </c>
      <c r="AX31" s="100" t="n">
        <v>0.0540014310310863</v>
      </c>
      <c r="AY31" s="101" t="n">
        <v>-6.54575207963998</v>
      </c>
      <c r="AZ31" s="17" t="n">
        <v>0</v>
      </c>
      <c r="BA31" s="14" t="n">
        <f aca="false">ABS(AX31-$B$3)</f>
        <v>0.0959985689689137</v>
      </c>
    </row>
    <row r="32" customFormat="false" ht="16.6" hidden="false" customHeight="true" outlineLevel="0" collapsed="false">
      <c r="A32" s="23" t="n">
        <v>29</v>
      </c>
      <c r="B32" s="94" t="n">
        <v>0.157431364297848</v>
      </c>
      <c r="C32" s="95" t="n">
        <v>-1.08</v>
      </c>
      <c r="D32" s="17" t="n">
        <v>1</v>
      </c>
      <c r="E32" s="14" t="n">
        <f aca="false">ABS(B32-$B$3)</f>
        <v>0.00743136429784802</v>
      </c>
      <c r="F32" s="0"/>
      <c r="G32" s="23" t="n">
        <v>29</v>
      </c>
      <c r="H32" s="14" t="n">
        <v>0.159071091</v>
      </c>
      <c r="I32" s="99" t="n">
        <v>-270.72</v>
      </c>
      <c r="J32" s="17" t="n">
        <v>1</v>
      </c>
      <c r="K32" s="14" t="n">
        <f aca="false">ABS(H32-$B$3)</f>
        <v>0.009071091</v>
      </c>
      <c r="L32" s="0"/>
      <c r="S32" s="37" t="s">
        <v>30</v>
      </c>
      <c r="T32" s="81" t="n">
        <f aca="false">SUM(W4:W31)</f>
        <v>2.00482749759832</v>
      </c>
      <c r="U32" s="82" t="s">
        <v>11</v>
      </c>
      <c r="V32" s="88" t="n">
        <f aca="false">SUM(V4:V31)</f>
        <v>6</v>
      </c>
      <c r="W32" s="83" t="n">
        <v>28</v>
      </c>
      <c r="Y32" s="23" t="n">
        <v>29</v>
      </c>
      <c r="Z32" s="100" t="n">
        <v>0.105931254230565</v>
      </c>
      <c r="AA32" s="101" t="n">
        <v>-13.44</v>
      </c>
      <c r="AB32" s="17" t="n">
        <v>0</v>
      </c>
      <c r="AC32" s="14" t="n">
        <f aca="false">ABS(Z32-$B$3)</f>
        <v>0.044068745769435</v>
      </c>
      <c r="AE32" s="23" t="n">
        <v>29</v>
      </c>
      <c r="AF32" s="100" t="n">
        <v>0.146101933170233</v>
      </c>
      <c r="AG32" s="102" t="n">
        <v>-0.864345738295318</v>
      </c>
      <c r="AH32" s="17" t="n">
        <v>1</v>
      </c>
      <c r="AI32" s="14" t="n">
        <f aca="false">ABS(AF32-$B$3)</f>
        <v>0.00389806682976698</v>
      </c>
      <c r="AK32" s="23" t="n">
        <v>29</v>
      </c>
      <c r="AL32" s="100" t="n">
        <v>0.0967184546570938</v>
      </c>
      <c r="AM32" s="101" t="n">
        <v>160.92</v>
      </c>
      <c r="AN32" s="17" t="n">
        <v>0</v>
      </c>
      <c r="AO32" s="14" t="n">
        <f aca="false">ABS(AL32-$AL$3)</f>
        <v>0.0532815453429062</v>
      </c>
      <c r="AP32" s="0"/>
      <c r="AQ32" s="23" t="n">
        <v>29</v>
      </c>
      <c r="AR32" s="100" t="n">
        <v>0.0819867906055452</v>
      </c>
      <c r="AS32" s="102" t="n">
        <v>162.551594746717</v>
      </c>
      <c r="AT32" s="17" t="n">
        <v>0</v>
      </c>
      <c r="AU32" s="14" t="n">
        <f aca="false">ABS(AR32-$AR$3)</f>
        <v>0.0680132093944548</v>
      </c>
      <c r="AW32" s="23" t="n">
        <v>29</v>
      </c>
      <c r="AX32" s="100" t="n">
        <v>0.0552182231203351</v>
      </c>
      <c r="AY32" s="101" t="n">
        <v>-332.851493249692</v>
      </c>
      <c r="AZ32" s="17" t="n">
        <v>0</v>
      </c>
      <c r="BA32" s="14" t="n">
        <f aca="false">ABS(AX32-$B$3)</f>
        <v>0.0947817768796649</v>
      </c>
    </row>
    <row r="33" customFormat="false" ht="16.6" hidden="false" customHeight="true" outlineLevel="0" collapsed="false">
      <c r="A33" s="15" t="n">
        <v>30</v>
      </c>
      <c r="B33" s="94" t="n">
        <v>0.15</v>
      </c>
      <c r="C33" s="95" t="n">
        <v>0</v>
      </c>
      <c r="D33" s="17" t="n">
        <v>1</v>
      </c>
      <c r="E33" s="14" t="n">
        <f aca="false">ABS(B33-$B$3)</f>
        <v>0</v>
      </c>
      <c r="F33" s="0"/>
      <c r="G33" s="15" t="n">
        <v>30</v>
      </c>
      <c r="H33" s="14" t="n">
        <v>0.15</v>
      </c>
      <c r="I33" s="99" t="n">
        <v>-270</v>
      </c>
      <c r="J33" s="17" t="n">
        <v>1</v>
      </c>
      <c r="K33" s="14" t="n">
        <f aca="false">ABS(H33-$B$3)</f>
        <v>0</v>
      </c>
      <c r="L33" s="0"/>
      <c r="S33" s="37" t="s">
        <v>31</v>
      </c>
      <c r="T33" s="84" t="n">
        <f aca="false">T32/W32</f>
        <v>0.0716009820570828</v>
      </c>
      <c r="U33" s="34" t="s">
        <v>18</v>
      </c>
      <c r="V33" s="85" t="n">
        <f aca="false">V32/W32</f>
        <v>0.214285714285714</v>
      </c>
      <c r="W33" s="86"/>
      <c r="Y33" s="15" t="n">
        <v>30</v>
      </c>
      <c r="Z33" s="100" t="n">
        <v>0.0777776091071937</v>
      </c>
      <c r="AA33" s="101" t="n">
        <v>180</v>
      </c>
      <c r="AB33" s="17" t="n">
        <v>0</v>
      </c>
      <c r="AC33" s="14" t="n">
        <f aca="false">ABS(Z33-$B$3)</f>
        <v>0.0722223908928063</v>
      </c>
      <c r="AE33" s="15" t="n">
        <v>30</v>
      </c>
      <c r="AF33" s="100" t="n">
        <v>0.131844026610764</v>
      </c>
      <c r="AG33" s="102" t="n">
        <v>35.438175270108</v>
      </c>
      <c r="AH33" s="17" t="n">
        <v>0</v>
      </c>
      <c r="AI33" s="14" t="n">
        <f aca="false">ABS(AF33-$B$3)</f>
        <v>0.018155973389236</v>
      </c>
      <c r="AK33" s="15" t="n">
        <v>30</v>
      </c>
      <c r="AL33" s="100" t="n">
        <v>0.0720264771019368</v>
      </c>
      <c r="AM33" s="101" t="n">
        <v>-316.08</v>
      </c>
      <c r="AN33" s="17" t="n">
        <v>0</v>
      </c>
      <c r="AO33" s="14" t="n">
        <f aca="false">ABS(AL33-$AL$3)</f>
        <v>0.0779735228980632</v>
      </c>
      <c r="AP33" s="0"/>
      <c r="AQ33" s="15" t="n">
        <v>30</v>
      </c>
      <c r="AR33" s="100" t="n">
        <v>0.149631140096114</v>
      </c>
      <c r="AS33" s="102" t="n">
        <v>0</v>
      </c>
      <c r="AT33" s="17" t="n">
        <v>1</v>
      </c>
      <c r="AU33" s="14" t="n">
        <f aca="false">ABS(AR33-$AR$3)</f>
        <v>0.000368859903885993</v>
      </c>
      <c r="AW33" s="15" t="n">
        <v>30</v>
      </c>
      <c r="AX33" s="100" t="n">
        <v>0.0664147585417836</v>
      </c>
      <c r="AY33" s="101" t="n">
        <v>-351.179599072685</v>
      </c>
      <c r="AZ33" s="17" t="n">
        <v>0</v>
      </c>
      <c r="BA33" s="14" t="n">
        <f aca="false">ABS(AX33-$B$3)</f>
        <v>0.0835852414582164</v>
      </c>
    </row>
    <row r="34" customFormat="false" ht="16.6" hidden="false" customHeight="true" outlineLevel="0" collapsed="false">
      <c r="A34" s="23" t="n">
        <v>31</v>
      </c>
      <c r="B34" s="94" t="n">
        <v>0.0645789915737566</v>
      </c>
      <c r="C34" s="95" t="n">
        <v>-307.8</v>
      </c>
      <c r="D34" s="17" t="n">
        <v>0</v>
      </c>
      <c r="E34" s="14" t="n">
        <f aca="false">ABS(B34-$B$3)</f>
        <v>0.0854210084262434</v>
      </c>
      <c r="F34" s="0"/>
      <c r="G34" s="23" t="n">
        <v>31</v>
      </c>
      <c r="H34" s="14" t="n">
        <v>0.055092345</v>
      </c>
      <c r="I34" s="99" t="n">
        <v>120.96</v>
      </c>
      <c r="J34" s="17" t="n">
        <v>0</v>
      </c>
      <c r="K34" s="14" t="n">
        <f aca="false">ABS(H34-$B$3)</f>
        <v>0.094907655</v>
      </c>
      <c r="L34" s="0"/>
      <c r="S34" s="32" t="s">
        <v>19</v>
      </c>
      <c r="T34" s="87" t="n">
        <v>1</v>
      </c>
      <c r="Y34" s="23" t="n">
        <v>31</v>
      </c>
      <c r="Z34" s="100" t="n">
        <v>0.105931254230565</v>
      </c>
      <c r="AA34" s="101" t="n">
        <v>-16.32</v>
      </c>
      <c r="AB34" s="17" t="n">
        <v>0</v>
      </c>
      <c r="AC34" s="14" t="n">
        <f aca="false">ABS(Z34-$B$3)</f>
        <v>0.044068745769435</v>
      </c>
      <c r="AE34" s="23" t="n">
        <v>31</v>
      </c>
      <c r="AF34" s="100" t="n">
        <v>0.148200538751969</v>
      </c>
      <c r="AG34" s="102" t="n">
        <v>-0.576230492196879</v>
      </c>
      <c r="AH34" s="17" t="n">
        <v>1</v>
      </c>
      <c r="AI34" s="14" t="n">
        <f aca="false">ABS(AF34-$B$3)</f>
        <v>0.00179946124803099</v>
      </c>
      <c r="AK34" s="23" t="n">
        <v>31</v>
      </c>
      <c r="AL34" s="100" t="n">
        <v>0.076805682505655</v>
      </c>
      <c r="AM34" s="101" t="n">
        <v>-41.04</v>
      </c>
      <c r="AN34" s="17" t="n">
        <v>0</v>
      </c>
      <c r="AO34" s="14" t="n">
        <f aca="false">ABS(AL34-$AL$3)</f>
        <v>0.073194317494345</v>
      </c>
      <c r="AP34" s="0"/>
      <c r="AQ34" s="23" t="n">
        <v>31</v>
      </c>
      <c r="AR34" s="100" t="n">
        <v>0.10230779910023</v>
      </c>
      <c r="AS34" s="102" t="n">
        <v>-19.812382739212</v>
      </c>
      <c r="AT34" s="17" t="n">
        <v>0</v>
      </c>
      <c r="AU34" s="14" t="n">
        <f aca="false">ABS(AR34-$AR$3)</f>
        <v>0.04769220089977</v>
      </c>
      <c r="AW34" s="23" t="n">
        <v>31</v>
      </c>
      <c r="AX34" s="100" t="n">
        <v>0.0573682816821539</v>
      </c>
      <c r="AY34" s="101" t="n">
        <v>132.878767216692</v>
      </c>
      <c r="AZ34" s="17" t="n">
        <v>0</v>
      </c>
      <c r="BA34" s="14" t="n">
        <f aca="false">ABS(AX34-$B$3)</f>
        <v>0.0926317183178461</v>
      </c>
    </row>
    <row r="35" customFormat="false" ht="16.6" hidden="false" customHeight="true" outlineLevel="0" collapsed="false">
      <c r="A35" s="15" t="n">
        <v>32</v>
      </c>
      <c r="B35" s="94" t="n">
        <v>0.06872128300718</v>
      </c>
      <c r="C35" s="95" t="n">
        <v>-355.68</v>
      </c>
      <c r="D35" s="17" t="n">
        <v>0</v>
      </c>
      <c r="E35" s="14" t="n">
        <f aca="false">ABS(B35-$B$3)</f>
        <v>0.08127871699282</v>
      </c>
      <c r="F35" s="0"/>
      <c r="G35" s="15" t="n">
        <v>32</v>
      </c>
      <c r="H35" s="14" t="n">
        <v>0.05683178</v>
      </c>
      <c r="I35" s="99" t="n">
        <v>174.96</v>
      </c>
      <c r="J35" s="17" t="n">
        <v>0</v>
      </c>
      <c r="K35" s="14" t="n">
        <f aca="false">ABS(H35-$B$3)</f>
        <v>0.09316822</v>
      </c>
      <c r="L35" s="0"/>
      <c r="Y35" s="15" t="n">
        <v>32</v>
      </c>
      <c r="Z35" s="100" t="n">
        <v>0.100911423318355</v>
      </c>
      <c r="AA35" s="101" t="n">
        <v>-62.88</v>
      </c>
      <c r="AB35" s="17" t="n">
        <v>0</v>
      </c>
      <c r="AC35" s="14" t="n">
        <f aca="false">ABS(Z35-$B$3)</f>
        <v>0.049088576681645</v>
      </c>
      <c r="AE35" s="15" t="n">
        <v>32</v>
      </c>
      <c r="AF35" s="100" t="n">
        <v>0.147357503239898</v>
      </c>
      <c r="AG35" s="102" t="n">
        <v>-354.38175270108</v>
      </c>
      <c r="AH35" s="17" t="n">
        <v>1</v>
      </c>
      <c r="AI35" s="14" t="n">
        <f aca="false">ABS(AF35-$B$3)</f>
        <v>0.00264249676010198</v>
      </c>
      <c r="AK35" s="15" t="n">
        <v>32</v>
      </c>
      <c r="AL35" s="100" t="n">
        <v>0.0927802726942018</v>
      </c>
      <c r="AM35" s="101" t="n">
        <v>-147.6</v>
      </c>
      <c r="AN35" s="17" t="n">
        <v>0</v>
      </c>
      <c r="AO35" s="14" t="n">
        <f aca="false">ABS(AL35-$AL$3)</f>
        <v>0.0572197273057982</v>
      </c>
      <c r="AP35" s="0"/>
      <c r="AQ35" s="15" t="n">
        <v>32</v>
      </c>
      <c r="AR35" s="100" t="n">
        <v>0.101033511678089</v>
      </c>
      <c r="AS35" s="102" t="n">
        <v>-9.4559099437148</v>
      </c>
      <c r="AT35" s="17" t="n">
        <v>0</v>
      </c>
      <c r="AU35" s="14" t="n">
        <f aca="false">ABS(AR35-$AR$3)</f>
        <v>0.048966488321911</v>
      </c>
      <c r="AW35" s="15" t="n">
        <v>32</v>
      </c>
      <c r="AX35" s="100" t="n">
        <v>0.0391541405492016</v>
      </c>
      <c r="AY35" s="101" t="n">
        <v>-85.0947770353197</v>
      </c>
      <c r="AZ35" s="17" t="n">
        <v>0</v>
      </c>
      <c r="BA35" s="14" t="n">
        <f aca="false">ABS(AX35-$B$3)</f>
        <v>0.110845859450798</v>
      </c>
    </row>
    <row r="36" customFormat="false" ht="16.6" hidden="false" customHeight="true" outlineLevel="0" collapsed="false">
      <c r="A36" s="23" t="n">
        <v>33</v>
      </c>
      <c r="B36" s="94" t="n">
        <v>0.139505477213094</v>
      </c>
      <c r="C36" s="95" t="n">
        <v>0</v>
      </c>
      <c r="D36" s="17" t="n">
        <v>1</v>
      </c>
      <c r="E36" s="14" t="n">
        <f aca="false">ABS(B36-$B$3)</f>
        <v>0.010494522786906</v>
      </c>
      <c r="F36" s="0"/>
      <c r="G36" s="23" t="n">
        <v>33</v>
      </c>
      <c r="H36" s="14" t="n">
        <v>0.137116986</v>
      </c>
      <c r="I36" s="99" t="n">
        <v>-270</v>
      </c>
      <c r="J36" s="17" t="n">
        <v>1</v>
      </c>
      <c r="K36" s="14" t="n">
        <f aca="false">ABS(H36-$B$3)</f>
        <v>0.012883014</v>
      </c>
      <c r="L36" s="0"/>
      <c r="Y36" s="23" t="n">
        <v>33</v>
      </c>
      <c r="Z36" s="100" t="n">
        <v>0.105931254230565</v>
      </c>
      <c r="AA36" s="101" t="n">
        <v>-39.84</v>
      </c>
      <c r="AB36" s="17" t="n">
        <v>0</v>
      </c>
      <c r="AC36" s="14" t="n">
        <f aca="false">ABS(Z36-$B$3)</f>
        <v>0.044068745769435</v>
      </c>
      <c r="AE36" s="23" t="n">
        <v>33</v>
      </c>
      <c r="AF36" s="100" t="n">
        <v>0.148200538751969</v>
      </c>
      <c r="AG36" s="102" t="n">
        <v>-0.576230492196879</v>
      </c>
      <c r="AH36" s="17" t="n">
        <v>1</v>
      </c>
      <c r="AI36" s="14" t="n">
        <f aca="false">ABS(AF36-$B$3)</f>
        <v>0.00179946124803099</v>
      </c>
      <c r="AK36" s="23" t="n">
        <v>33</v>
      </c>
      <c r="AL36" s="100" t="n">
        <v>0.0920816627634708</v>
      </c>
      <c r="AM36" s="101" t="n">
        <v>-147.96</v>
      </c>
      <c r="AN36" s="17" t="n">
        <v>0</v>
      </c>
      <c r="AO36" s="14" t="n">
        <f aca="false">ABS(AL36-$AL$3)</f>
        <v>0.0579183372365292</v>
      </c>
      <c r="AP36" s="0"/>
      <c r="AQ36" s="23" t="n">
        <v>33</v>
      </c>
      <c r="AR36" s="100" t="n">
        <v>0.097712471508641</v>
      </c>
      <c r="AS36" s="102" t="n">
        <v>-317.448405253283</v>
      </c>
      <c r="AT36" s="17" t="n">
        <v>0</v>
      </c>
      <c r="AU36" s="14" t="n">
        <f aca="false">ABS(AR36-$AR$3)</f>
        <v>0.052287528491359</v>
      </c>
      <c r="AW36" s="23" t="n">
        <v>33</v>
      </c>
      <c r="AX36" s="100" t="n">
        <v>0.0559258034638354</v>
      </c>
      <c r="AY36" s="101" t="n">
        <v>158.73448793127</v>
      </c>
      <c r="AZ36" s="17" t="n">
        <v>0</v>
      </c>
      <c r="BA36" s="14" t="n">
        <f aca="false">ABS(AX36-$B$3)</f>
        <v>0.0940741965361646</v>
      </c>
    </row>
    <row r="37" customFormat="false" ht="16.6" hidden="false" customHeight="true" outlineLevel="0" collapsed="false">
      <c r="A37" s="15" t="n">
        <v>34</v>
      </c>
      <c r="B37" s="94" t="n">
        <v>0.0673118084899698</v>
      </c>
      <c r="C37" s="95" t="n">
        <v>-346.32</v>
      </c>
      <c r="D37" s="17" t="n">
        <v>0</v>
      </c>
      <c r="E37" s="14" t="n">
        <f aca="false">ABS(B37-$B$3)</f>
        <v>0.0826881915100302</v>
      </c>
      <c r="F37" s="0"/>
      <c r="G37" s="15" t="n">
        <v>34</v>
      </c>
      <c r="H37" s="14" t="n">
        <v>0.134769389</v>
      </c>
      <c r="I37" s="99" t="n">
        <v>0</v>
      </c>
      <c r="J37" s="17" t="n">
        <v>0</v>
      </c>
      <c r="K37" s="14" t="n">
        <f aca="false">ABS(H37-$B$3)</f>
        <v>0.015230611</v>
      </c>
      <c r="L37" s="0"/>
      <c r="Y37" s="15" t="n">
        <v>34</v>
      </c>
      <c r="Z37" s="100" t="n">
        <v>0.109254935994736</v>
      </c>
      <c r="AA37" s="101" t="n">
        <v>80.64</v>
      </c>
      <c r="AB37" s="17" t="n">
        <v>0</v>
      </c>
      <c r="AC37" s="14" t="n">
        <f aca="false">ABS(Z37-$B$3)</f>
        <v>0.040745064005264</v>
      </c>
      <c r="AE37" s="15" t="n">
        <v>34</v>
      </c>
      <c r="AF37" s="100" t="n">
        <v>0.123824804252771</v>
      </c>
      <c r="AG37" s="102" t="n">
        <v>0</v>
      </c>
      <c r="AH37" s="17" t="n">
        <v>0</v>
      </c>
      <c r="AI37" s="14" t="n">
        <f aca="false">ABS(AF37-$B$3)</f>
        <v>0.026175195747229</v>
      </c>
      <c r="AK37" s="15" t="n">
        <v>34</v>
      </c>
      <c r="AL37" s="100" t="n">
        <v>0.0685734464850132</v>
      </c>
      <c r="AM37" s="101" t="n">
        <v>-7.92</v>
      </c>
      <c r="AN37" s="17" t="n">
        <v>0</v>
      </c>
      <c r="AO37" s="14" t="n">
        <f aca="false">ABS(AL37-$AL$3)</f>
        <v>0.0814265535149868</v>
      </c>
      <c r="AP37" s="0"/>
      <c r="AQ37" s="15" t="n">
        <v>34</v>
      </c>
      <c r="AR37" s="100" t="n">
        <v>0.091776930749083</v>
      </c>
      <c r="AS37" s="102" t="n">
        <v>-121.125703564728</v>
      </c>
      <c r="AT37" s="17" t="n">
        <v>0</v>
      </c>
      <c r="AU37" s="14" t="n">
        <f aca="false">ABS(AR37-$AR$3)</f>
        <v>0.058223069250917</v>
      </c>
      <c r="AW37" s="15" t="n">
        <v>34</v>
      </c>
      <c r="AX37" s="100" t="n">
        <v>0.0514835517523375</v>
      </c>
      <c r="AY37" s="101" t="n">
        <v>-294.886131187781</v>
      </c>
      <c r="AZ37" s="17" t="n">
        <v>0</v>
      </c>
      <c r="BA37" s="14" t="n">
        <f aca="false">ABS(AX37-$B$3)</f>
        <v>0.0985164482476625</v>
      </c>
    </row>
    <row r="38" customFormat="false" ht="16.6" hidden="false" customHeight="true" outlineLevel="0" collapsed="false">
      <c r="A38" s="23" t="n">
        <v>35</v>
      </c>
      <c r="B38" s="94" t="n">
        <v>0.150518977372175</v>
      </c>
      <c r="C38" s="95" t="n">
        <v>0</v>
      </c>
      <c r="D38" s="17" t="n">
        <v>1</v>
      </c>
      <c r="E38" s="14" t="n">
        <f aca="false">ABS(B38-$B$3)</f>
        <v>0.000518977372175017</v>
      </c>
      <c r="F38" s="0"/>
      <c r="G38" s="23" t="n">
        <v>35</v>
      </c>
      <c r="H38" s="14" t="n">
        <v>0.146416917</v>
      </c>
      <c r="I38" s="99" t="n">
        <v>-270.36</v>
      </c>
      <c r="J38" s="17" t="n">
        <v>1</v>
      </c>
      <c r="K38" s="14" t="n">
        <f aca="false">ABS(H38-$B$3)</f>
        <v>0.00358308299999999</v>
      </c>
      <c r="L38" s="0"/>
      <c r="Y38" s="23" t="n">
        <v>35</v>
      </c>
      <c r="Z38" s="100" t="n">
        <v>0.0961294702880807</v>
      </c>
      <c r="AA38" s="101" t="n">
        <v>-0.48</v>
      </c>
      <c r="AB38" s="17" t="n">
        <v>0</v>
      </c>
      <c r="AC38" s="14" t="n">
        <f aca="false">ABS(Z38-$B$3)</f>
        <v>0.0538705297119193</v>
      </c>
      <c r="AE38" s="23" t="n">
        <v>35</v>
      </c>
      <c r="AF38" s="100" t="n">
        <v>0.148200538751969</v>
      </c>
      <c r="AG38" s="102" t="n">
        <v>-0.576230492196879</v>
      </c>
      <c r="AH38" s="17" t="n">
        <v>1</v>
      </c>
      <c r="AI38" s="14" t="n">
        <f aca="false">ABS(AF38-$B$3)</f>
        <v>0.00179946124803099</v>
      </c>
      <c r="AK38" s="23" t="n">
        <v>35</v>
      </c>
      <c r="AL38" s="100" t="n">
        <v>0.0840975323942619</v>
      </c>
      <c r="AM38" s="101" t="n">
        <v>-160.559999999999</v>
      </c>
      <c r="AN38" s="17" t="n">
        <v>0</v>
      </c>
      <c r="AO38" s="14" t="n">
        <f aca="false">ABS(AL38-$AL$3)</f>
        <v>0.0659024676057381</v>
      </c>
      <c r="AP38" s="0"/>
      <c r="AQ38" s="23" t="n">
        <v>35</v>
      </c>
      <c r="AR38" s="100" t="n">
        <v>0.150886660801368</v>
      </c>
      <c r="AS38" s="102" t="n">
        <v>0</v>
      </c>
      <c r="AT38" s="17" t="n">
        <v>1</v>
      </c>
      <c r="AU38" s="14" t="n">
        <f aca="false">ABS(AR38-$AR$3)</f>
        <v>0.000886660801368011</v>
      </c>
      <c r="AW38" s="23" t="n">
        <v>35</v>
      </c>
      <c r="AX38" s="100" t="n">
        <v>0.0631168590557576</v>
      </c>
      <c r="AY38" s="101" t="n">
        <v>-342.670121369152</v>
      </c>
      <c r="AZ38" s="17" t="n">
        <v>0</v>
      </c>
      <c r="BA38" s="14" t="n">
        <f aca="false">ABS(AX38-$B$3)</f>
        <v>0.0868831409442424</v>
      </c>
    </row>
    <row r="39" customFormat="false" ht="16.6" hidden="false" customHeight="true" outlineLevel="0" collapsed="false">
      <c r="A39" s="15" t="n">
        <v>36</v>
      </c>
      <c r="B39" s="94" t="n">
        <v>0.0606863837546164</v>
      </c>
      <c r="C39" s="95" t="n">
        <v>-20.16</v>
      </c>
      <c r="D39" s="17" t="n">
        <v>0</v>
      </c>
      <c r="E39" s="14" t="n">
        <f aca="false">ABS(B39-$B$3)</f>
        <v>0.0893136162453836</v>
      </c>
      <c r="F39" s="0"/>
      <c r="G39" s="15" t="n">
        <v>36</v>
      </c>
      <c r="H39" s="14" t="n">
        <v>0.064356328</v>
      </c>
      <c r="I39" s="99" t="n">
        <v>-289.44</v>
      </c>
      <c r="J39" s="17" t="n">
        <v>0</v>
      </c>
      <c r="K39" s="14" t="n">
        <f aca="false">ABS(H39-$B$3)</f>
        <v>0.085643672</v>
      </c>
      <c r="L39" s="0"/>
      <c r="Y39" s="15" t="n">
        <v>36</v>
      </c>
      <c r="Z39" s="100" t="n">
        <v>0.135631240810894</v>
      </c>
      <c r="AA39" s="101" t="n">
        <v>-353.76</v>
      </c>
      <c r="AB39" s="17" t="n">
        <v>0</v>
      </c>
      <c r="AC39" s="14" t="n">
        <f aca="false">ABS(Z39-$B$3)</f>
        <v>0.014368759189106</v>
      </c>
      <c r="AE39" s="15" t="n">
        <v>36</v>
      </c>
      <c r="AF39" s="100" t="n">
        <v>0.148200538751969</v>
      </c>
      <c r="AG39" s="102" t="n">
        <v>-0.576230492196879</v>
      </c>
      <c r="AH39" s="17" t="n">
        <v>1</v>
      </c>
      <c r="AI39" s="14" t="n">
        <f aca="false">ABS(AF39-$B$3)</f>
        <v>0.00179946124803099</v>
      </c>
      <c r="AK39" s="15" t="n">
        <v>36</v>
      </c>
      <c r="AL39" s="100" t="n">
        <v>0.0748005225532879</v>
      </c>
      <c r="AM39" s="101" t="n">
        <v>-306</v>
      </c>
      <c r="AN39" s="17" t="n">
        <v>0</v>
      </c>
      <c r="AO39" s="14" t="n">
        <f aca="false">ABS(AL39-$AL$3)</f>
        <v>0.0751994774467121</v>
      </c>
      <c r="AP39" s="0"/>
      <c r="AQ39" s="15" t="n">
        <v>36</v>
      </c>
      <c r="AR39" s="100" t="n">
        <v>0.0895049269098034</v>
      </c>
      <c r="AS39" s="102" t="n">
        <v>-18.4615384615384</v>
      </c>
      <c r="AT39" s="17" t="n">
        <v>0</v>
      </c>
      <c r="AU39" s="14" t="n">
        <f aca="false">ABS(AR39-$AR$3)</f>
        <v>0.0604950730901966</v>
      </c>
      <c r="AW39" s="15" t="n">
        <v>36</v>
      </c>
      <c r="AX39" s="100" t="n">
        <v>0.0529798301205293</v>
      </c>
      <c r="AY39" s="101" t="n">
        <v>-0.327287603981999</v>
      </c>
      <c r="AZ39" s="17" t="n">
        <v>0</v>
      </c>
      <c r="BA39" s="14" t="n">
        <f aca="false">ABS(AX39-$B$3)</f>
        <v>0.0970201698794707</v>
      </c>
    </row>
    <row r="40" customFormat="false" ht="16.6" hidden="false" customHeight="true" outlineLevel="0" collapsed="false">
      <c r="A40" s="23" t="n">
        <v>37</v>
      </c>
      <c r="B40" s="94" t="n">
        <v>0.150518977372175</v>
      </c>
      <c r="C40" s="95" t="n">
        <v>-1.08</v>
      </c>
      <c r="D40" s="17" t="n">
        <v>0</v>
      </c>
      <c r="E40" s="14" t="n">
        <f aca="false">ABS(B40-$B$3)</f>
        <v>0.000518977372175017</v>
      </c>
      <c r="F40" s="0"/>
      <c r="G40" s="23" t="n">
        <v>37</v>
      </c>
      <c r="H40" s="14" t="n">
        <v>0.144907632</v>
      </c>
      <c r="I40" s="99" t="n">
        <v>90</v>
      </c>
      <c r="J40" s="17" t="n">
        <v>1</v>
      </c>
      <c r="K40" s="14" t="n">
        <f aca="false">ABS(H40-$B$3)</f>
        <v>0.00509236799999999</v>
      </c>
      <c r="L40" s="0"/>
      <c r="Y40" s="23" t="n">
        <v>37</v>
      </c>
      <c r="Z40" s="100" t="n">
        <v>0.0860872552862143</v>
      </c>
      <c r="AA40" s="101" t="n">
        <v>173.28</v>
      </c>
      <c r="AB40" s="17" t="n">
        <v>0</v>
      </c>
      <c r="AC40" s="14" t="n">
        <f aca="false">ABS(Z40-$B$3)</f>
        <v>0.0639127447137857</v>
      </c>
      <c r="AE40" s="23" t="n">
        <v>37</v>
      </c>
      <c r="AF40" s="100" t="n">
        <v>0.131468495873655</v>
      </c>
      <c r="AG40" s="102" t="n">
        <v>-180.072028811525</v>
      </c>
      <c r="AH40" s="17" t="n">
        <v>0</v>
      </c>
      <c r="AI40" s="14" t="n">
        <f aca="false">ABS(AF40-$B$3)</f>
        <v>0.018531504126345</v>
      </c>
      <c r="AK40" s="23" t="n">
        <v>37</v>
      </c>
      <c r="AL40" s="100" t="n">
        <v>0.0860261977126777</v>
      </c>
      <c r="AM40" s="101" t="n">
        <v>-2.88</v>
      </c>
      <c r="AN40" s="17" t="n">
        <v>0</v>
      </c>
      <c r="AO40" s="14" t="n">
        <f aca="false">ABS(AL40-$AL$3)</f>
        <v>0.0639738022873223</v>
      </c>
      <c r="AP40" s="0"/>
      <c r="AQ40" s="23" t="n">
        <v>37</v>
      </c>
      <c r="AR40" s="100" t="n">
        <v>0.100192816648041</v>
      </c>
      <c r="AS40" s="102" t="n">
        <v>-4.953095684803</v>
      </c>
      <c r="AT40" s="17" t="n">
        <v>0</v>
      </c>
      <c r="AU40" s="14" t="n">
        <f aca="false">ABS(AR40-$AR$3)</f>
        <v>0.049807183351959</v>
      </c>
      <c r="AW40" s="23" t="n">
        <v>37</v>
      </c>
      <c r="AX40" s="100" t="n">
        <v>0.0552182231203351</v>
      </c>
      <c r="AY40" s="101" t="n">
        <v>-16.6916678030818</v>
      </c>
      <c r="AZ40" s="17" t="n">
        <v>0</v>
      </c>
      <c r="BA40" s="14" t="n">
        <f aca="false">ABS(AX40-$B$3)</f>
        <v>0.0947817768796649</v>
      </c>
    </row>
    <row r="41" customFormat="false" ht="16.6" hidden="false" customHeight="true" outlineLevel="0" collapsed="false">
      <c r="A41" s="15" t="n">
        <v>38</v>
      </c>
      <c r="B41" s="94" t="n">
        <v>0.0691976361840569</v>
      </c>
      <c r="C41" s="95" t="n">
        <v>-143.28</v>
      </c>
      <c r="D41" s="17" t="n">
        <v>0</v>
      </c>
      <c r="E41" s="14" t="n">
        <f aca="false">ABS(B41-$B$3)</f>
        <v>0.0808023638159431</v>
      </c>
      <c r="F41" s="0"/>
      <c r="G41" s="15" t="n">
        <v>38</v>
      </c>
      <c r="H41" s="14" t="n">
        <v>0.060477142</v>
      </c>
      <c r="I41" s="99" t="n">
        <v>-34.92</v>
      </c>
      <c r="J41" s="17" t="n">
        <v>0</v>
      </c>
      <c r="K41" s="14" t="n">
        <f aca="false">ABS(H41-$B$3)</f>
        <v>0.089522858</v>
      </c>
      <c r="L41" s="0"/>
      <c r="Y41" s="15" t="n">
        <v>38</v>
      </c>
      <c r="Z41" s="100" t="n">
        <v>0.0895754975276252</v>
      </c>
      <c r="AA41" s="101" t="n">
        <v>53.76</v>
      </c>
      <c r="AB41" s="17" t="n">
        <v>0</v>
      </c>
      <c r="AC41" s="14" t="n">
        <f aca="false">ABS(Z41-$B$3)</f>
        <v>0.0604245024723748</v>
      </c>
      <c r="AE41" s="15" t="n">
        <v>38</v>
      </c>
      <c r="AF41" s="100" t="n">
        <v>0.123120429571414</v>
      </c>
      <c r="AG41" s="102" t="n">
        <v>0.864345738295322</v>
      </c>
      <c r="AH41" s="17" t="n">
        <v>0</v>
      </c>
      <c r="AI41" s="14" t="n">
        <f aca="false">ABS(AF41-$B$3)</f>
        <v>0.026879570428586</v>
      </c>
      <c r="AK41" s="15" t="n">
        <v>38</v>
      </c>
      <c r="AL41" s="100" t="n">
        <v>0.0709458816515802</v>
      </c>
      <c r="AM41" s="101" t="n">
        <v>129.24</v>
      </c>
      <c r="AN41" s="17" t="n">
        <v>0</v>
      </c>
      <c r="AO41" s="14" t="n">
        <f aca="false">ABS(AL41-$AL$3)</f>
        <v>0.0790541183484198</v>
      </c>
      <c r="AP41" s="0"/>
      <c r="AQ41" s="15" t="n">
        <v>38</v>
      </c>
      <c r="AR41" s="100" t="n">
        <v>0.0880215916215243</v>
      </c>
      <c r="AS41" s="102" t="n">
        <v>155.797373358349</v>
      </c>
      <c r="AT41" s="17" t="n">
        <v>0</v>
      </c>
      <c r="AU41" s="14" t="n">
        <f aca="false">ABS(AR41-$AR$3)</f>
        <v>0.0619784083784757</v>
      </c>
      <c r="AW41" s="15" t="n">
        <v>38</v>
      </c>
      <c r="AX41" s="100" t="n">
        <v>0.0459092561881235</v>
      </c>
      <c r="AY41" s="101" t="n">
        <v>54.9843174689759</v>
      </c>
      <c r="AZ41" s="17" t="n">
        <v>0</v>
      </c>
      <c r="BA41" s="14" t="n">
        <f aca="false">ABS(AX41-$B$3)</f>
        <v>0.104090743811876</v>
      </c>
    </row>
    <row r="42" customFormat="false" ht="16.6" hidden="false" customHeight="true" outlineLevel="0" collapsed="false">
      <c r="A42" s="23" t="n">
        <v>39</v>
      </c>
      <c r="B42" s="94" t="n">
        <v>0.15</v>
      </c>
      <c r="C42" s="95" t="n">
        <v>0</v>
      </c>
      <c r="D42" s="17" t="n">
        <v>1</v>
      </c>
      <c r="E42" s="14" t="n">
        <f aca="false">ABS(B42-$B$3)</f>
        <v>0</v>
      </c>
      <c r="F42" s="0"/>
      <c r="G42" s="23" t="n">
        <v>39</v>
      </c>
      <c r="H42" s="14" t="n">
        <v>0.144907632</v>
      </c>
      <c r="I42" s="99" t="n">
        <v>90</v>
      </c>
      <c r="J42" s="17" t="n">
        <v>1</v>
      </c>
      <c r="K42" s="14" t="n">
        <f aca="false">ABS(H42-$B$3)</f>
        <v>0.00509236799999999</v>
      </c>
      <c r="L42" s="0"/>
      <c r="Y42" s="23" t="n">
        <v>39</v>
      </c>
      <c r="Z42" s="100" t="n">
        <v>0.108294812056367</v>
      </c>
      <c r="AA42" s="101" t="n">
        <v>147.84</v>
      </c>
      <c r="AB42" s="17" t="n">
        <v>0</v>
      </c>
      <c r="AC42" s="14" t="n">
        <f aca="false">ABS(Z42-$B$3)</f>
        <v>0.041705187943633</v>
      </c>
      <c r="AE42" s="23" t="n">
        <v>39</v>
      </c>
      <c r="AF42" s="100" t="n">
        <v>0.12</v>
      </c>
      <c r="AG42" s="102" t="n">
        <v>180.072028811525</v>
      </c>
      <c r="AH42" s="17" t="n">
        <v>0</v>
      </c>
      <c r="AI42" s="14" t="n">
        <f aca="false">ABS(AF42-$B$3)</f>
        <v>0.03</v>
      </c>
      <c r="AK42" s="23" t="n">
        <v>39</v>
      </c>
      <c r="AL42" s="100" t="n">
        <v>0.0791631960114524</v>
      </c>
      <c r="AM42" s="101" t="n">
        <v>139.32</v>
      </c>
      <c r="AN42" s="17" t="n">
        <v>0</v>
      </c>
      <c r="AO42" s="14" t="n">
        <f aca="false">ABS(AL42-$AL$3)</f>
        <v>0.0708368039885476</v>
      </c>
      <c r="AP42" s="0"/>
      <c r="AQ42" s="23" t="n">
        <v>39</v>
      </c>
      <c r="AR42" s="100" t="n">
        <v>0.0880215916215243</v>
      </c>
      <c r="AS42" s="102" t="n">
        <v>-314.296435272045</v>
      </c>
      <c r="AT42" s="17" t="n">
        <v>0</v>
      </c>
      <c r="AU42" s="14" t="n">
        <f aca="false">ABS(AR42-$AR$3)</f>
        <v>0.0619784083784757</v>
      </c>
      <c r="AW42" s="23" t="n">
        <v>39</v>
      </c>
      <c r="AX42" s="100" t="n">
        <v>0.0497120344634303</v>
      </c>
      <c r="AY42" s="101" t="n">
        <v>66.4393836083458</v>
      </c>
      <c r="AZ42" s="17" t="n">
        <v>0</v>
      </c>
      <c r="BA42" s="14" t="n">
        <f aca="false">ABS(AX42-$B$3)</f>
        <v>0.10028796553657</v>
      </c>
    </row>
    <row r="43" customFormat="false" ht="16.6" hidden="false" customHeight="true" outlineLevel="0" collapsed="false">
      <c r="A43" s="15" t="n">
        <v>40</v>
      </c>
      <c r="B43" s="94" t="n">
        <v>0.15</v>
      </c>
      <c r="C43" s="95" t="n">
        <v>0</v>
      </c>
      <c r="D43" s="17" t="n">
        <v>1</v>
      </c>
      <c r="E43" s="14" t="n">
        <f aca="false">ABS(B43-$B$3)</f>
        <v>0</v>
      </c>
      <c r="F43" s="0"/>
      <c r="G43" s="15" t="n">
        <v>40</v>
      </c>
      <c r="H43" s="14" t="n">
        <v>0.15</v>
      </c>
      <c r="I43" s="99" t="n">
        <v>-270</v>
      </c>
      <c r="J43" s="17" t="n">
        <v>1</v>
      </c>
      <c r="K43" s="14" t="n">
        <f aca="false">ABS(H43-$B$3)</f>
        <v>0</v>
      </c>
      <c r="L43" s="0"/>
      <c r="Y43" s="15" t="n">
        <v>40</v>
      </c>
      <c r="Z43" s="100" t="n">
        <v>0.109254935994736</v>
      </c>
      <c r="AA43" s="101" t="n">
        <v>-56.64</v>
      </c>
      <c r="AB43" s="17" t="n">
        <v>0</v>
      </c>
      <c r="AC43" s="14" t="n">
        <f aca="false">ABS(Z43-$B$3)</f>
        <v>0.040745064005264</v>
      </c>
      <c r="AE43" s="15" t="n">
        <v>40</v>
      </c>
      <c r="AF43" s="100" t="n">
        <v>0.131844026610764</v>
      </c>
      <c r="AG43" s="102" t="n">
        <v>0</v>
      </c>
      <c r="AH43" s="17" t="n">
        <v>1</v>
      </c>
      <c r="AI43" s="14" t="n">
        <f aca="false">ABS(AF43-$B$3)</f>
        <v>0.018155973389236</v>
      </c>
      <c r="AK43" s="15" t="n">
        <v>40</v>
      </c>
      <c r="AL43" s="101" t="n">
        <v>0.0701460874916465</v>
      </c>
      <c r="AM43" s="101" t="n">
        <v>-52.56</v>
      </c>
      <c r="AN43" s="17" t="n">
        <v>0</v>
      </c>
      <c r="AO43" s="14" t="n">
        <f aca="false">ABS(AL43-$AL$3)</f>
        <v>0.0798539125083535</v>
      </c>
      <c r="AP43" s="0"/>
      <c r="AQ43" s="15" t="n">
        <v>40</v>
      </c>
      <c r="AR43" s="100" t="n">
        <v>0.0872891681574272</v>
      </c>
      <c r="AS43" s="102" t="n">
        <v>-152.645403377111</v>
      </c>
      <c r="AT43" s="17" t="n">
        <v>0</v>
      </c>
      <c r="AU43" s="14" t="n">
        <f aca="false">ABS(AR43-$AR$3)</f>
        <v>0.0627108318425728</v>
      </c>
      <c r="AW43" s="15" t="n">
        <v>40</v>
      </c>
      <c r="AX43" s="100" t="n">
        <v>0.136363636363636</v>
      </c>
      <c r="AY43" s="101" t="n">
        <v>0</v>
      </c>
      <c r="AZ43" s="17" t="n">
        <v>1</v>
      </c>
      <c r="BA43" s="14" t="n">
        <f aca="false">ABS(AX43-$B$3)</f>
        <v>0.013636363636364</v>
      </c>
    </row>
    <row r="44" customFormat="false" ht="26.75" hidden="false" customHeight="true" outlineLevel="0" collapsed="false">
      <c r="A44" s="37" t="s">
        <v>30</v>
      </c>
      <c r="B44" s="81" t="n">
        <f aca="false">SUM(E4:E43)</f>
        <v>1.28580057465601</v>
      </c>
      <c r="C44" s="82" t="s">
        <v>11</v>
      </c>
      <c r="D44" s="6" t="n">
        <f aca="false">SUM(D4:D43)</f>
        <v>24</v>
      </c>
      <c r="E44" s="83" t="n">
        <v>40</v>
      </c>
      <c r="F44" s="22"/>
      <c r="G44" s="37" t="s">
        <v>30</v>
      </c>
      <c r="H44" s="81" t="n">
        <f aca="false">SUM(K4:K43)</f>
        <v>1.716333838</v>
      </c>
      <c r="I44" s="82" t="s">
        <v>11</v>
      </c>
      <c r="J44" s="6" t="n">
        <f aca="false">SUM(J4:J43)</f>
        <v>20</v>
      </c>
      <c r="K44" s="83" t="n">
        <v>40</v>
      </c>
      <c r="Y44" s="37" t="s">
        <v>30</v>
      </c>
      <c r="Z44" s="81" t="n">
        <f aca="false">SUM(AC4:AC43)</f>
        <v>1.93160908648761</v>
      </c>
      <c r="AA44" s="82" t="s">
        <v>11</v>
      </c>
      <c r="AB44" s="6" t="n">
        <f aca="false">SUM(AB4:AB43)</f>
        <v>4</v>
      </c>
      <c r="AC44" s="83" t="n">
        <v>40</v>
      </c>
      <c r="AE44" s="37" t="s">
        <v>30</v>
      </c>
      <c r="AF44" s="81" t="n">
        <f aca="false">SUM(AI4:AI43)</f>
        <v>0.945305956977736</v>
      </c>
      <c r="AG44" s="82" t="s">
        <v>11</v>
      </c>
      <c r="AH44" s="6" t="n">
        <f aca="false">SUM(AH4:AH43)</f>
        <v>21</v>
      </c>
      <c r="AI44" s="83" t="n">
        <v>40</v>
      </c>
      <c r="AK44" s="37" t="s">
        <v>30</v>
      </c>
      <c r="AL44" s="81" t="n">
        <f aca="false">SUM(AO4:AO43)</f>
        <v>2.79179795300655</v>
      </c>
      <c r="AM44" s="82" t="s">
        <v>11</v>
      </c>
      <c r="AN44" s="6" t="n">
        <f aca="false">SUM(AN4:AN43)</f>
        <v>5</v>
      </c>
      <c r="AO44" s="83" t="n">
        <v>40</v>
      </c>
      <c r="AQ44" s="37" t="s">
        <v>30</v>
      </c>
      <c r="AR44" s="81" t="n">
        <f aca="false">SUM(AU4:AU43)</f>
        <v>1.29132857017556</v>
      </c>
      <c r="AS44" s="82" t="s">
        <v>11</v>
      </c>
      <c r="AT44" s="6" t="n">
        <f aca="false">SUM(AT4:AT43)</f>
        <v>16</v>
      </c>
      <c r="AU44" s="83" t="n">
        <v>40</v>
      </c>
      <c r="AW44" s="37" t="s">
        <v>30</v>
      </c>
      <c r="AX44" s="81" t="n">
        <f aca="false">SUM(BA4:BA43)</f>
        <v>3.13209385896129</v>
      </c>
      <c r="AY44" s="82" t="s">
        <v>11</v>
      </c>
      <c r="AZ44" s="6" t="n">
        <f aca="false">SUM(AZ4:AZ43)</f>
        <v>7</v>
      </c>
      <c r="BA44" s="83" t="n">
        <v>40</v>
      </c>
    </row>
    <row r="45" customFormat="false" ht="26.75" hidden="false" customHeight="true" outlineLevel="0" collapsed="false">
      <c r="A45" s="37" t="s">
        <v>31</v>
      </c>
      <c r="B45" s="84" t="n">
        <f aca="false">B44/E44</f>
        <v>0.0321450143664002</v>
      </c>
      <c r="C45" s="34" t="s">
        <v>18</v>
      </c>
      <c r="D45" s="85" t="n">
        <f aca="false">D44/E44</f>
        <v>0.6</v>
      </c>
      <c r="E45" s="86"/>
      <c r="F45" s="22"/>
      <c r="G45" s="37" t="s">
        <v>31</v>
      </c>
      <c r="H45" s="84" t="n">
        <f aca="false">H44/K44</f>
        <v>0.04290834595</v>
      </c>
      <c r="I45" s="34" t="s">
        <v>18</v>
      </c>
      <c r="J45" s="85" t="n">
        <f aca="false">J44/K44</f>
        <v>0.5</v>
      </c>
      <c r="K45" s="86"/>
      <c r="Y45" s="37" t="s">
        <v>31</v>
      </c>
      <c r="Z45" s="84" t="n">
        <f aca="false">Z44/AC44</f>
        <v>0.0482902271621903</v>
      </c>
      <c r="AA45" s="34" t="s">
        <v>18</v>
      </c>
      <c r="AB45" s="85" t="n">
        <f aca="false">AB44/AC44</f>
        <v>0.1</v>
      </c>
      <c r="AC45" s="86"/>
      <c r="AE45" s="37" t="s">
        <v>31</v>
      </c>
      <c r="AF45" s="84" t="n">
        <f aca="false">AF44/AI44</f>
        <v>0.0236326489244434</v>
      </c>
      <c r="AG45" s="34" t="s">
        <v>18</v>
      </c>
      <c r="AH45" s="85" t="n">
        <f aca="false">AH44/AI44</f>
        <v>0.525</v>
      </c>
      <c r="AI45" s="86"/>
      <c r="AK45" s="37" t="s">
        <v>31</v>
      </c>
      <c r="AL45" s="84" t="n">
        <f aca="false">AL44/AO44</f>
        <v>0.0697949488251637</v>
      </c>
      <c r="AM45" s="34" t="s">
        <v>18</v>
      </c>
      <c r="AN45" s="85" t="n">
        <f aca="false">AN44/AO44</f>
        <v>0.125</v>
      </c>
      <c r="AO45" s="86"/>
      <c r="AQ45" s="37" t="s">
        <v>31</v>
      </c>
      <c r="AR45" s="84" t="n">
        <f aca="false">AR44/AU44</f>
        <v>0.032283214254389</v>
      </c>
      <c r="AS45" s="34" t="s">
        <v>18</v>
      </c>
      <c r="AT45" s="85" t="n">
        <f aca="false">AT44/AU44</f>
        <v>0.4</v>
      </c>
      <c r="AU45" s="86"/>
      <c r="AW45" s="37" t="s">
        <v>31</v>
      </c>
      <c r="AX45" s="84" t="n">
        <f aca="false">AX44/BA44</f>
        <v>0.0783023464740322</v>
      </c>
      <c r="AY45" s="34" t="s">
        <v>18</v>
      </c>
      <c r="AZ45" s="85" t="n">
        <f aca="false">AZ44/BA44</f>
        <v>0.175</v>
      </c>
      <c r="BA45" s="86"/>
    </row>
    <row r="46" customFormat="false" ht="26.75" hidden="false" customHeight="true" outlineLevel="0" collapsed="false">
      <c r="A46" s="103" t="s">
        <v>19</v>
      </c>
      <c r="B46" s="87" t="n">
        <v>0.3</v>
      </c>
      <c r="G46" s="32" t="s">
        <v>19</v>
      </c>
      <c r="H46" s="87" t="n">
        <v>0.425</v>
      </c>
      <c r="Y46" s="32" t="s">
        <v>19</v>
      </c>
      <c r="Z46" s="87" t="n">
        <v>0.85</v>
      </c>
      <c r="AE46" s="32" t="s">
        <v>19</v>
      </c>
      <c r="AF46" s="87" t="n">
        <v>0.375</v>
      </c>
      <c r="AK46" s="32" t="s">
        <v>19</v>
      </c>
      <c r="AL46" s="87" t="n">
        <v>0.875</v>
      </c>
      <c r="AQ46" s="32" t="s">
        <v>19</v>
      </c>
      <c r="AR46" s="87" t="n">
        <v>0.475</v>
      </c>
      <c r="AW46" s="32" t="s">
        <v>19</v>
      </c>
      <c r="AX46" s="87" t="n">
        <v>0.725</v>
      </c>
    </row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048576"/>
  <sheetViews>
    <sheetView showFormulas="false" showGridLines="true" showRowColHeaders="true" showZeros="true" rightToLeft="false" tabSelected="false" showOutlineSymbols="true" defaultGridColor="true" view="normal" topLeftCell="A16" colorId="64" zoomScale="65" zoomScaleNormal="65" zoomScalePageLayoutView="100" workbookViewId="0">
      <selection pane="topLeft" activeCell="L39" activeCellId="0" sqref="L39"/>
    </sheetView>
  </sheetViews>
  <sheetFormatPr defaultRowHeight="15.8" zeroHeight="false" outlineLevelRow="0" outlineLevelCol="0"/>
  <cols>
    <col collapsed="false" customWidth="true" hidden="false" outlineLevel="0" max="1" min="1" style="1" width="8.87"/>
    <col collapsed="false" customWidth="true" hidden="false" outlineLevel="0" max="3" min="2" style="1" width="7.99"/>
    <col collapsed="false" customWidth="true" hidden="false" outlineLevel="0" max="4" min="4" style="1" width="7.78"/>
    <col collapsed="false" customWidth="true" hidden="false" outlineLevel="0" max="5" min="5" style="1" width="7.99"/>
    <col collapsed="false" customWidth="true" hidden="false" outlineLevel="0" max="6" min="6" style="1" width="5.94"/>
    <col collapsed="false" customWidth="true" hidden="false" outlineLevel="0" max="7" min="7" style="1" width="5.83"/>
    <col collapsed="false" customWidth="true" hidden="false" outlineLevel="0" max="9" min="8" style="1" width="7.99"/>
    <col collapsed="false" customWidth="true" hidden="false" outlineLevel="0" max="10" min="10" style="1" width="6.81"/>
    <col collapsed="false" customWidth="true" hidden="false" outlineLevel="0" max="11" min="11" style="1" width="7.99"/>
    <col collapsed="false" customWidth="true" hidden="false" outlineLevel="0" max="12" min="12" style="1" width="4.64"/>
    <col collapsed="false" customWidth="true" hidden="false" outlineLevel="0" max="13" min="13" style="1" width="5.83"/>
    <col collapsed="false" customWidth="true" hidden="false" outlineLevel="0" max="15" min="14" style="1" width="7.99"/>
    <col collapsed="false" customWidth="true" hidden="false" outlineLevel="0" max="16" min="16" style="1" width="6.81"/>
    <col collapsed="false" customWidth="true" hidden="false" outlineLevel="0" max="17" min="17" style="1" width="7.99"/>
    <col collapsed="false" customWidth="true" hidden="false" outlineLevel="0" max="18" min="18" style="1" width="4.64"/>
    <col collapsed="false" customWidth="true" hidden="false" outlineLevel="0" max="19" min="19" style="1" width="5.83"/>
    <col collapsed="false" customWidth="true" hidden="false" outlineLevel="0" max="20" min="20" style="1" width="7.99"/>
    <col collapsed="false" customWidth="true" hidden="false" outlineLevel="0" max="21" min="21" style="1" width="7.78"/>
    <col collapsed="false" customWidth="true" hidden="false" outlineLevel="0" max="22" min="22" style="1" width="6.81"/>
    <col collapsed="false" customWidth="true" hidden="false" outlineLevel="0" max="23" min="23" style="1" width="7.99"/>
    <col collapsed="false" customWidth="true" hidden="false" outlineLevel="0" max="24" min="24" style="1" width="4.64"/>
    <col collapsed="false" customWidth="true" hidden="false" outlineLevel="0" max="25" min="25" style="1" width="5.83"/>
    <col collapsed="false" customWidth="true" hidden="false" outlineLevel="0" max="26" min="26" style="51" width="7.99"/>
    <col collapsed="false" customWidth="true" hidden="false" outlineLevel="0" max="27" min="27" style="1" width="7.99"/>
    <col collapsed="false" customWidth="true" hidden="false" outlineLevel="0" max="28" min="28" style="1" width="6.81"/>
    <col collapsed="false" customWidth="true" hidden="false" outlineLevel="0" max="29" min="29" style="1" width="7.99"/>
    <col collapsed="false" customWidth="true" hidden="false" outlineLevel="0" max="30" min="30" style="1" width="4.64"/>
    <col collapsed="false" customWidth="true" hidden="false" outlineLevel="0" max="31" min="31" style="1" width="5.83"/>
    <col collapsed="false" customWidth="true" hidden="false" outlineLevel="0" max="33" min="32" style="1" width="7.99"/>
    <col collapsed="false" customWidth="true" hidden="false" outlineLevel="0" max="34" min="34" style="1" width="6.81"/>
    <col collapsed="false" customWidth="true" hidden="false" outlineLevel="0" max="35" min="35" style="1" width="7.99"/>
    <col collapsed="false" customWidth="true" hidden="false" outlineLevel="0" max="36" min="36" style="1" width="5.94"/>
    <col collapsed="false" customWidth="true" hidden="false" outlineLevel="0" max="37" min="37" style="1" width="5.83"/>
    <col collapsed="false" customWidth="true" hidden="false" outlineLevel="0" max="39" min="38" style="1" width="7.99"/>
    <col collapsed="false" customWidth="true" hidden="false" outlineLevel="0" max="40" min="40" style="1" width="6.81"/>
    <col collapsed="false" customWidth="true" hidden="false" outlineLevel="0" max="41" min="41" style="1" width="7.99"/>
    <col collapsed="false" customWidth="true" hidden="false" outlineLevel="0" max="42" min="42" style="1" width="5.72"/>
    <col collapsed="false" customWidth="true" hidden="false" outlineLevel="0" max="43" min="43" style="1" width="5.83"/>
    <col collapsed="false" customWidth="true" hidden="false" outlineLevel="0" max="45" min="44" style="1" width="7.99"/>
    <col collapsed="false" customWidth="true" hidden="false" outlineLevel="0" max="46" min="46" style="1" width="6.81"/>
    <col collapsed="false" customWidth="true" hidden="false" outlineLevel="0" max="47" min="47" style="1" width="7.99"/>
    <col collapsed="false" customWidth="true" hidden="false" outlineLevel="0" max="48" min="48" style="1" width="6.91"/>
    <col collapsed="false" customWidth="true" hidden="false" outlineLevel="0" max="49" min="49" style="1" width="5.83"/>
    <col collapsed="false" customWidth="true" hidden="false" outlineLevel="0" max="51" min="50" style="1" width="7.99"/>
    <col collapsed="false" customWidth="true" hidden="false" outlineLevel="0" max="52" min="52" style="1" width="6.81"/>
    <col collapsed="false" customWidth="true" hidden="false" outlineLevel="0" max="53" min="53" style="1" width="7.99"/>
    <col collapsed="false" customWidth="true" hidden="false" outlineLevel="0" max="1023" min="54" style="1" width="9.51"/>
    <col collapsed="false" customWidth="false" hidden="false" outlineLevel="0" max="1025" min="1024" style="0" width="11.52"/>
  </cols>
  <sheetData>
    <row r="1" customFormat="false" ht="15.8" hidden="false" customHeight="false" outlineLevel="0" collapsed="false">
      <c r="A1" s="2" t="s">
        <v>0</v>
      </c>
      <c r="B1" s="2"/>
      <c r="C1" s="2"/>
      <c r="D1" s="2"/>
      <c r="E1" s="2"/>
      <c r="F1" s="1" t="s">
        <v>35</v>
      </c>
      <c r="G1" s="2" t="s">
        <v>20</v>
      </c>
      <c r="H1" s="2"/>
      <c r="I1" s="2"/>
      <c r="J1" s="2"/>
      <c r="K1" s="2"/>
      <c r="M1" s="2" t="s">
        <v>21</v>
      </c>
      <c r="N1" s="2"/>
      <c r="O1" s="2"/>
      <c r="P1" s="2"/>
      <c r="Q1" s="2"/>
      <c r="S1" s="2" t="s">
        <v>22</v>
      </c>
      <c r="T1" s="2"/>
      <c r="U1" s="2"/>
      <c r="V1" s="2"/>
      <c r="W1" s="2"/>
      <c r="Y1" s="2" t="s">
        <v>23</v>
      </c>
      <c r="Z1" s="2"/>
      <c r="AA1" s="2"/>
      <c r="AB1" s="2"/>
      <c r="AC1" s="2"/>
      <c r="AE1" s="2" t="s">
        <v>24</v>
      </c>
      <c r="AF1" s="2"/>
      <c r="AG1" s="2"/>
      <c r="AH1" s="2"/>
      <c r="AI1" s="2"/>
      <c r="AK1" s="2" t="s">
        <v>38</v>
      </c>
      <c r="AL1" s="2"/>
      <c r="AM1" s="2"/>
      <c r="AN1" s="2"/>
      <c r="AO1" s="2"/>
      <c r="AQ1" s="2" t="s">
        <v>36</v>
      </c>
      <c r="AR1" s="2"/>
      <c r="AS1" s="2"/>
      <c r="AT1" s="2"/>
      <c r="AU1" s="2"/>
      <c r="AW1" s="2" t="s">
        <v>39</v>
      </c>
      <c r="AX1" s="2"/>
      <c r="AY1" s="2"/>
      <c r="AZ1" s="2"/>
      <c r="BA1" s="2"/>
    </row>
    <row r="2" customFormat="false" ht="15.8" hidden="false" customHeight="false" outlineLevel="0" collapsed="false">
      <c r="A2" s="72"/>
      <c r="B2" s="73" t="s">
        <v>9</v>
      </c>
      <c r="C2" s="7" t="s">
        <v>10</v>
      </c>
      <c r="D2" s="8" t="s">
        <v>11</v>
      </c>
      <c r="E2" s="8" t="s">
        <v>12</v>
      </c>
      <c r="F2" s="1" t="s">
        <v>37</v>
      </c>
      <c r="G2" s="72"/>
      <c r="H2" s="73" t="s">
        <v>9</v>
      </c>
      <c r="I2" s="7" t="s">
        <v>10</v>
      </c>
      <c r="J2" s="8" t="s">
        <v>11</v>
      </c>
      <c r="K2" s="8" t="s">
        <v>12</v>
      </c>
      <c r="L2" s="1" t="s">
        <v>37</v>
      </c>
      <c r="M2" s="72"/>
      <c r="N2" s="73" t="s">
        <v>9</v>
      </c>
      <c r="O2" s="7" t="s">
        <v>10</v>
      </c>
      <c r="P2" s="8" t="s">
        <v>11</v>
      </c>
      <c r="Q2" s="8" t="s">
        <v>12</v>
      </c>
      <c r="R2" s="1" t="s">
        <v>37</v>
      </c>
      <c r="S2" s="72"/>
      <c r="T2" s="73" t="s">
        <v>9</v>
      </c>
      <c r="U2" s="7" t="s">
        <v>10</v>
      </c>
      <c r="V2" s="8" t="s">
        <v>11</v>
      </c>
      <c r="W2" s="8" t="s">
        <v>12</v>
      </c>
      <c r="X2" s="1" t="s">
        <v>37</v>
      </c>
      <c r="Y2" s="72"/>
      <c r="Z2" s="73" t="s">
        <v>9</v>
      </c>
      <c r="AA2" s="7" t="s">
        <v>10</v>
      </c>
      <c r="AB2" s="8" t="s">
        <v>11</v>
      </c>
      <c r="AC2" s="8" t="s">
        <v>12</v>
      </c>
      <c r="AD2" s="1" t="s">
        <v>37</v>
      </c>
      <c r="AE2" s="72"/>
      <c r="AF2" s="73" t="s">
        <v>9</v>
      </c>
      <c r="AG2" s="7" t="s">
        <v>10</v>
      </c>
      <c r="AH2" s="8" t="s">
        <v>11</v>
      </c>
      <c r="AI2" s="8" t="s">
        <v>12</v>
      </c>
      <c r="AJ2" s="1" t="s">
        <v>37</v>
      </c>
      <c r="AK2" s="72"/>
      <c r="AL2" s="73" t="s">
        <v>9</v>
      </c>
      <c r="AM2" s="7" t="s">
        <v>10</v>
      </c>
      <c r="AN2" s="8" t="s">
        <v>11</v>
      </c>
      <c r="AO2" s="8" t="s">
        <v>12</v>
      </c>
      <c r="AP2" s="1" t="s">
        <v>37</v>
      </c>
      <c r="AQ2" s="72"/>
      <c r="AR2" s="73" t="s">
        <v>9</v>
      </c>
      <c r="AS2" s="7" t="s">
        <v>10</v>
      </c>
      <c r="AT2" s="8" t="s">
        <v>11</v>
      </c>
      <c r="AU2" s="8" t="s">
        <v>12</v>
      </c>
      <c r="AV2" s="1" t="s">
        <v>37</v>
      </c>
      <c r="AW2" s="72"/>
      <c r="AX2" s="73" t="s">
        <v>9</v>
      </c>
      <c r="AY2" s="7" t="s">
        <v>10</v>
      </c>
      <c r="AZ2" s="8" t="s">
        <v>11</v>
      </c>
      <c r="BA2" s="8" t="s">
        <v>12</v>
      </c>
      <c r="BB2" s="1" t="s">
        <v>37</v>
      </c>
    </row>
    <row r="3" customFormat="false" ht="15.8" hidden="false" customHeight="false" outlineLevel="0" collapsed="false">
      <c r="A3" s="72"/>
      <c r="B3" s="74" t="n">
        <v>0.15</v>
      </c>
      <c r="C3" s="7" t="n">
        <v>0</v>
      </c>
      <c r="D3" s="8"/>
      <c r="E3" s="8"/>
      <c r="G3" s="72"/>
      <c r="H3" s="74" t="n">
        <v>0.15</v>
      </c>
      <c r="I3" s="7" t="n">
        <v>90</v>
      </c>
      <c r="J3" s="8"/>
      <c r="K3" s="8"/>
      <c r="M3" s="72"/>
      <c r="N3" s="74" t="n">
        <v>0.21</v>
      </c>
      <c r="O3" s="7" t="n">
        <v>135</v>
      </c>
      <c r="P3" s="8"/>
      <c r="Q3" s="8"/>
      <c r="S3" s="72"/>
      <c r="T3" s="74" t="n">
        <v>0.2</v>
      </c>
      <c r="U3" s="7" t="n">
        <v>30</v>
      </c>
      <c r="V3" s="8"/>
      <c r="W3" s="8"/>
      <c r="Y3" s="72"/>
      <c r="Z3" s="74" t="n">
        <v>0.75</v>
      </c>
      <c r="AA3" s="7" t="n">
        <v>0</v>
      </c>
      <c r="AB3" s="8"/>
      <c r="AC3" s="8"/>
      <c r="AE3" s="72"/>
      <c r="AF3" s="74" t="n">
        <v>1.25</v>
      </c>
      <c r="AG3" s="7" t="n">
        <v>0</v>
      </c>
      <c r="AH3" s="8"/>
      <c r="AI3" s="8"/>
      <c r="AK3" s="72"/>
      <c r="AL3" s="74" t="n">
        <f aca="false">0.9/6</f>
        <v>0.15</v>
      </c>
      <c r="AM3" s="7" t="n">
        <v>0</v>
      </c>
      <c r="AN3" s="8"/>
      <c r="AO3" s="8"/>
      <c r="AP3" s="0"/>
      <c r="AQ3" s="72"/>
      <c r="AR3" s="74" t="n">
        <v>0.15</v>
      </c>
      <c r="AS3" s="7" t="n">
        <v>0</v>
      </c>
      <c r="AT3" s="8"/>
      <c r="AU3" s="8"/>
      <c r="AW3" s="72"/>
      <c r="AX3" s="74" t="n">
        <v>0.15</v>
      </c>
      <c r="AY3" s="7" t="n">
        <v>0</v>
      </c>
      <c r="AZ3" s="8"/>
      <c r="BA3" s="8"/>
    </row>
    <row r="4" customFormat="false" ht="15.8" hidden="false" customHeight="false" outlineLevel="0" collapsed="false">
      <c r="A4" s="15" t="n">
        <v>1</v>
      </c>
      <c r="B4" s="79" t="n">
        <v>0.0619571252985242</v>
      </c>
      <c r="C4" s="79" t="n">
        <v>-356.76</v>
      </c>
      <c r="D4" s="17" t="n">
        <v>0</v>
      </c>
      <c r="E4" s="14" t="n">
        <f aca="false">ABS(B4-$B$3)</f>
        <v>0.0880428747014758</v>
      </c>
      <c r="F4" s="0"/>
      <c r="G4" s="15" t="n">
        <v>1</v>
      </c>
      <c r="H4" s="79" t="n">
        <v>0.0617435020954147</v>
      </c>
      <c r="I4" s="79" t="n">
        <v>-178.56</v>
      </c>
      <c r="J4" s="36" t="n">
        <v>0</v>
      </c>
      <c r="K4" s="14" t="n">
        <f aca="false">ABS(H4-$B$3)</f>
        <v>0.0882564979045853</v>
      </c>
      <c r="L4" s="0"/>
      <c r="M4" s="15" t="n">
        <v>1</v>
      </c>
      <c r="N4" s="79" t="n">
        <v>0.20653738450791</v>
      </c>
      <c r="O4" s="79" t="n">
        <v>-135.31556802244</v>
      </c>
      <c r="P4" s="36" t="n">
        <v>1</v>
      </c>
      <c r="Q4" s="14" t="n">
        <f aca="false">ABS($N$3-N4)</f>
        <v>0.00346261549208998</v>
      </c>
      <c r="S4" s="15" t="n">
        <v>1</v>
      </c>
      <c r="T4" s="79" t="n">
        <v>0.0991456128771269</v>
      </c>
      <c r="U4" s="79" t="n">
        <v>-125.279999999999</v>
      </c>
      <c r="V4" s="36" t="n">
        <v>0</v>
      </c>
      <c r="W4" s="78" t="n">
        <f aca="false">ABS(T4-$T$3)</f>
        <v>0.100854387122873</v>
      </c>
      <c r="Y4" s="15" t="n">
        <v>1</v>
      </c>
      <c r="Z4" s="79" t="n">
        <v>0.146845441738859</v>
      </c>
      <c r="AA4" s="79" t="n">
        <v>-358.56</v>
      </c>
      <c r="AB4" s="36" t="n">
        <v>1</v>
      </c>
      <c r="AC4" s="14" t="n">
        <f aca="false">ABS(Z4-$B$3)</f>
        <v>0.00315455826114097</v>
      </c>
      <c r="AE4" s="15" t="n">
        <v>1</v>
      </c>
      <c r="AF4" s="79" t="n">
        <v>0.0417675079670841</v>
      </c>
      <c r="AG4" s="79" t="n">
        <v>-359.424</v>
      </c>
      <c r="AH4" s="36" t="n">
        <v>0</v>
      </c>
      <c r="AI4" s="14" t="n">
        <f aca="false">ABS(AF4-$B$3)</f>
        <v>0.108232492032916</v>
      </c>
      <c r="AK4" s="15" t="n">
        <v>1</v>
      </c>
      <c r="AL4" s="79" t="n">
        <v>0.0734003959450989</v>
      </c>
      <c r="AM4" s="79" t="n">
        <v>-351.2</v>
      </c>
      <c r="AN4" s="36" t="n">
        <v>0</v>
      </c>
      <c r="AO4" s="14" t="n">
        <f aca="false">ABS(AL4-$AL$3)</f>
        <v>0.0765996040549011</v>
      </c>
      <c r="AP4" s="0"/>
      <c r="AQ4" s="15" t="n">
        <v>1</v>
      </c>
      <c r="AR4" s="79" t="n">
        <v>0.0941066074073226</v>
      </c>
      <c r="AS4" s="79" t="n">
        <v>-299.7</v>
      </c>
      <c r="AT4" s="36" t="n">
        <v>0</v>
      </c>
      <c r="AU4" s="14" t="n">
        <f aca="false">ABS(AR4-$AR$3)</f>
        <v>0.0558933925926774</v>
      </c>
      <c r="AW4" s="15" t="n">
        <v>1</v>
      </c>
      <c r="AX4" s="79" t="n">
        <v>0.0685628892075542</v>
      </c>
      <c r="AY4" s="79" t="n">
        <v>-168.545454545454</v>
      </c>
      <c r="AZ4" s="36" t="n">
        <v>0</v>
      </c>
      <c r="BA4" s="14" t="n">
        <f aca="false">ABS(AX4-$B$3)</f>
        <v>0.0814371107924458</v>
      </c>
    </row>
    <row r="5" customFormat="false" ht="15.8" hidden="false" customHeight="false" outlineLevel="0" collapsed="false">
      <c r="A5" s="15" t="n">
        <v>2</v>
      </c>
      <c r="B5" s="79" t="n">
        <v>0.0354071734977086</v>
      </c>
      <c r="C5" s="79" t="n">
        <v>-258.84</v>
      </c>
      <c r="D5" s="17" t="n">
        <v>0</v>
      </c>
      <c r="E5" s="14" t="n">
        <f aca="false">ABS(B5-$B$3)</f>
        <v>0.114592826502291</v>
      </c>
      <c r="F5" s="0"/>
      <c r="G5" s="15" t="n">
        <v>2</v>
      </c>
      <c r="H5" s="79" t="n">
        <v>0.0731292735155079</v>
      </c>
      <c r="I5" s="79" t="n">
        <v>-354.24</v>
      </c>
      <c r="J5" s="36" t="n">
        <v>0</v>
      </c>
      <c r="K5" s="14" t="n">
        <f aca="false">ABS(H5-$B$3)</f>
        <v>0.0768707264844921</v>
      </c>
      <c r="L5" s="0"/>
      <c r="M5" s="15" t="n">
        <v>2</v>
      </c>
      <c r="N5" s="79" t="n">
        <v>0.140907872317233</v>
      </c>
      <c r="O5" s="79" t="n">
        <v>-300.420757363253</v>
      </c>
      <c r="P5" s="36" t="n">
        <v>0</v>
      </c>
      <c r="Q5" s="14" t="n">
        <f aca="false">ABS($N$3-N5)</f>
        <v>0.069092127682767</v>
      </c>
      <c r="S5" s="15" t="n">
        <v>2</v>
      </c>
      <c r="T5" s="79" t="n">
        <v>0.115197102880313</v>
      </c>
      <c r="U5" s="79" t="n">
        <v>-29.76</v>
      </c>
      <c r="V5" s="36" t="n">
        <v>0</v>
      </c>
      <c r="W5" s="78" t="n">
        <f aca="false">ABS(T5-$T$3)</f>
        <v>0.084802897119687</v>
      </c>
      <c r="Y5" s="15" t="n">
        <v>2</v>
      </c>
      <c r="Z5" s="79" t="n">
        <v>0.150785893947454</v>
      </c>
      <c r="AA5" s="79" t="n">
        <v>-1.44</v>
      </c>
      <c r="AB5" s="36" t="n">
        <v>0</v>
      </c>
      <c r="AC5" s="14" t="n">
        <f aca="false">ABS(Z5-$B$3)</f>
        <v>0.000785893947454014</v>
      </c>
      <c r="AE5" s="15" t="n">
        <v>2</v>
      </c>
      <c r="AF5" s="79" t="n">
        <v>0.0491414664644397</v>
      </c>
      <c r="AG5" s="79" t="n">
        <v>-153.216</v>
      </c>
      <c r="AH5" s="36" t="n">
        <v>0</v>
      </c>
      <c r="AI5" s="14" t="n">
        <f aca="false">ABS(AF5-$B$3)</f>
        <v>0.10085853353556</v>
      </c>
      <c r="AK5" s="15" t="n">
        <v>2</v>
      </c>
      <c r="AL5" s="79" t="n">
        <v>0.0675446560003404</v>
      </c>
      <c r="AM5" s="79" t="n">
        <v>-9.2</v>
      </c>
      <c r="AN5" s="36" t="n">
        <v>0</v>
      </c>
      <c r="AO5" s="14" t="n">
        <f aca="false">ABS(AL5-$AL$3)</f>
        <v>0.0824553439996596</v>
      </c>
      <c r="AP5" s="0"/>
      <c r="AQ5" s="15" t="n">
        <v>2</v>
      </c>
      <c r="AR5" s="79" t="n">
        <v>0.0865628391540286</v>
      </c>
      <c r="AS5" s="79" t="n">
        <v>-2.7</v>
      </c>
      <c r="AT5" s="36" t="n">
        <v>0</v>
      </c>
      <c r="AU5" s="14" t="n">
        <f aca="false">ABS(AR5-$AR$3)</f>
        <v>0.0634371608459714</v>
      </c>
      <c r="AW5" s="15" t="n">
        <v>2</v>
      </c>
      <c r="AX5" s="79" t="n">
        <v>0.0487715805031594</v>
      </c>
      <c r="AY5" s="79" t="n">
        <v>-0.981818181818181</v>
      </c>
      <c r="AZ5" s="36" t="n">
        <v>0</v>
      </c>
      <c r="BA5" s="14" t="n">
        <f aca="false">ABS(AX5-$B$3)</f>
        <v>0.101228419496841</v>
      </c>
    </row>
    <row r="6" customFormat="false" ht="15.8" hidden="false" customHeight="false" outlineLevel="0" collapsed="false">
      <c r="A6" s="15" t="n">
        <v>3</v>
      </c>
      <c r="B6" s="79" t="n">
        <v>0.15</v>
      </c>
      <c r="C6" s="79" t="n">
        <v>0</v>
      </c>
      <c r="D6" s="17" t="n">
        <v>1</v>
      </c>
      <c r="E6" s="14" t="n">
        <f aca="false">ABS(B6-$B$3)</f>
        <v>0</v>
      </c>
      <c r="F6" s="0"/>
      <c r="G6" s="15" t="n">
        <v>3</v>
      </c>
      <c r="H6" s="79" t="n">
        <v>0.06872128300718</v>
      </c>
      <c r="I6" s="79" t="n">
        <v>-155.519999999999</v>
      </c>
      <c r="J6" s="36" t="n">
        <v>0</v>
      </c>
      <c r="K6" s="14" t="n">
        <f aca="false">ABS(H6-$B$3)</f>
        <v>0.08127871699282</v>
      </c>
      <c r="L6" s="0"/>
      <c r="M6" s="15" t="n">
        <v>3</v>
      </c>
      <c r="N6" s="79" t="n">
        <v>0.21429142132566</v>
      </c>
      <c r="O6" s="79" t="n">
        <v>-134.305750350631</v>
      </c>
      <c r="P6" s="36" t="n">
        <v>1</v>
      </c>
      <c r="Q6" s="14" t="n">
        <f aca="false">ABS($N$3-N6)</f>
        <v>0.00429142132566002</v>
      </c>
      <c r="S6" s="15" t="n">
        <v>3</v>
      </c>
      <c r="T6" s="79" t="n">
        <v>0.0987090095575486</v>
      </c>
      <c r="U6" s="79" t="n">
        <v>134.4</v>
      </c>
      <c r="V6" s="36" t="n">
        <v>0</v>
      </c>
      <c r="W6" s="78" t="n">
        <f aca="false">ABS(T6-$T$3)</f>
        <v>0.101290990442451</v>
      </c>
      <c r="Y6" s="15" t="n">
        <v>3</v>
      </c>
      <c r="Z6" s="79" t="n">
        <v>0.107343125613005</v>
      </c>
      <c r="AA6" s="79" t="n">
        <v>-13.44</v>
      </c>
      <c r="AB6" s="36" t="n">
        <v>0</v>
      </c>
      <c r="AC6" s="14" t="n">
        <f aca="false">ABS(Z6-$B$3)</f>
        <v>0.042656874386995</v>
      </c>
      <c r="AE6" s="15" t="n">
        <v>3</v>
      </c>
      <c r="AF6" s="79" t="n">
        <v>0.0495637781555541</v>
      </c>
      <c r="AG6" s="79" t="n">
        <v>-176.832</v>
      </c>
      <c r="AH6" s="36" t="n">
        <v>0</v>
      </c>
      <c r="AI6" s="14" t="n">
        <f aca="false">ABS(AF6-$B$3)</f>
        <v>0.100436221844446</v>
      </c>
      <c r="AK6" s="15" t="n">
        <v>3</v>
      </c>
      <c r="AL6" s="79" t="n">
        <v>0.0967184546570938</v>
      </c>
      <c r="AM6" s="79" t="n">
        <v>-171.2</v>
      </c>
      <c r="AN6" s="36" t="n">
        <v>0</v>
      </c>
      <c r="AO6" s="14" t="n">
        <f aca="false">ABS(AL6-$AL$3)</f>
        <v>0.0532815453429062</v>
      </c>
      <c r="AP6" s="0"/>
      <c r="AQ6" s="15" t="n">
        <v>3</v>
      </c>
      <c r="AR6" s="79" t="n">
        <v>0.0880215916215243</v>
      </c>
      <c r="AS6" s="79" t="n">
        <v>-16.65</v>
      </c>
      <c r="AT6" s="36" t="n">
        <v>0</v>
      </c>
      <c r="AU6" s="14" t="n">
        <f aca="false">ABS(AR6-$AR$3)</f>
        <v>0.0619784083784757</v>
      </c>
      <c r="AW6" s="15" t="n">
        <v>3</v>
      </c>
      <c r="AX6" s="79" t="n">
        <v>0.0596020581102498</v>
      </c>
      <c r="AY6" s="79" t="n">
        <v>-358.036363636363</v>
      </c>
      <c r="AZ6" s="36" t="n">
        <v>0</v>
      </c>
      <c r="BA6" s="14" t="n">
        <f aca="false">ABS(AX6-$B$3)</f>
        <v>0.0903979418897502</v>
      </c>
    </row>
    <row r="7" customFormat="false" ht="15.8" hidden="false" customHeight="false" outlineLevel="0" collapsed="false">
      <c r="A7" s="15" t="n">
        <v>4</v>
      </c>
      <c r="B7" s="79" t="n">
        <v>0.0677783916562383</v>
      </c>
      <c r="C7" s="79" t="n">
        <v>-24.84</v>
      </c>
      <c r="D7" s="17" t="n">
        <v>0</v>
      </c>
      <c r="E7" s="14" t="n">
        <f aca="false">ABS(B7-$B$3)</f>
        <v>0.0822216083437617</v>
      </c>
      <c r="F7" s="0"/>
      <c r="G7" s="15" t="n">
        <v>4</v>
      </c>
      <c r="H7" s="79" t="n">
        <v>0.0728771296406238</v>
      </c>
      <c r="I7" s="79" t="n">
        <v>129.6</v>
      </c>
      <c r="J7" s="36" t="n">
        <v>0</v>
      </c>
      <c r="K7" s="14" t="n">
        <f aca="false">ABS(H7-$B$3)</f>
        <v>0.0771228703593762</v>
      </c>
      <c r="L7" s="0"/>
      <c r="M7" s="15" t="n">
        <v>4</v>
      </c>
      <c r="N7" s="79" t="n">
        <v>0.147551251567292</v>
      </c>
      <c r="O7" s="79" t="n">
        <v>-41.6549789621318</v>
      </c>
      <c r="P7" s="36" t="n">
        <v>0</v>
      </c>
      <c r="Q7" s="14" t="n">
        <f aca="false">ABS($N$3-N7)</f>
        <v>0.062448748432708</v>
      </c>
      <c r="S7" s="15" t="n">
        <v>4</v>
      </c>
      <c r="T7" s="79" t="n">
        <v>0.102256389464365</v>
      </c>
      <c r="U7" s="79" t="n">
        <v>-114.72</v>
      </c>
      <c r="V7" s="36" t="n">
        <v>0</v>
      </c>
      <c r="W7" s="78" t="n">
        <f aca="false">ABS(T7-$T$3)</f>
        <v>0.097743610535635</v>
      </c>
      <c r="Y7" s="15" t="n">
        <v>4</v>
      </c>
      <c r="Z7" s="79" t="n">
        <v>0.2</v>
      </c>
      <c r="AA7" s="79" t="n">
        <v>0</v>
      </c>
      <c r="AB7" s="36" t="n">
        <v>0</v>
      </c>
      <c r="AC7" s="14" t="n">
        <f aca="false">ABS(Z7-$B$3)</f>
        <v>0.05</v>
      </c>
      <c r="AE7" s="15" t="n">
        <v>4</v>
      </c>
      <c r="AF7" s="79" t="n">
        <v>0.0464165473039151</v>
      </c>
      <c r="AG7" s="79" t="n">
        <v>-179.136</v>
      </c>
      <c r="AH7" s="36" t="n">
        <v>0</v>
      </c>
      <c r="AI7" s="14" t="n">
        <f aca="false">ABS(AF7-$B$3)</f>
        <v>0.103583452696085</v>
      </c>
      <c r="AK7" s="15" t="n">
        <v>4</v>
      </c>
      <c r="AL7" s="79" t="n">
        <v>0.0800658017606211</v>
      </c>
      <c r="AM7" s="79" t="n">
        <v>-172</v>
      </c>
      <c r="AN7" s="36" t="n">
        <v>0</v>
      </c>
      <c r="AO7" s="14" t="n">
        <f aca="false">ABS(AL7-$AL$3)</f>
        <v>0.0699341982393789</v>
      </c>
      <c r="AP7" s="0"/>
      <c r="AQ7" s="15" t="n">
        <v>4</v>
      </c>
      <c r="AR7" s="79" t="n">
        <v>0.0921611660523917</v>
      </c>
      <c r="AS7" s="79" t="n">
        <v>179.55</v>
      </c>
      <c r="AT7" s="36" t="n">
        <v>0</v>
      </c>
      <c r="AU7" s="14" t="n">
        <f aca="false">ABS(AR7-$AR$3)</f>
        <v>0.0578388339476083</v>
      </c>
      <c r="AW7" s="15" t="n">
        <v>4</v>
      </c>
      <c r="AX7" s="79" t="n">
        <v>0.0552182231203351</v>
      </c>
      <c r="AY7" s="79" t="n">
        <v>-179.018181818181</v>
      </c>
      <c r="AZ7" s="36" t="n">
        <v>0</v>
      </c>
      <c r="BA7" s="14" t="n">
        <f aca="false">ABS(AX7-$B$3)</f>
        <v>0.0947817768796649</v>
      </c>
    </row>
    <row r="8" customFormat="false" ht="15.8" hidden="false" customHeight="false" outlineLevel="0" collapsed="false">
      <c r="A8" s="15" t="n">
        <v>5</v>
      </c>
      <c r="B8" s="79" t="n">
        <v>0.0746605627468404</v>
      </c>
      <c r="C8" s="79" t="n">
        <v>-88.92</v>
      </c>
      <c r="D8" s="17" t="n">
        <v>0</v>
      </c>
      <c r="E8" s="14" t="n">
        <f aca="false">ABS(B8-$B$3)</f>
        <v>0.0753394372531596</v>
      </c>
      <c r="F8" s="0"/>
      <c r="G8" s="15" t="n">
        <v>5</v>
      </c>
      <c r="H8" s="79" t="n">
        <v>0.0626024397697975</v>
      </c>
      <c r="I8" s="79" t="n">
        <v>-172.8</v>
      </c>
      <c r="J8" s="36" t="n">
        <v>0</v>
      </c>
      <c r="K8" s="14" t="n">
        <f aca="false">ABS(H8-$B$3)</f>
        <v>0.0873975602302025</v>
      </c>
      <c r="L8" s="0"/>
      <c r="M8" s="15" t="n">
        <v>5</v>
      </c>
      <c r="N8" s="79" t="n">
        <v>0.131499407643606</v>
      </c>
      <c r="O8" s="79" t="n">
        <v>-18.6816269284712</v>
      </c>
      <c r="P8" s="36" t="n">
        <v>0</v>
      </c>
      <c r="Q8" s="14" t="n">
        <f aca="false">ABS($N$3-N7)</f>
        <v>0.062448748432708</v>
      </c>
      <c r="S8" s="15" t="n">
        <v>5</v>
      </c>
      <c r="T8" s="79" t="n">
        <v>0.105464769270696</v>
      </c>
      <c r="U8" s="79" t="n">
        <v>137.76</v>
      </c>
      <c r="V8" s="36" t="n">
        <v>0</v>
      </c>
      <c r="W8" s="78" t="n">
        <f aca="false">ABS(T8-$T$3)</f>
        <v>0.094535230729304</v>
      </c>
      <c r="Y8" s="15" t="n">
        <v>5</v>
      </c>
      <c r="Z8" s="79" t="n">
        <v>0.13804687024956</v>
      </c>
      <c r="AA8" s="79" t="n">
        <v>159.84</v>
      </c>
      <c r="AB8" s="36" t="n">
        <v>0</v>
      </c>
      <c r="AC8" s="14" t="n">
        <f aca="false">ABS(Z8-$B$3)</f>
        <v>0.01195312975044</v>
      </c>
      <c r="AE8" s="15" t="n">
        <v>5</v>
      </c>
      <c r="AF8" s="79" t="n">
        <v>0.0452401416715251</v>
      </c>
      <c r="AG8" s="79" t="n">
        <v>149.184</v>
      </c>
      <c r="AH8" s="36" t="n">
        <v>0</v>
      </c>
      <c r="AI8" s="14" t="n">
        <f aca="false">ABS(AF8-$B$3)</f>
        <v>0.104759858328475</v>
      </c>
      <c r="AK8" s="15" t="n">
        <v>5</v>
      </c>
      <c r="AL8" s="79" t="n">
        <v>0.107513805044343</v>
      </c>
      <c r="AM8" s="79" t="n">
        <v>-335.2</v>
      </c>
      <c r="AN8" s="36" t="n">
        <v>0</v>
      </c>
      <c r="AO8" s="14" t="n">
        <f aca="false">ABS(AL8-$AL$3)</f>
        <v>0.042486194955657</v>
      </c>
      <c r="AP8" s="0"/>
      <c r="AQ8" s="15" t="n">
        <v>5</v>
      </c>
      <c r="AR8" s="79" t="n">
        <v>0.141721055721151</v>
      </c>
      <c r="AS8" s="79" t="n">
        <v>-359.55</v>
      </c>
      <c r="AT8" s="36" t="n">
        <v>1</v>
      </c>
      <c r="AU8" s="14" t="n">
        <f aca="false">ABS(AR8-$AR$3)</f>
        <v>0.00827894427884898</v>
      </c>
      <c r="AW8" s="15" t="n">
        <v>5</v>
      </c>
      <c r="AX8" s="79" t="n">
        <v>0.0508321753397108</v>
      </c>
      <c r="AY8" s="79" t="n">
        <v>-170.836363636363</v>
      </c>
      <c r="AZ8" s="36" t="n">
        <v>0</v>
      </c>
      <c r="BA8" s="14" t="n">
        <f aca="false">ABS(AX8-$B$3)</f>
        <v>0.0991678246602892</v>
      </c>
    </row>
    <row r="9" customFormat="false" ht="15.8" hidden="false" customHeight="false" outlineLevel="0" collapsed="false">
      <c r="A9" s="15" t="n">
        <v>6</v>
      </c>
      <c r="B9" s="79" t="n">
        <v>0.0580218081949578</v>
      </c>
      <c r="C9" s="79" t="n">
        <v>-358.56</v>
      </c>
      <c r="D9" s="17" t="n">
        <v>0</v>
      </c>
      <c r="E9" s="14" t="n">
        <f aca="false">ABS(B9-$B$3)</f>
        <v>0.0919781918050422</v>
      </c>
      <c r="F9" s="0"/>
      <c r="G9" s="15" t="n">
        <v>6</v>
      </c>
      <c r="H9" s="79" t="n">
        <v>0.065703916675554</v>
      </c>
      <c r="I9" s="79" t="n">
        <v>-155.88</v>
      </c>
      <c r="J9" s="36" t="n">
        <v>0</v>
      </c>
      <c r="K9" s="14" t="n">
        <f aca="false">ABS(H9-$B$3)</f>
        <v>0.084296083324446</v>
      </c>
      <c r="L9" s="0"/>
      <c r="M9" s="15" t="n">
        <v>6</v>
      </c>
      <c r="N9" s="79" t="n">
        <v>0.213306466413104</v>
      </c>
      <c r="O9" s="79" t="n">
        <v>-142.131837307152</v>
      </c>
      <c r="P9" s="36" t="n">
        <v>1</v>
      </c>
      <c r="Q9" s="14" t="n">
        <f aca="false">ABS($N$3-N8)</f>
        <v>0.078500592356394</v>
      </c>
      <c r="S9" s="15" t="n">
        <v>6</v>
      </c>
      <c r="T9" s="79" t="n">
        <v>0.12308132692631</v>
      </c>
      <c r="U9" s="79" t="n">
        <v>-271.68</v>
      </c>
      <c r="V9" s="36" t="n">
        <v>0</v>
      </c>
      <c r="W9" s="78" t="n">
        <f aca="false">ABS(T9-$T$3)</f>
        <v>0.07691867307369</v>
      </c>
      <c r="Y9" s="15" t="n">
        <v>6</v>
      </c>
      <c r="Z9" s="79" t="n">
        <v>0.119337027796112</v>
      </c>
      <c r="AA9" s="79" t="n">
        <v>-10.08</v>
      </c>
      <c r="AB9" s="36" t="n">
        <v>0</v>
      </c>
      <c r="AC9" s="14" t="n">
        <f aca="false">ABS(Z9-$B$3)</f>
        <v>0.030662972203888</v>
      </c>
      <c r="AE9" s="15" t="n">
        <v>6</v>
      </c>
      <c r="AF9" s="79" t="n">
        <v>0.0470832737677151</v>
      </c>
      <c r="AG9" s="79" t="n">
        <v>174.24</v>
      </c>
      <c r="AH9" s="36" t="n">
        <v>0</v>
      </c>
      <c r="AI9" s="14" t="n">
        <f aca="false">ABS(AF9-$B$3)</f>
        <v>0.102916726232285</v>
      </c>
      <c r="AK9" s="15" t="n">
        <v>6</v>
      </c>
      <c r="AL9" s="79" t="n">
        <v>0.145466804743225</v>
      </c>
      <c r="AM9" s="79" t="n">
        <v>0</v>
      </c>
      <c r="AN9" s="36" t="n">
        <v>1</v>
      </c>
      <c r="AO9" s="14" t="n">
        <f aca="false">ABS(AL9-$AL$3)</f>
        <v>0.00453319525677498</v>
      </c>
      <c r="AP9" s="0"/>
      <c r="AQ9" s="15" t="n">
        <v>6</v>
      </c>
      <c r="AR9" s="79" t="n">
        <v>0.150257589096206</v>
      </c>
      <c r="AS9" s="79" t="n">
        <v>-1.35</v>
      </c>
      <c r="AT9" s="36" t="n">
        <v>1</v>
      </c>
      <c r="AU9" s="14" t="n">
        <f aca="false">ABS(AR9-$AR$3)</f>
        <v>0.000257589096206018</v>
      </c>
      <c r="AW9" s="15" t="n">
        <v>6</v>
      </c>
      <c r="AX9" s="79" t="n">
        <v>0.0791223932686714</v>
      </c>
      <c r="AY9" s="79" t="n">
        <v>180</v>
      </c>
      <c r="AZ9" s="36" t="n">
        <v>0</v>
      </c>
      <c r="BA9" s="14" t="n">
        <f aca="false">ABS(AX9-$B$3)</f>
        <v>0.0708776067313286</v>
      </c>
    </row>
    <row r="10" customFormat="false" ht="15.8" hidden="false" customHeight="false" outlineLevel="0" collapsed="false">
      <c r="A10" s="15" t="n">
        <v>7</v>
      </c>
      <c r="B10" s="79" t="n">
        <v>0.0594417051383159</v>
      </c>
      <c r="C10" s="79" t="n">
        <v>-338.4</v>
      </c>
      <c r="D10" s="17" t="n">
        <v>0</v>
      </c>
      <c r="E10" s="14" t="n">
        <f aca="false">ABS(B10-$B$3)</f>
        <v>0.0905582948616841</v>
      </c>
      <c r="F10" s="0"/>
      <c r="G10" s="15" t="n">
        <v>7</v>
      </c>
      <c r="H10" s="79" t="n">
        <v>0.095409420725589</v>
      </c>
      <c r="I10" s="79" t="n">
        <v>-158.04</v>
      </c>
      <c r="J10" s="36" t="n">
        <v>0</v>
      </c>
      <c r="K10" s="14" t="n">
        <f aca="false">ABS(H10-$B$3)</f>
        <v>0.054590579274411</v>
      </c>
      <c r="L10" s="0"/>
      <c r="M10" s="15" t="n">
        <v>7</v>
      </c>
      <c r="N10" s="79" t="n">
        <v>0.108866051241599</v>
      </c>
      <c r="O10" s="79" t="n">
        <v>0</v>
      </c>
      <c r="P10" s="36" t="n">
        <v>0</v>
      </c>
      <c r="Q10" s="14" t="n">
        <f aca="false">ABS($N$3-N10)</f>
        <v>0.101133948758401</v>
      </c>
      <c r="S10" s="15" t="n">
        <v>7</v>
      </c>
      <c r="T10" s="79" t="n">
        <v>0.0864680308770122</v>
      </c>
      <c r="U10" s="79" t="n">
        <v>-297.6</v>
      </c>
      <c r="V10" s="36" t="n">
        <v>0.5</v>
      </c>
      <c r="W10" s="78" t="n">
        <f aca="false">ABS(T9-$T$3)</f>
        <v>0.07691867307369</v>
      </c>
      <c r="Y10" s="15" t="n">
        <v>7</v>
      </c>
      <c r="Z10" s="79" t="n">
        <v>0.101357768212318</v>
      </c>
      <c r="AA10" s="79" t="n">
        <v>-53.7599999999999</v>
      </c>
      <c r="AB10" s="36" t="n">
        <v>0</v>
      </c>
      <c r="AC10" s="14" t="n">
        <f aca="false">ABS(Z10-$B$3)</f>
        <v>0.048642231787682</v>
      </c>
      <c r="AE10" s="15" t="n">
        <v>7</v>
      </c>
      <c r="AF10" s="79" t="n">
        <v>0.15075869396463</v>
      </c>
      <c r="AG10" s="79" t="n">
        <v>-1.728</v>
      </c>
      <c r="AH10" s="36" t="n">
        <v>1</v>
      </c>
      <c r="AI10" s="14" t="n">
        <f aca="false">ABS(AF10-$B$3)</f>
        <v>0.000758693964629992</v>
      </c>
      <c r="AK10" s="15" t="n">
        <v>7</v>
      </c>
      <c r="AL10" s="79" t="n">
        <v>0.149931838392292</v>
      </c>
      <c r="AM10" s="79" t="n">
        <v>-356.4</v>
      </c>
      <c r="AN10" s="36" t="n">
        <v>1</v>
      </c>
      <c r="AO10" s="14" t="n">
        <f aca="false">ABS(AL10-$AL$3)</f>
        <v>6.81616077079783E-005</v>
      </c>
      <c r="AP10" s="0"/>
      <c r="AQ10" s="15" t="n">
        <v>7</v>
      </c>
      <c r="AR10" s="79" t="n">
        <v>0.0941066074073226</v>
      </c>
      <c r="AS10" s="79" t="n">
        <v>-62.0999999999999</v>
      </c>
      <c r="AT10" s="36" t="n">
        <v>0</v>
      </c>
      <c r="AU10" s="14" t="n">
        <f aca="false">ABS(AR10-$AR$3)</f>
        <v>0.0558933925926774</v>
      </c>
      <c r="AW10" s="15" t="n">
        <v>7</v>
      </c>
      <c r="AX10" s="79" t="n">
        <v>0.0536587271272943</v>
      </c>
      <c r="AY10" s="79" t="n">
        <v>-338.727272727272</v>
      </c>
      <c r="AZ10" s="36" t="n">
        <v>0</v>
      </c>
      <c r="BA10" s="14" t="n">
        <f aca="false">ABS(AX10-$B$3)</f>
        <v>0.0963412728727057</v>
      </c>
      <c r="BB10" s="0"/>
    </row>
    <row r="11" customFormat="false" ht="15.8" hidden="false" customHeight="false" outlineLevel="0" collapsed="false">
      <c r="A11" s="15" t="n">
        <v>8</v>
      </c>
      <c r="B11" s="79" t="n">
        <v>0.0728771296406238</v>
      </c>
      <c r="C11" s="79" t="n">
        <v>-340.56</v>
      </c>
      <c r="D11" s="17" t="n">
        <v>0</v>
      </c>
      <c r="E11" s="14" t="n">
        <f aca="false">ABS(B11-$B$3)</f>
        <v>0.0771228703593762</v>
      </c>
      <c r="F11" s="0"/>
      <c r="G11" s="15" t="n">
        <v>8</v>
      </c>
      <c r="H11" s="79" t="n">
        <v>0.0723754470089564</v>
      </c>
      <c r="I11" s="79" t="n">
        <v>-163.44</v>
      </c>
      <c r="J11" s="36" t="n">
        <v>0</v>
      </c>
      <c r="K11" s="14" t="n">
        <f aca="false">ABS(H11-$B$3)</f>
        <v>0.0776245529910436</v>
      </c>
      <c r="L11" s="0"/>
      <c r="M11" s="15" t="n">
        <v>8</v>
      </c>
      <c r="N11" s="79" t="n">
        <v>0.146873056755825</v>
      </c>
      <c r="O11" s="79" t="n">
        <v>26.0028050490883</v>
      </c>
      <c r="P11" s="36" t="n">
        <v>0</v>
      </c>
      <c r="Q11" s="14" t="n">
        <f aca="false">ABS($N$3-N11)</f>
        <v>0.063126943244175</v>
      </c>
      <c r="S11" s="15" t="n">
        <v>8</v>
      </c>
      <c r="T11" s="79" t="n">
        <v>0.2</v>
      </c>
      <c r="U11" s="79" t="n">
        <v>-19.68</v>
      </c>
      <c r="V11" s="36" t="n">
        <v>0</v>
      </c>
      <c r="W11" s="78" t="n">
        <f aca="false">ABS(T10-$T$3)</f>
        <v>0.113531969122988</v>
      </c>
      <c r="Y11" s="15" t="n">
        <v>8</v>
      </c>
      <c r="Z11" s="79" t="n">
        <v>0.146845441738859</v>
      </c>
      <c r="AA11" s="79" t="n">
        <v>-12.96</v>
      </c>
      <c r="AB11" s="36" t="n">
        <v>1</v>
      </c>
      <c r="AC11" s="14" t="n">
        <f aca="false">ABS(Z11-$B$3)</f>
        <v>0.00315455826114097</v>
      </c>
      <c r="AE11" s="15" t="n">
        <v>8</v>
      </c>
      <c r="AF11" s="79" t="n">
        <v>0.0491414664644397</v>
      </c>
      <c r="AG11" s="79" t="n">
        <v>-355.392</v>
      </c>
      <c r="AH11" s="36" t="n">
        <v>0</v>
      </c>
      <c r="AI11" s="14" t="n">
        <f aca="false">ABS(AF11-$B$3)</f>
        <v>0.10085853353556</v>
      </c>
      <c r="AK11" s="15" t="n">
        <v>8</v>
      </c>
      <c r="AL11" s="79" t="n">
        <v>0.0690937030622857</v>
      </c>
      <c r="AM11" s="79" t="n">
        <v>-12</v>
      </c>
      <c r="AN11" s="36" t="n">
        <v>0</v>
      </c>
      <c r="AO11" s="14" t="n">
        <f aca="false">ABS(AL11-$AL$3)</f>
        <v>0.0809062969377143</v>
      </c>
      <c r="AP11" s="0"/>
      <c r="AQ11" s="15" t="n">
        <v>8</v>
      </c>
      <c r="AR11" s="79" t="n">
        <v>0.0910132592872844</v>
      </c>
      <c r="AS11" s="79" t="n">
        <v>-326.7</v>
      </c>
      <c r="AT11" s="36" t="n">
        <v>0</v>
      </c>
      <c r="AU11" s="14" t="n">
        <f aca="false">ABS(AR11-$AR$3)</f>
        <v>0.0589867407127156</v>
      </c>
      <c r="AW11" s="15" t="n">
        <v>8</v>
      </c>
      <c r="AX11" s="79" t="n">
        <v>0.0564624326864949</v>
      </c>
      <c r="AY11" s="79" t="n">
        <v>-6.21818181818181</v>
      </c>
      <c r="AZ11" s="36" t="n">
        <v>0</v>
      </c>
      <c r="BA11" s="14" t="n">
        <f aca="false">ABS(AX11-$B$3)</f>
        <v>0.0935375673135051</v>
      </c>
      <c r="BB11" s="0"/>
    </row>
    <row r="12" customFormat="false" ht="15.8" hidden="false" customHeight="false" outlineLevel="0" collapsed="false">
      <c r="A12" s="15" t="n">
        <v>9</v>
      </c>
      <c r="B12" s="79" t="n">
        <v>0.15</v>
      </c>
      <c r="C12" s="79" t="n">
        <v>0</v>
      </c>
      <c r="D12" s="17" t="n">
        <v>1</v>
      </c>
      <c r="E12" s="14" t="n">
        <f aca="false">ABS(B12-$B$3)</f>
        <v>0</v>
      </c>
      <c r="F12" s="0"/>
      <c r="G12" s="15" t="n">
        <v>9</v>
      </c>
      <c r="H12" s="79" t="n">
        <v>0.154202444718971</v>
      </c>
      <c r="I12" s="79" t="n">
        <v>-69.84</v>
      </c>
      <c r="J12" s="36" t="n">
        <v>1</v>
      </c>
      <c r="K12" s="14" t="n">
        <f aca="false">ABS(H12-$B$3)</f>
        <v>0.00420244471897102</v>
      </c>
      <c r="L12" s="0"/>
      <c r="M12" s="15" t="n">
        <v>9</v>
      </c>
      <c r="N12" s="79" t="n">
        <v>0.143528555276247</v>
      </c>
      <c r="O12" s="79" t="n">
        <v>180</v>
      </c>
      <c r="P12" s="36" t="n">
        <v>0</v>
      </c>
      <c r="Q12" s="14" t="n">
        <f aca="false">ABS($N$3-N12)</f>
        <v>0.066471444723753</v>
      </c>
      <c r="S12" s="15" t="n">
        <v>9</v>
      </c>
      <c r="T12" s="79" t="n">
        <v>0.164700480151634</v>
      </c>
      <c r="U12" s="79" t="n">
        <v>-359.04</v>
      </c>
      <c r="V12" s="36" t="n">
        <v>0</v>
      </c>
      <c r="W12" s="78" t="n">
        <f aca="false">ABS(T11-$T$3)</f>
        <v>0</v>
      </c>
      <c r="Y12" s="15" t="n">
        <v>9</v>
      </c>
      <c r="Z12" s="79" t="n">
        <v>0.2</v>
      </c>
      <c r="AA12" s="79" t="n">
        <v>0</v>
      </c>
      <c r="AB12" s="36" t="n">
        <v>0</v>
      </c>
      <c r="AC12" s="14" t="n">
        <f aca="false">ABS(Z12-$B$3)</f>
        <v>0.05</v>
      </c>
      <c r="AE12" s="15" t="n">
        <v>9</v>
      </c>
      <c r="AF12" s="79" t="n">
        <v>0.157798398251915</v>
      </c>
      <c r="AG12" s="79" t="n">
        <v>-341.28</v>
      </c>
      <c r="AH12" s="36" t="n">
        <v>1</v>
      </c>
      <c r="AI12" s="14" t="n">
        <f aca="false">ABS(AF12-$B$3)</f>
        <v>0.00779839825191503</v>
      </c>
      <c r="AK12" s="15" t="n">
        <v>9</v>
      </c>
      <c r="AL12" s="79" t="n">
        <v>0.153951025794557</v>
      </c>
      <c r="AM12" s="79" t="n">
        <v>-334.8</v>
      </c>
      <c r="AN12" s="36" t="n">
        <v>0.5</v>
      </c>
      <c r="AO12" s="14" t="n">
        <f aca="false">ABS(AL12-$AL$3)</f>
        <v>0.00395102579455703</v>
      </c>
      <c r="AP12" s="0"/>
      <c r="AQ12" s="15" t="n">
        <v>9</v>
      </c>
      <c r="AR12" s="79" t="n">
        <v>0.147151353139206</v>
      </c>
      <c r="AS12" s="79" t="n">
        <v>-17.55</v>
      </c>
      <c r="AT12" s="36" t="n">
        <v>1</v>
      </c>
      <c r="AU12" s="14" t="n">
        <f aca="false">ABS(AR12-$AR$3)</f>
        <v>0.00284864686079397</v>
      </c>
      <c r="AW12" s="15" t="n">
        <v>9</v>
      </c>
      <c r="AX12" s="79" t="n">
        <v>0.150506259250643</v>
      </c>
      <c r="AY12" s="79" t="n">
        <v>-352.472727272727</v>
      </c>
      <c r="AZ12" s="36" t="n">
        <v>1</v>
      </c>
      <c r="BA12" s="14" t="n">
        <f aca="false">ABS(AX12-$B$3)</f>
        <v>0.000506259250643015</v>
      </c>
      <c r="BB12" s="0"/>
    </row>
    <row r="13" customFormat="false" ht="15.8" hidden="false" customHeight="false" outlineLevel="0" collapsed="false">
      <c r="A13" s="15" t="n">
        <v>10</v>
      </c>
      <c r="B13" s="79" t="n">
        <v>0.0634733264574924</v>
      </c>
      <c r="C13" s="79" t="n">
        <v>-17.64</v>
      </c>
      <c r="D13" s="17" t="n">
        <v>0</v>
      </c>
      <c r="E13" s="14" t="n">
        <f aca="false">ABS(B13-$B$3)</f>
        <v>0.0865266735425076</v>
      </c>
      <c r="F13" s="0"/>
      <c r="G13" s="15" t="n">
        <v>10</v>
      </c>
      <c r="H13" s="79" t="n">
        <v>0.0606863837546164</v>
      </c>
      <c r="I13" s="79" t="n">
        <v>101.16</v>
      </c>
      <c r="J13" s="36" t="n">
        <v>0</v>
      </c>
      <c r="K13" s="14" t="n">
        <f aca="false">ABS(H13-$B$3)</f>
        <v>0.0893136162453836</v>
      </c>
      <c r="L13" s="0"/>
      <c r="M13" s="15" t="n">
        <v>10</v>
      </c>
      <c r="N13" s="79" t="n">
        <v>0.144191306659216</v>
      </c>
      <c r="O13" s="79" t="n">
        <v>-30.54698457223</v>
      </c>
      <c r="P13" s="36" t="n">
        <v>0</v>
      </c>
      <c r="Q13" s="14" t="n">
        <f aca="false">ABS($N$3-N13)</f>
        <v>0.065808693340784</v>
      </c>
      <c r="S13" s="15" t="n">
        <v>10</v>
      </c>
      <c r="T13" s="79" t="n">
        <v>0.16616068743813</v>
      </c>
      <c r="U13" s="79" t="n">
        <v>-144.959999999999</v>
      </c>
      <c r="V13" s="36" t="n">
        <v>1</v>
      </c>
      <c r="W13" s="78" t="n">
        <f aca="false">ABS(T12-$T$3)</f>
        <v>0.035299519848366</v>
      </c>
      <c r="Y13" s="15" t="n">
        <v>10</v>
      </c>
      <c r="Z13" s="79" t="n">
        <v>0.2</v>
      </c>
      <c r="AA13" s="79" t="n">
        <v>-359.04</v>
      </c>
      <c r="AB13" s="36" t="n">
        <v>0</v>
      </c>
      <c r="AC13" s="14" t="n">
        <f aca="false">ABS(Z13-$B$3)</f>
        <v>0.05</v>
      </c>
      <c r="AE13" s="15" t="n">
        <v>10</v>
      </c>
      <c r="AF13" s="79" t="n">
        <v>0.0642527808948048</v>
      </c>
      <c r="AG13" s="79" t="n">
        <v>-16.416</v>
      </c>
      <c r="AH13" s="36" t="n">
        <v>0</v>
      </c>
      <c r="AI13" s="14" t="n">
        <f aca="false">ABS(AF13-$B$3)</f>
        <v>0.0857472191051952</v>
      </c>
      <c r="AK13" s="15" t="n">
        <v>10</v>
      </c>
      <c r="AL13" s="79" t="n">
        <v>0.0941934335179488</v>
      </c>
      <c r="AM13" s="79" t="n">
        <v>173.6</v>
      </c>
      <c r="AN13" s="36" t="n">
        <v>0</v>
      </c>
      <c r="AO13" s="14" t="n">
        <f aca="false">ABS(AL13-$AL$3)</f>
        <v>0.0558065664820512</v>
      </c>
      <c r="AP13" s="0"/>
      <c r="AQ13" s="15" t="n">
        <v>10</v>
      </c>
      <c r="AR13" s="79" t="n">
        <v>0.149631140096114</v>
      </c>
      <c r="AS13" s="79" t="n">
        <v>-357.75</v>
      </c>
      <c r="AT13" s="36" t="n">
        <v>1</v>
      </c>
      <c r="AU13" s="14" t="n">
        <f aca="false">ABS(AR13-$AR$3)</f>
        <v>0.000368859903885993</v>
      </c>
      <c r="AW13" s="15" t="n">
        <v>10</v>
      </c>
      <c r="AX13" s="79" t="n">
        <v>0.0672658141355153</v>
      </c>
      <c r="AY13" s="79" t="n">
        <v>-344.618181818181</v>
      </c>
      <c r="AZ13" s="36" t="n">
        <v>0</v>
      </c>
      <c r="BA13" s="14" t="n">
        <f aca="false">ABS(AX13-$B$3)</f>
        <v>0.0827341858644847</v>
      </c>
      <c r="BB13" s="0"/>
    </row>
    <row r="14" customFormat="false" ht="15.8" hidden="false" customHeight="false" outlineLevel="0" collapsed="false">
      <c r="A14" s="15" t="n">
        <v>11</v>
      </c>
      <c r="B14" s="79" t="n">
        <v>0.0659312423156736</v>
      </c>
      <c r="C14" s="79" t="n">
        <v>180</v>
      </c>
      <c r="D14" s="17" t="n">
        <v>0</v>
      </c>
      <c r="E14" s="14" t="n">
        <f aca="false">ABS(B14-$B$3)</f>
        <v>0.0840687576843264</v>
      </c>
      <c r="F14" s="0"/>
      <c r="G14" s="15" t="n">
        <v>11</v>
      </c>
      <c r="H14" s="79" t="n">
        <v>0.0613184628166679</v>
      </c>
      <c r="I14" s="79" t="n">
        <v>-357.84</v>
      </c>
      <c r="J14" s="36" t="n">
        <v>0</v>
      </c>
      <c r="K14" s="14" t="n">
        <f aca="false">ABS(H14-$B$3)</f>
        <v>0.0886815371833321</v>
      </c>
      <c r="L14" s="0"/>
      <c r="M14" s="15" t="n">
        <v>11</v>
      </c>
      <c r="N14" s="79" t="n">
        <v>0.148232577982421</v>
      </c>
      <c r="O14" s="79" t="n">
        <v>-179.242636746143</v>
      </c>
      <c r="P14" s="36" t="n">
        <v>0</v>
      </c>
      <c r="Q14" s="14" t="n">
        <f aca="false">ABS($N$3-N14)</f>
        <v>0.061767422017579</v>
      </c>
      <c r="S14" s="15" t="n">
        <v>11</v>
      </c>
      <c r="T14" s="79" t="n">
        <v>0.12308132692631</v>
      </c>
      <c r="U14" s="79" t="n">
        <v>-3.84</v>
      </c>
      <c r="V14" s="36" t="n">
        <v>0</v>
      </c>
      <c r="W14" s="78" t="n">
        <f aca="false">ABS(T13-$T$3)</f>
        <v>0.03383931256187</v>
      </c>
      <c r="Y14" s="15" t="n">
        <v>11</v>
      </c>
      <c r="Z14" s="79" t="n">
        <v>0.114184759638343</v>
      </c>
      <c r="AA14" s="79" t="n">
        <v>-0.48</v>
      </c>
      <c r="AB14" s="36" t="n">
        <v>0</v>
      </c>
      <c r="AC14" s="14" t="n">
        <f aca="false">ABS(Z14-$B$3)</f>
        <v>0.035815240361657</v>
      </c>
      <c r="AE14" s="15" t="n">
        <v>11</v>
      </c>
      <c r="AF14" s="79" t="n">
        <v>0.0477595770786386</v>
      </c>
      <c r="AG14" s="79" t="n">
        <v>-177.12</v>
      </c>
      <c r="AH14" s="36" t="n">
        <v>0</v>
      </c>
      <c r="AI14" s="14" t="n">
        <f aca="false">ABS(AF14-$B$3)</f>
        <v>0.102240422921361</v>
      </c>
      <c r="AK14" s="15" t="n">
        <v>11</v>
      </c>
      <c r="AL14" s="79" t="n">
        <v>0.0890024456214685</v>
      </c>
      <c r="AM14" s="79" t="n">
        <v>-177.2</v>
      </c>
      <c r="AN14" s="36" t="n">
        <v>0</v>
      </c>
      <c r="AO14" s="14" t="n">
        <f aca="false">ABS(AL14-$AL$3)</f>
        <v>0.0609975543785315</v>
      </c>
      <c r="AP14" s="0"/>
      <c r="AQ14" s="15" t="n">
        <v>11</v>
      </c>
      <c r="AR14" s="79" t="n">
        <v>0.0921611660523917</v>
      </c>
      <c r="AS14" s="79" t="n">
        <v>-0.45</v>
      </c>
      <c r="AT14" s="36" t="n">
        <v>0</v>
      </c>
      <c r="AU14" s="14" t="n">
        <f aca="false">ABS(AR14-$AR$3)</f>
        <v>0.0578388339476083</v>
      </c>
      <c r="AW14" s="15" t="n">
        <v>11</v>
      </c>
      <c r="AX14" s="79" t="n">
        <v>0.0594126337979297</v>
      </c>
      <c r="AY14" s="79" t="n">
        <v>-175.418181818181</v>
      </c>
      <c r="AZ14" s="36" t="n">
        <v>0</v>
      </c>
      <c r="BA14" s="14" t="n">
        <f aca="false">ABS(AX14-$B$3)</f>
        <v>0.0905873662020703</v>
      </c>
      <c r="BB14" s="0"/>
    </row>
    <row r="15" customFormat="false" ht="15.8" hidden="false" customHeight="false" outlineLevel="0" collapsed="false">
      <c r="A15" s="15" t="n">
        <v>12</v>
      </c>
      <c r="B15" s="79" t="n">
        <v>0.0684843375303353</v>
      </c>
      <c r="C15" s="79" t="n">
        <v>-358.2</v>
      </c>
      <c r="D15" s="17" t="n">
        <v>0</v>
      </c>
      <c r="E15" s="14" t="n">
        <f aca="false">ABS(B15-$B$3)</f>
        <v>0.0815156624696647</v>
      </c>
      <c r="F15" s="0"/>
      <c r="G15" s="15" t="n">
        <v>12</v>
      </c>
      <c r="H15" s="79" t="n">
        <v>0.0650266317581293</v>
      </c>
      <c r="I15" s="79" t="n">
        <v>-90.72</v>
      </c>
      <c r="J15" s="36" t="n">
        <v>0</v>
      </c>
      <c r="K15" s="14" t="n">
        <f aca="false">ABS(H15-$B$3)</f>
        <v>0.0849733682418707</v>
      </c>
      <c r="L15" s="0"/>
      <c r="M15" s="15" t="n">
        <v>12</v>
      </c>
      <c r="N15" s="79" t="n">
        <v>0.146197979154123</v>
      </c>
      <c r="O15" s="79" t="n">
        <v>1.26227208976158</v>
      </c>
      <c r="P15" s="36" t="n">
        <v>0</v>
      </c>
      <c r="Q15" s="14" t="n">
        <f aca="false">ABS($N$3-N15)</f>
        <v>0.063802020845877</v>
      </c>
      <c r="S15" s="15" t="n">
        <v>12</v>
      </c>
      <c r="T15" s="79" t="n">
        <v>0.11169265242558</v>
      </c>
      <c r="U15" s="79" t="n">
        <v>-121.44</v>
      </c>
      <c r="V15" s="36" t="n">
        <v>0</v>
      </c>
      <c r="W15" s="78" t="n">
        <f aca="false">ABS(T14-$T$3)</f>
        <v>0.07691867307369</v>
      </c>
      <c r="Y15" s="15" t="n">
        <v>12</v>
      </c>
      <c r="Z15" s="79" t="n">
        <v>0.0965546639560672</v>
      </c>
      <c r="AA15" s="79" t="n">
        <v>-349.44</v>
      </c>
      <c r="AB15" s="36" t="n">
        <v>0</v>
      </c>
      <c r="AC15" s="14" t="n">
        <f aca="false">ABS(Z15-$B$3)</f>
        <v>0.0534453360439328</v>
      </c>
      <c r="AE15" s="15" t="n">
        <v>12</v>
      </c>
      <c r="AF15" s="79" t="n">
        <v>0.0435933279022558</v>
      </c>
      <c r="AG15" s="79" t="n">
        <v>0</v>
      </c>
      <c r="AH15" s="36" t="n">
        <v>0</v>
      </c>
      <c r="AI15" s="14" t="n">
        <f aca="false">ABS(AF15-$B$3)</f>
        <v>0.106406672097744</v>
      </c>
      <c r="AK15" s="15" t="n">
        <v>12</v>
      </c>
      <c r="AL15" s="79" t="n">
        <v>0.151069349033284</v>
      </c>
      <c r="AM15" s="79" t="n">
        <v>-0.4</v>
      </c>
      <c r="AN15" s="36" t="n">
        <v>1</v>
      </c>
      <c r="AO15" s="14" t="n">
        <f aca="false">ABS(AL15-$AL$3)</f>
        <v>0.00106934903328401</v>
      </c>
      <c r="AP15" s="0"/>
      <c r="AQ15" s="15" t="n">
        <v>12</v>
      </c>
      <c r="AR15" s="79" t="n">
        <v>0.135355415140548</v>
      </c>
      <c r="AS15" s="79" t="n">
        <v>-0.45</v>
      </c>
      <c r="AT15" s="36" t="n">
        <v>1</v>
      </c>
      <c r="AU15" s="14" t="n">
        <f aca="false">ABS(AR15-$AR$3)</f>
        <v>0.014644584859452</v>
      </c>
      <c r="AW15" s="15" t="n">
        <v>12</v>
      </c>
      <c r="AX15" s="79" t="n">
        <v>0.0548677972100865</v>
      </c>
      <c r="AY15" s="79" t="n">
        <v>-92.9454545454545</v>
      </c>
      <c r="AZ15" s="36" t="n">
        <v>0</v>
      </c>
      <c r="BA15" s="14" t="n">
        <f aca="false">ABS(AX15-$B$3)</f>
        <v>0.0951322027899135</v>
      </c>
      <c r="BB15" s="0"/>
    </row>
    <row r="16" customFormat="false" ht="15.8" hidden="false" customHeight="false" outlineLevel="0" collapsed="false">
      <c r="A16" s="15" t="n">
        <v>13</v>
      </c>
      <c r="B16" s="79" t="n">
        <v>0.0915358584966994</v>
      </c>
      <c r="C16" s="79" t="n">
        <v>0</v>
      </c>
      <c r="D16" s="17" t="n">
        <v>0</v>
      </c>
      <c r="E16" s="14" t="n">
        <f aca="false">ABS(B16-$B$3)</f>
        <v>0.0584641415033006</v>
      </c>
      <c r="F16" s="0"/>
      <c r="G16" s="15" t="n">
        <v>13</v>
      </c>
      <c r="H16" s="79" t="n">
        <v>0.0630363791515968</v>
      </c>
      <c r="I16" s="79" t="n">
        <v>176.4</v>
      </c>
      <c r="J16" s="36" t="n">
        <v>0</v>
      </c>
      <c r="K16" s="14" t="n">
        <f aca="false">ABS(H16-$B$3)</f>
        <v>0.0869636208484032</v>
      </c>
      <c r="L16" s="0"/>
      <c r="M16" s="15" t="n">
        <v>13</v>
      </c>
      <c r="N16" s="79" t="n">
        <v>0.112434040733211</v>
      </c>
      <c r="O16" s="79" t="n">
        <v>0.252454417952321</v>
      </c>
      <c r="P16" s="36" t="n">
        <v>0</v>
      </c>
      <c r="Q16" s="14" t="n">
        <f aca="false">ABS($N$3-N16)</f>
        <v>0.097565959266789</v>
      </c>
      <c r="S16" s="15" t="n">
        <v>13</v>
      </c>
      <c r="T16" s="79" t="n">
        <v>0.129203997970909</v>
      </c>
      <c r="U16" s="79" t="n">
        <v>-0.48</v>
      </c>
      <c r="V16" s="36" t="n">
        <v>0.5</v>
      </c>
      <c r="W16" s="78" t="n">
        <f aca="false">ABS(T15-$T$3)</f>
        <v>0.08830734757442</v>
      </c>
      <c r="Y16" s="15" t="n">
        <v>13</v>
      </c>
      <c r="Z16" s="79" t="n">
        <v>0.124172545666195</v>
      </c>
      <c r="AA16" s="79" t="n">
        <v>161.76</v>
      </c>
      <c r="AB16" s="36" t="n">
        <v>0</v>
      </c>
      <c r="AC16" s="14" t="n">
        <f aca="false">ABS(Z16-$B$3)</f>
        <v>0.025827454333805</v>
      </c>
      <c r="AE16" s="15" t="n">
        <v>13</v>
      </c>
      <c r="AF16" s="79" t="n">
        <v>0.058480720784866</v>
      </c>
      <c r="AG16" s="79" t="n">
        <v>0</v>
      </c>
      <c r="AH16" s="36" t="n">
        <v>0</v>
      </c>
      <c r="AI16" s="14" t="n">
        <f aca="false">ABS(AF16-$B$3)</f>
        <v>0.091519279215134</v>
      </c>
      <c r="AK16" s="15" t="n">
        <v>13</v>
      </c>
      <c r="AL16" s="79" t="n">
        <v>0.10670425566802</v>
      </c>
      <c r="AM16" s="79" t="n">
        <v>180</v>
      </c>
      <c r="AN16" s="36" t="n">
        <v>0</v>
      </c>
      <c r="AO16" s="14" t="n">
        <f aca="false">ABS(AL16-$AL$3)</f>
        <v>0.04329574433198</v>
      </c>
      <c r="AP16" s="0"/>
      <c r="AQ16" s="15" t="n">
        <v>13</v>
      </c>
      <c r="AR16" s="79" t="n">
        <v>0.111223707294316</v>
      </c>
      <c r="AS16" s="79" t="n">
        <v>-6.75</v>
      </c>
      <c r="AT16" s="36" t="n">
        <v>0</v>
      </c>
      <c r="AU16" s="14" t="n">
        <f aca="false">ABS(AR16-$AR$3)</f>
        <v>0.038776292705684</v>
      </c>
      <c r="AW16" s="15" t="n">
        <v>13</v>
      </c>
      <c r="AX16" s="79" t="n">
        <v>0.0511568268150586</v>
      </c>
      <c r="AY16" s="79" t="n">
        <v>-2.61818181818181</v>
      </c>
      <c r="AZ16" s="36" t="n">
        <v>0</v>
      </c>
      <c r="BA16" s="14" t="n">
        <f aca="false">ABS(AX16-$B$3)</f>
        <v>0.0988431731849414</v>
      </c>
      <c r="BB16" s="0"/>
    </row>
    <row r="17" customFormat="false" ht="17.5" hidden="false" customHeight="true" outlineLevel="0" collapsed="false">
      <c r="A17" s="15" t="n">
        <v>14</v>
      </c>
      <c r="B17" s="79" t="n">
        <v>0.0736361814228904</v>
      </c>
      <c r="C17" s="79" t="n">
        <v>-35.28</v>
      </c>
      <c r="D17" s="17" t="n">
        <v>0</v>
      </c>
      <c r="E17" s="14" t="n">
        <f aca="false">ABS(B17-$B$3)</f>
        <v>0.0763638185771096</v>
      </c>
      <c r="F17" s="0"/>
      <c r="G17" s="15" t="n">
        <v>14</v>
      </c>
      <c r="H17" s="79" t="n">
        <v>0.0691976361840569</v>
      </c>
      <c r="I17" s="79" t="n">
        <v>-9</v>
      </c>
      <c r="J17" s="36" t="n">
        <v>0</v>
      </c>
      <c r="K17" s="14" t="n">
        <f aca="false">ABS(H17-$B$3)</f>
        <v>0.0808023638159431</v>
      </c>
      <c r="L17" s="0"/>
      <c r="M17" s="15" t="n">
        <v>14</v>
      </c>
      <c r="N17" s="79" t="n">
        <v>0.116118967955798</v>
      </c>
      <c r="O17" s="79" t="n">
        <v>-49.7335203366058</v>
      </c>
      <c r="P17" s="36" t="n">
        <v>0</v>
      </c>
      <c r="Q17" s="14" t="n">
        <f aca="false">ABS($N$3-N17)</f>
        <v>0.093881032044202</v>
      </c>
      <c r="S17" s="15" t="n">
        <v>14</v>
      </c>
      <c r="T17" s="79" t="n">
        <v>0.2</v>
      </c>
      <c r="U17" s="79" t="n">
        <v>-29.76</v>
      </c>
      <c r="V17" s="36" t="n">
        <v>1</v>
      </c>
      <c r="W17" s="78" t="n">
        <f aca="false">ABS(T16-$T$3)</f>
        <v>0.070796002029091</v>
      </c>
      <c r="Y17" s="15" t="n">
        <v>14</v>
      </c>
      <c r="Z17" s="79" t="n">
        <v>0.143640508035991</v>
      </c>
      <c r="AA17" s="79" t="n">
        <v>0</v>
      </c>
      <c r="AB17" s="36" t="n">
        <v>0</v>
      </c>
      <c r="AC17" s="14" t="n">
        <f aca="false">ABS(Z17-$B$3)</f>
        <v>0.00635949196400898</v>
      </c>
      <c r="AE17" s="15" t="n">
        <v>14</v>
      </c>
      <c r="AF17" s="79" t="n">
        <v>0.0722239527243388</v>
      </c>
      <c r="AG17" s="79" t="n">
        <v>-5.472</v>
      </c>
      <c r="AH17" s="36" t="n">
        <v>0</v>
      </c>
      <c r="AI17" s="14" t="n">
        <f aca="false">ABS(AF17-$B$3)</f>
        <v>0.0777760472756612</v>
      </c>
      <c r="AK17" s="15" t="n">
        <v>14</v>
      </c>
      <c r="AL17" s="79" t="n">
        <v>0.0920816627634708</v>
      </c>
      <c r="AM17" s="79" t="n">
        <v>168</v>
      </c>
      <c r="AN17" s="36" t="n">
        <v>0</v>
      </c>
      <c r="AO17" s="14" t="n">
        <f aca="false">ABS(AL17-$AL$3)</f>
        <v>0.0579183372365292</v>
      </c>
      <c r="AP17" s="0"/>
      <c r="AQ17" s="15" t="n">
        <v>14</v>
      </c>
      <c r="AR17" s="79" t="n">
        <v>0.142314388189189</v>
      </c>
      <c r="AS17" s="79" t="n">
        <v>167.4</v>
      </c>
      <c r="AT17" s="36" t="n">
        <v>0</v>
      </c>
      <c r="AU17" s="14" t="n">
        <f aca="false">ABS(AR17-$AR$3)</f>
        <v>0.00768561181081098</v>
      </c>
      <c r="AW17" s="15" t="n">
        <v>14</v>
      </c>
      <c r="AX17" s="79" t="n">
        <v>0.144865559166544</v>
      </c>
      <c r="AY17" s="79" t="n">
        <v>-24.2181818181818</v>
      </c>
      <c r="AZ17" s="36" t="n">
        <v>0.5</v>
      </c>
      <c r="BA17" s="14" t="n">
        <f aca="false">ABS(AX17-$B$3)</f>
        <v>0.00513444083345599</v>
      </c>
      <c r="BB17" s="0"/>
    </row>
    <row r="18" customFormat="false" ht="17.5" hidden="false" customHeight="true" outlineLevel="0" collapsed="false">
      <c r="A18" s="15" t="n">
        <v>15</v>
      </c>
      <c r="B18" s="79" t="n">
        <v>0.0441663245069814</v>
      </c>
      <c r="C18" s="79" t="n">
        <v>180</v>
      </c>
      <c r="D18" s="17" t="n">
        <v>0</v>
      </c>
      <c r="E18" s="14" t="n">
        <f aca="false">ABS(B18-$B$3)</f>
        <v>0.105833675493019</v>
      </c>
      <c r="F18" s="0"/>
      <c r="G18" s="15" t="n">
        <v>15</v>
      </c>
      <c r="H18" s="79" t="n">
        <v>0.0532220083850363</v>
      </c>
      <c r="I18" s="79" t="n">
        <v>-359.64</v>
      </c>
      <c r="J18" s="36" t="n">
        <v>0</v>
      </c>
      <c r="K18" s="14" t="n">
        <f aca="false">ABS(H18-$B$3)</f>
        <v>0.0967779916149637</v>
      </c>
      <c r="L18" s="0"/>
      <c r="M18" s="15" t="n">
        <v>15</v>
      </c>
      <c r="N18" s="79" t="n">
        <v>0.122155091051225</v>
      </c>
      <c r="O18" s="79" t="n">
        <v>121.430575035063</v>
      </c>
      <c r="P18" s="36" t="n">
        <v>0</v>
      </c>
      <c r="Q18" s="14" t="n">
        <f aca="false">ABS($N$3-N18)</f>
        <v>0.087844908948775</v>
      </c>
      <c r="S18" s="15" t="n">
        <v>15</v>
      </c>
      <c r="T18" s="79" t="n">
        <v>0.100911423318355</v>
      </c>
      <c r="U18" s="79" t="n">
        <v>-4.8</v>
      </c>
      <c r="V18" s="36" t="n">
        <v>0</v>
      </c>
      <c r="W18" s="78" t="n">
        <f aca="false">ABS(T17-$T$3)</f>
        <v>0</v>
      </c>
      <c r="Y18" s="15" t="n">
        <v>15</v>
      </c>
      <c r="Z18" s="79" t="n">
        <v>0.213688233208761</v>
      </c>
      <c r="AA18" s="79" t="n">
        <v>-353.28</v>
      </c>
      <c r="AB18" s="36" t="n">
        <v>0</v>
      </c>
      <c r="AC18" s="14" t="n">
        <f aca="false">ABS(Z18-$B$3)</f>
        <v>0.063688233208761</v>
      </c>
      <c r="AE18" s="15" t="n">
        <v>15</v>
      </c>
      <c r="AF18" s="79" t="n">
        <v>0.0633429242521538</v>
      </c>
      <c r="AG18" s="79" t="n">
        <v>0</v>
      </c>
      <c r="AH18" s="36" t="n">
        <v>0</v>
      </c>
      <c r="AI18" s="14" t="n">
        <f aca="false">ABS(AF18-$B$3)</f>
        <v>0.0866570757478462</v>
      </c>
      <c r="AK18" s="15" t="n">
        <v>15</v>
      </c>
      <c r="AL18" s="79" t="n">
        <v>0.0770964886381814</v>
      </c>
      <c r="AM18" s="79" t="n">
        <v>-6.4</v>
      </c>
      <c r="AN18" s="36" t="n">
        <v>0</v>
      </c>
      <c r="AO18" s="14" t="n">
        <f aca="false">ABS(AL18-$AL$3)</f>
        <v>0.0729035113618186</v>
      </c>
      <c r="AP18" s="0"/>
      <c r="AQ18" s="15" t="n">
        <v>15</v>
      </c>
      <c r="AR18" s="79" t="n">
        <v>0.0945005961858247</v>
      </c>
      <c r="AS18" s="79" t="n">
        <v>-152.1</v>
      </c>
      <c r="AT18" s="36" t="n">
        <v>0</v>
      </c>
      <c r="AU18" s="14" t="n">
        <f aca="false">ABS(AR18-$AR$3)</f>
        <v>0.0554994038141753</v>
      </c>
      <c r="AW18" s="15" t="n">
        <v>15</v>
      </c>
      <c r="AX18" s="79" t="n">
        <v>0.0531487448318607</v>
      </c>
      <c r="AY18" s="79" t="n">
        <v>180</v>
      </c>
      <c r="AZ18" s="36" t="n">
        <v>0</v>
      </c>
      <c r="BA18" s="14" t="n">
        <f aca="false">ABS(AX18-$B$3)</f>
        <v>0.0968512551681393</v>
      </c>
      <c r="BB18" s="0"/>
    </row>
    <row r="19" customFormat="false" ht="17.5" hidden="false" customHeight="true" outlineLevel="0" collapsed="false">
      <c r="A19" s="15" t="n">
        <v>16</v>
      </c>
      <c r="B19" s="79" t="n">
        <v>0.0580218081949578</v>
      </c>
      <c r="C19" s="79" t="n">
        <v>-359.28</v>
      </c>
      <c r="D19" s="17" t="n">
        <v>0</v>
      </c>
      <c r="E19" s="14" t="n">
        <f aca="false">ABS(B24-$B$3)</f>
        <v>0.0921782463501343</v>
      </c>
      <c r="G19" s="15" t="n">
        <v>16</v>
      </c>
      <c r="H19" s="79" t="n">
        <v>0.0643563283858328</v>
      </c>
      <c r="I19" s="79" t="n">
        <v>-1.44</v>
      </c>
      <c r="J19" s="36" t="n">
        <v>0</v>
      </c>
      <c r="K19" s="14" t="n">
        <f aca="false">ABS(H19-$B$3)</f>
        <v>0.0856436716141672</v>
      </c>
      <c r="L19" s="0"/>
      <c r="M19" s="15" t="n">
        <v>16</v>
      </c>
      <c r="N19" s="79" t="n">
        <v>0.118278613088008</v>
      </c>
      <c r="O19" s="79" t="n">
        <v>180</v>
      </c>
      <c r="P19" s="36" t="n">
        <v>0</v>
      </c>
      <c r="Q19" s="14" t="n">
        <f aca="false">ABS($N$3-N19)</f>
        <v>0.091721386911992</v>
      </c>
      <c r="S19" s="15" t="n">
        <v>16</v>
      </c>
      <c r="T19" s="79" t="n">
        <v>0.107343125613005</v>
      </c>
      <c r="U19" s="79" t="n">
        <v>-7.68</v>
      </c>
      <c r="V19" s="36" t="n">
        <v>0</v>
      </c>
      <c r="W19" s="78" t="n">
        <f aca="false">ABS(T18-$T$3)</f>
        <v>0.099088576681645</v>
      </c>
      <c r="Y19" s="15" t="n">
        <v>16</v>
      </c>
      <c r="Z19" s="79" t="n">
        <v>0.15828672652589</v>
      </c>
      <c r="AA19" s="79" t="n">
        <v>0</v>
      </c>
      <c r="AB19" s="36" t="n">
        <v>1</v>
      </c>
      <c r="AC19" s="14" t="n">
        <f aca="false">ABS(Z19-$B$3)</f>
        <v>0.00828672652588999</v>
      </c>
      <c r="AE19" s="15" t="n">
        <v>16</v>
      </c>
      <c r="AF19" s="79" t="n">
        <v>0.0501325113091273</v>
      </c>
      <c r="AG19" s="79" t="n">
        <v>-178.848</v>
      </c>
      <c r="AH19" s="36" t="n">
        <v>0</v>
      </c>
      <c r="AI19" s="14" t="n">
        <f aca="false">ABS(AF19-$B$3)</f>
        <v>0.0998674886908727</v>
      </c>
      <c r="AK19" s="15" t="n">
        <v>16</v>
      </c>
      <c r="AL19" s="79" t="n">
        <v>0.0612235632758912</v>
      </c>
      <c r="AM19" s="79" t="n">
        <v>-175.6</v>
      </c>
      <c r="AN19" s="36" t="n">
        <v>0</v>
      </c>
      <c r="AO19" s="14" t="n">
        <f aca="false">ABS(AL19-$AL$3)</f>
        <v>0.0887764367241088</v>
      </c>
      <c r="AP19" s="0"/>
      <c r="AQ19" s="15" t="n">
        <v>16</v>
      </c>
      <c r="AR19" s="79" t="n">
        <v>0.0760473568118273</v>
      </c>
      <c r="AS19" s="79" t="n">
        <v>-5.4</v>
      </c>
      <c r="AT19" s="36" t="n">
        <v>0</v>
      </c>
      <c r="AU19" s="14" t="n">
        <f aca="false">ABS(AR19-$AR$3)</f>
        <v>0.0739526431881727</v>
      </c>
      <c r="AW19" s="15" t="n">
        <v>16</v>
      </c>
      <c r="AX19" s="79" t="n">
        <v>0.0555708871069202</v>
      </c>
      <c r="AY19" s="79" t="n">
        <v>179.345454545454</v>
      </c>
      <c r="AZ19" s="36" t="n">
        <v>0</v>
      </c>
      <c r="BA19" s="14" t="n">
        <f aca="false">ABS(AX19-$B$3)</f>
        <v>0.0944291128930798</v>
      </c>
      <c r="BB19" s="0"/>
    </row>
    <row r="20" customFormat="false" ht="17.5" hidden="false" customHeight="true" outlineLevel="0" collapsed="false">
      <c r="A20" s="15" t="n">
        <v>17</v>
      </c>
      <c r="B20" s="79" t="n">
        <v>0.0501870026779951</v>
      </c>
      <c r="C20" s="79" t="n">
        <v>-90</v>
      </c>
      <c r="D20" s="17" t="n">
        <v>0</v>
      </c>
      <c r="E20" s="14" t="n">
        <f aca="false">ABS(B25-$B$3)</f>
        <v>0.0917774451014028</v>
      </c>
      <c r="G20" s="15" t="n">
        <v>17</v>
      </c>
      <c r="H20" s="79" t="n">
        <v>0.0501870026779951</v>
      </c>
      <c r="I20" s="79" t="n">
        <v>180</v>
      </c>
      <c r="J20" s="36" t="n">
        <v>0</v>
      </c>
      <c r="K20" s="14" t="n">
        <f aca="false">ABS(H20-$B$3)</f>
        <v>0.0998129973220049</v>
      </c>
      <c r="L20" s="0"/>
      <c r="M20" s="15" t="n">
        <v>17</v>
      </c>
      <c r="N20" s="79" t="n">
        <v>0.144857118334924</v>
      </c>
      <c r="O20" s="79" t="n">
        <v>-292.847124824684</v>
      </c>
      <c r="P20" s="36" t="n">
        <v>0</v>
      </c>
      <c r="Q20" s="14" t="n">
        <f aca="false">ABS($N$3-N20)</f>
        <v>0.065142881665076</v>
      </c>
      <c r="S20" s="15" t="n">
        <v>17</v>
      </c>
      <c r="T20" s="79" t="n">
        <v>0.198242415448551</v>
      </c>
      <c r="U20" s="79" t="n">
        <v>-29.76</v>
      </c>
      <c r="V20" s="36" t="n">
        <v>0</v>
      </c>
      <c r="W20" s="78" t="n">
        <f aca="false">ABS(T19-$T$3)</f>
        <v>0.092656874386995</v>
      </c>
      <c r="Y20" s="15" t="n">
        <v>17</v>
      </c>
      <c r="Z20" s="79" t="n">
        <v>0.240730828794229</v>
      </c>
      <c r="AA20" s="79" t="n">
        <v>-89.28</v>
      </c>
      <c r="AB20" s="36" t="n">
        <v>0</v>
      </c>
      <c r="AC20" s="14" t="n">
        <f aca="false">ABS(Z20-$B$3)</f>
        <v>0.090730828794229</v>
      </c>
      <c r="AE20" s="15" t="n">
        <v>17</v>
      </c>
      <c r="AF20" s="79" t="n">
        <v>0.0460210518167453</v>
      </c>
      <c r="AG20" s="79" t="n">
        <v>179.712</v>
      </c>
      <c r="AH20" s="36" t="n">
        <v>0</v>
      </c>
      <c r="AI20" s="14" t="n">
        <f aca="false">ABS(AF20-$B$3)</f>
        <v>0.103978948183255</v>
      </c>
      <c r="AK20" s="15" t="n">
        <v>17</v>
      </c>
      <c r="AL20" s="79" t="n">
        <v>0.100064622523027</v>
      </c>
      <c r="AM20" s="79" t="n">
        <v>-90</v>
      </c>
      <c r="AN20" s="36" t="n">
        <v>0</v>
      </c>
      <c r="AO20" s="14" t="n">
        <f aca="false">ABS(AL20-$AL$3)</f>
        <v>0.049935377476973</v>
      </c>
      <c r="AP20" s="0"/>
      <c r="AQ20" s="15" t="n">
        <v>17</v>
      </c>
      <c r="AR20" s="79" t="n">
        <v>0.120412496432023</v>
      </c>
      <c r="AS20" s="79" t="n">
        <v>90</v>
      </c>
      <c r="AT20" s="36" t="n">
        <v>0</v>
      </c>
      <c r="AU20" s="14" t="n">
        <f aca="false">ABS(AR20-$AR$3)</f>
        <v>0.029587503567977</v>
      </c>
      <c r="AW20" s="15" t="n">
        <v>17</v>
      </c>
      <c r="AX20" s="79" t="n">
        <v>0.113014443771828</v>
      </c>
      <c r="AY20" s="79" t="n">
        <v>90</v>
      </c>
      <c r="AZ20" s="36" t="n">
        <v>0</v>
      </c>
      <c r="BA20" s="14" t="n">
        <f aca="false">ABS(AX20-$B$3)</f>
        <v>0.036985556228172</v>
      </c>
      <c r="BB20" s="0"/>
    </row>
    <row r="21" customFormat="false" ht="17.5" hidden="false" customHeight="true" outlineLevel="0" collapsed="false">
      <c r="A21" s="15" t="n">
        <v>18</v>
      </c>
      <c r="B21" s="79" t="n">
        <v>0.0584239961555481</v>
      </c>
      <c r="C21" s="79" t="n">
        <v>75.24</v>
      </c>
      <c r="D21" s="17" t="n">
        <v>0</v>
      </c>
      <c r="E21" s="14" t="n">
        <f aca="false">ABS(B26-$B$3)</f>
        <v>0.0950976089162926</v>
      </c>
      <c r="G21" s="15" t="n">
        <v>18</v>
      </c>
      <c r="H21" s="79" t="n">
        <v>0.0584239961555481</v>
      </c>
      <c r="I21" s="79" t="n">
        <v>82.08</v>
      </c>
      <c r="J21" s="36" t="n">
        <v>0</v>
      </c>
      <c r="K21" s="14" t="n">
        <f aca="false">ABS(H21-$B$3)</f>
        <v>0.0915760038444519</v>
      </c>
      <c r="L21" s="0"/>
      <c r="M21" s="15" t="n">
        <v>18</v>
      </c>
      <c r="N21" s="79" t="n">
        <v>0.105898031276342</v>
      </c>
      <c r="O21" s="79" t="n">
        <v>-70.6872370266479</v>
      </c>
      <c r="P21" s="36" t="n">
        <v>0</v>
      </c>
      <c r="Q21" s="14" t="n">
        <f aca="false">ABS($N$3-N21)</f>
        <v>0.104101968723658</v>
      </c>
      <c r="S21" s="15" t="n">
        <v>18</v>
      </c>
      <c r="T21" s="79" t="n">
        <v>0.201773167006133</v>
      </c>
      <c r="U21" s="79" t="n">
        <v>-329.28</v>
      </c>
      <c r="V21" s="36" t="n">
        <v>0</v>
      </c>
      <c r="W21" s="78" t="n">
        <f aca="false">ABS(T20-$T$3)</f>
        <v>0.001757584551449</v>
      </c>
      <c r="Y21" s="15" t="n">
        <v>18</v>
      </c>
      <c r="Z21" s="79" t="n">
        <v>0.0849549598417007</v>
      </c>
      <c r="AA21" s="79" t="n">
        <v>-15.84</v>
      </c>
      <c r="AB21" s="36" t="n">
        <v>0</v>
      </c>
      <c r="AC21" s="14" t="n">
        <f aca="false">ABS(Z21-$B$3)</f>
        <v>0.0650450401582993</v>
      </c>
      <c r="AE21" s="15" t="n">
        <v>18</v>
      </c>
      <c r="AF21" s="79" t="n">
        <v>0.0476235436939992</v>
      </c>
      <c r="AG21" s="79" t="n">
        <v>0</v>
      </c>
      <c r="AH21" s="36" t="n">
        <v>0</v>
      </c>
      <c r="AI21" s="14" t="n">
        <f aca="false">ABS(AF21-$B$3)</f>
        <v>0.102376456306001</v>
      </c>
      <c r="AK21" s="15" t="n">
        <v>18</v>
      </c>
      <c r="AL21" s="79" t="n">
        <v>0.0704116786790408</v>
      </c>
      <c r="AM21" s="79" t="n">
        <v>-104.8</v>
      </c>
      <c r="AN21" s="36" t="n">
        <v>0</v>
      </c>
      <c r="AO21" s="14" t="n">
        <f aca="false">ABS(AL21-$AL$3)</f>
        <v>0.0795883213209592</v>
      </c>
      <c r="AP21" s="0"/>
      <c r="AQ21" s="15" t="n">
        <v>18</v>
      </c>
      <c r="AR21" s="79" t="n">
        <v>0.0869252450275541</v>
      </c>
      <c r="AS21" s="79" t="n">
        <v>-105.75</v>
      </c>
      <c r="AT21" s="36" t="n">
        <v>0</v>
      </c>
      <c r="AU21" s="14" t="n">
        <f aca="false">ABS(AR21-$AR$3)</f>
        <v>0.0630747549724459</v>
      </c>
      <c r="AV21" s="0"/>
      <c r="AW21" s="15" t="n">
        <v>18</v>
      </c>
      <c r="AX21" s="79" t="n">
        <v>0.0501890402238962</v>
      </c>
      <c r="AY21" s="79" t="n">
        <v>75.2727272727272</v>
      </c>
      <c r="AZ21" s="36" t="n">
        <v>0</v>
      </c>
      <c r="BA21" s="14" t="n">
        <f aca="false">ABS(AX21-$B$3)</f>
        <v>0.0998109597761038</v>
      </c>
      <c r="BB21" s="0"/>
    </row>
    <row r="22" customFormat="false" ht="17.5" hidden="false" customHeight="true" outlineLevel="0" collapsed="false">
      <c r="A22" s="15" t="n">
        <v>19</v>
      </c>
      <c r="B22" s="79" t="n">
        <v>0.15</v>
      </c>
      <c r="C22" s="79" t="n">
        <v>0</v>
      </c>
      <c r="D22" s="17" t="n">
        <v>1</v>
      </c>
      <c r="E22" s="14" t="n">
        <f aca="false">ABS(B27-$B$3)</f>
        <v>0.0893136162453836</v>
      </c>
      <c r="G22" s="15" t="n">
        <v>19</v>
      </c>
      <c r="H22" s="79" t="n">
        <v>0.0650266317581293</v>
      </c>
      <c r="I22" s="79" t="n">
        <v>176.04</v>
      </c>
      <c r="J22" s="36" t="n">
        <v>0</v>
      </c>
      <c r="K22" s="14" t="n">
        <f aca="false">ABS(H22-$B$3)</f>
        <v>0.0849733682418707</v>
      </c>
      <c r="L22" s="0"/>
      <c r="M22" s="15" t="n">
        <v>19</v>
      </c>
      <c r="N22" s="79" t="n">
        <v>0.129098364477884</v>
      </c>
      <c r="O22" s="79" t="n">
        <v>-109.817671809256</v>
      </c>
      <c r="P22" s="36" t="n">
        <v>0</v>
      </c>
      <c r="Q22" s="14" t="n">
        <f aca="false">ABS($N$3-N22)</f>
        <v>0.080901635522116</v>
      </c>
      <c r="S22" s="15" t="n">
        <v>19</v>
      </c>
      <c r="T22" s="79" t="n">
        <v>0.10270868332577</v>
      </c>
      <c r="U22" s="79" t="n">
        <v>144.48</v>
      </c>
      <c r="V22" s="36" t="n">
        <v>0</v>
      </c>
      <c r="W22" s="78" t="n">
        <f aca="false">ABS(T21-$T$3)</f>
        <v>0.001773167006133</v>
      </c>
      <c r="Y22" s="15" t="n">
        <v>19</v>
      </c>
      <c r="Z22" s="79" t="n">
        <v>0.116218421390461</v>
      </c>
      <c r="AA22" s="79" t="n">
        <v>-171.36</v>
      </c>
      <c r="AB22" s="36" t="n">
        <v>0</v>
      </c>
      <c r="AC22" s="14" t="n">
        <f aca="false">ABS(Z22-$B$3)</f>
        <v>0.033781578609539</v>
      </c>
      <c r="AE22" s="15" t="n">
        <v>19</v>
      </c>
      <c r="AF22" s="79" t="n">
        <v>0.0445995150271826</v>
      </c>
      <c r="AG22" s="79" t="n">
        <v>-1.44</v>
      </c>
      <c r="AH22" s="36" t="n">
        <v>0</v>
      </c>
      <c r="AI22" s="14" t="n">
        <f aca="false">ABS(AF22-$B$3)</f>
        <v>0.105400484972817</v>
      </c>
      <c r="AK22" s="15" t="n">
        <v>19</v>
      </c>
      <c r="AL22" s="79" t="n">
        <v>0.14437147971955</v>
      </c>
      <c r="AM22" s="79" t="n">
        <v>-359.2</v>
      </c>
      <c r="AN22" s="36" t="n">
        <v>1</v>
      </c>
      <c r="AO22" s="14" t="n">
        <f aca="false">ABS(AL22-$AL$3)</f>
        <v>0.00562852028045</v>
      </c>
      <c r="AP22" s="0"/>
      <c r="AQ22" s="15" t="n">
        <v>19</v>
      </c>
      <c r="AR22" s="79" t="n">
        <v>0.0819867906055452</v>
      </c>
      <c r="AS22" s="79" t="n">
        <v>90.45</v>
      </c>
      <c r="AT22" s="36" t="n">
        <v>0</v>
      </c>
      <c r="AU22" s="14" t="n">
        <f aca="false">ABS(AR22-$AR$3)</f>
        <v>0.0680132093944548</v>
      </c>
      <c r="AV22" s="0"/>
      <c r="AW22" s="15" t="n">
        <v>19</v>
      </c>
      <c r="AX22" s="79" t="n">
        <v>0.0571859566475632</v>
      </c>
      <c r="AY22" s="79" t="n">
        <v>-166.90909090909</v>
      </c>
      <c r="AZ22" s="36" t="n">
        <v>0</v>
      </c>
      <c r="BA22" s="14" t="n">
        <f aca="false">ABS(AX22-$B$3)</f>
        <v>0.0928140433524368</v>
      </c>
      <c r="BB22" s="0"/>
    </row>
    <row r="23" customFormat="false" ht="17.5" hidden="false" customHeight="true" outlineLevel="0" collapsed="false">
      <c r="A23" s="15" t="n">
        <v>20</v>
      </c>
      <c r="B23" s="79" t="n">
        <v>0.0673118084899698</v>
      </c>
      <c r="C23" s="79" t="n">
        <v>-90.36</v>
      </c>
      <c r="D23" s="17" t="n">
        <v>0</v>
      </c>
      <c r="E23" s="14" t="n">
        <f aca="false">ABS(B28-$B$3)</f>
        <v>0.0805629504333592</v>
      </c>
      <c r="G23" s="15" t="n">
        <v>20</v>
      </c>
      <c r="H23" s="79" t="n">
        <v>0.0648024251427213</v>
      </c>
      <c r="I23" s="79" t="n">
        <v>-110.52</v>
      </c>
      <c r="J23" s="36" t="n">
        <v>0</v>
      </c>
      <c r="K23" s="14" t="n">
        <f aca="false">ABS(H23-$B$3)</f>
        <v>0.0851975748572787</v>
      </c>
      <c r="L23" s="0"/>
      <c r="M23" s="15" t="n">
        <v>20</v>
      </c>
      <c r="N23" s="79" t="n">
        <v>0.121034740575768</v>
      </c>
      <c r="O23" s="79" t="n">
        <v>-143.141654978962</v>
      </c>
      <c r="P23" s="36" t="n">
        <v>0</v>
      </c>
      <c r="Q23" s="14" t="n">
        <f aca="false">ABS($N$3-N23)</f>
        <v>0.088965259424232</v>
      </c>
      <c r="S23" s="15" t="n">
        <v>20</v>
      </c>
      <c r="T23" s="79" t="n">
        <v>0.131505156459366</v>
      </c>
      <c r="U23" s="79" t="n">
        <v>-358.08</v>
      </c>
      <c r="V23" s="36" t="n">
        <v>0</v>
      </c>
      <c r="W23" s="78" t="n">
        <f aca="false">ABS(T22-$T$3)</f>
        <v>0.09729131667423</v>
      </c>
      <c r="Y23" s="15" t="n">
        <v>20</v>
      </c>
      <c r="Z23" s="79" t="n">
        <v>0.10973818537541</v>
      </c>
      <c r="AA23" s="79" t="n">
        <v>-359.04</v>
      </c>
      <c r="AB23" s="36" t="n">
        <v>1</v>
      </c>
      <c r="AC23" s="14" t="n">
        <f aca="false">ABS(Z23-$B$3)</f>
        <v>0.04026181462459</v>
      </c>
      <c r="AE23" s="15" t="n">
        <v>20</v>
      </c>
      <c r="AF23" s="79" t="n">
        <v>0.0427315529432096</v>
      </c>
      <c r="AG23" s="79" t="n">
        <v>-4.032</v>
      </c>
      <c r="AH23" s="36" t="n">
        <v>0</v>
      </c>
      <c r="AI23" s="14" t="n">
        <f aca="false">ABS(AF23-$B$3)</f>
        <v>0.10726844705679</v>
      </c>
      <c r="AK23" s="15" t="n">
        <v>20</v>
      </c>
      <c r="AL23" s="79" t="n">
        <v>0.0913883131733397</v>
      </c>
      <c r="AM23" s="79" t="n">
        <v>171.6</v>
      </c>
      <c r="AN23" s="36" t="n">
        <v>0</v>
      </c>
      <c r="AO23" s="14" t="n">
        <f aca="false">ABS(AL23-$AL$3)</f>
        <v>0.0586116868266603</v>
      </c>
      <c r="AP23" s="0"/>
      <c r="AQ23" s="15" t="n">
        <v>20</v>
      </c>
      <c r="AR23" s="79" t="n">
        <v>0.0833684277406799</v>
      </c>
      <c r="AS23" s="79" t="n">
        <v>161.55</v>
      </c>
      <c r="AT23" s="36" t="n">
        <v>0</v>
      </c>
      <c r="AU23" s="14" t="n">
        <f aca="false">ABS(AR23-$AR$3)</f>
        <v>0.0666315722593201</v>
      </c>
      <c r="AV23" s="0"/>
      <c r="AW23" s="15" t="n">
        <v>20</v>
      </c>
      <c r="AX23" s="79" t="n">
        <v>0.0529798301205293</v>
      </c>
      <c r="AY23" s="79" t="n">
        <v>-45.490909090909</v>
      </c>
      <c r="AZ23" s="36" t="n">
        <v>0</v>
      </c>
      <c r="BA23" s="14" t="n">
        <f aca="false">ABS(AX23-$B$3)</f>
        <v>0.0970201698794707</v>
      </c>
      <c r="BB23" s="0"/>
    </row>
    <row r="24" customFormat="false" ht="17.5" hidden="false" customHeight="true" outlineLevel="0" collapsed="false">
      <c r="A24" s="15" t="n">
        <v>21</v>
      </c>
      <c r="B24" s="79" t="n">
        <v>0.0578217536498657</v>
      </c>
      <c r="C24" s="79" t="n">
        <v>-1.8</v>
      </c>
      <c r="D24" s="17" t="n">
        <v>0</v>
      </c>
      <c r="E24" s="14" t="n">
        <f aca="false">ABS(B29-$B$3)</f>
        <v>0.0929715905519159</v>
      </c>
      <c r="G24" s="15" t="n">
        <v>21</v>
      </c>
      <c r="H24" s="79" t="n">
        <v>0.0596473644711848</v>
      </c>
      <c r="I24" s="79" t="n">
        <v>-349.56</v>
      </c>
      <c r="J24" s="36" t="n">
        <v>0</v>
      </c>
      <c r="K24" s="14" t="n">
        <f aca="false">ABS(H24-$B$3)</f>
        <v>0.0903526355288152</v>
      </c>
      <c r="L24" s="0"/>
      <c r="M24" s="15" t="n">
        <v>21</v>
      </c>
      <c r="N24" s="79" t="n">
        <v>0.142212177188672</v>
      </c>
      <c r="O24" s="79" t="n">
        <v>-132.286115007012</v>
      </c>
      <c r="P24" s="36" t="n">
        <v>0</v>
      </c>
      <c r="Q24" s="14" t="n">
        <f aca="false">ABS($N$3-N24)</f>
        <v>0.067787822811328</v>
      </c>
      <c r="S24" s="15" t="n">
        <v>21</v>
      </c>
      <c r="T24" s="79" t="n">
        <v>0.0899717020863453</v>
      </c>
      <c r="U24" s="79" t="n">
        <v>-329.76</v>
      </c>
      <c r="V24" s="36" t="n">
        <v>0</v>
      </c>
      <c r="W24" s="78" t="n">
        <f aca="false">ABS(T23-$T$3)</f>
        <v>0.068494843540634</v>
      </c>
      <c r="Y24" s="15" t="n">
        <v>21</v>
      </c>
      <c r="Z24" s="79" t="n">
        <v>0.0919791674195135</v>
      </c>
      <c r="AA24" s="79" t="n">
        <v>170.4</v>
      </c>
      <c r="AB24" s="36" t="n">
        <v>0</v>
      </c>
      <c r="AC24" s="14" t="n">
        <f aca="false">ABS(Z24-$B$3)</f>
        <v>0.0580208325804865</v>
      </c>
      <c r="AE24" s="15" t="n">
        <v>21</v>
      </c>
      <c r="AF24" s="79" t="n">
        <v>0.0490014970505922</v>
      </c>
      <c r="AG24" s="79" t="n">
        <v>169.344</v>
      </c>
      <c r="AH24" s="36" t="n">
        <v>0</v>
      </c>
      <c r="AI24" s="14" t="n">
        <f aca="false">ABS(AF24-$B$3)</f>
        <v>0.100998502949408</v>
      </c>
      <c r="AK24" s="15" t="n">
        <v>21</v>
      </c>
      <c r="AL24" s="79" t="n">
        <v>0.0831494757388511</v>
      </c>
      <c r="AM24" s="79" t="n">
        <v>0</v>
      </c>
      <c r="AN24" s="36" t="n">
        <v>0</v>
      </c>
      <c r="AO24" s="14" t="n">
        <f aca="false">ABS(AL24-$AL$3)</f>
        <v>0.0668505242611489</v>
      </c>
      <c r="AP24" s="0"/>
      <c r="AQ24" s="15" t="n">
        <v>21</v>
      </c>
      <c r="AR24" s="79" t="n">
        <v>0.0760473568118273</v>
      </c>
      <c r="AS24" s="79" t="n">
        <v>-169.649999999999</v>
      </c>
      <c r="AT24" s="36" t="n">
        <v>0</v>
      </c>
      <c r="AU24" s="14" t="n">
        <f aca="false">ABS(AR24-$AR$3)</f>
        <v>0.0739526431881727</v>
      </c>
      <c r="AV24" s="0"/>
      <c r="AW24" s="15" t="n">
        <v>21</v>
      </c>
      <c r="AX24" s="79" t="n">
        <v>0.0615298375915095</v>
      </c>
      <c r="AY24" s="79" t="n">
        <v>140.072727272727</v>
      </c>
      <c r="AZ24" s="36" t="n">
        <v>0</v>
      </c>
      <c r="BA24" s="14" t="n">
        <f aca="false">ABS(AX24-$B$3)</f>
        <v>0.0884701624084905</v>
      </c>
      <c r="BB24" s="0"/>
    </row>
    <row r="25" customFormat="false" ht="17.5" hidden="false" customHeight="true" outlineLevel="0" collapsed="false">
      <c r="A25" s="15" t="n">
        <v>22</v>
      </c>
      <c r="B25" s="79" t="n">
        <v>0.0582225548985972</v>
      </c>
      <c r="C25" s="79" t="n">
        <v>158.4</v>
      </c>
      <c r="D25" s="17" t="n">
        <v>0</v>
      </c>
      <c r="E25" s="14" t="n">
        <f aca="false">ABS(B30-$B$3)</f>
        <v>0.0755968608906038</v>
      </c>
      <c r="G25" s="15" t="n">
        <v>22</v>
      </c>
      <c r="H25" s="79" t="n">
        <v>0.0708910255347508</v>
      </c>
      <c r="I25" s="79" t="n">
        <v>146.16</v>
      </c>
      <c r="J25" s="36" t="n">
        <v>0</v>
      </c>
      <c r="K25" s="14" t="n">
        <f aca="false">ABS(H25-$B$3)</f>
        <v>0.0791089744652492</v>
      </c>
      <c r="L25" s="0"/>
      <c r="M25" s="15" t="n">
        <v>22</v>
      </c>
      <c r="N25" s="79" t="n">
        <v>0.16104877083593</v>
      </c>
      <c r="O25" s="79" t="n">
        <v>59.3267882187938</v>
      </c>
      <c r="P25" s="36" t="n">
        <v>0</v>
      </c>
      <c r="Q25" s="14" t="n">
        <f aca="false">ABS($N$3-N25)</f>
        <v>0.04895122916407</v>
      </c>
      <c r="S25" s="15" t="n">
        <v>22</v>
      </c>
      <c r="T25" s="79" t="n">
        <v>0.111200796241465</v>
      </c>
      <c r="U25" s="79" t="n">
        <v>163.68</v>
      </c>
      <c r="V25" s="36" t="n">
        <v>0</v>
      </c>
      <c r="W25" s="78" t="n">
        <f aca="false">ABS(T24-$T$3)</f>
        <v>0.110028297913655</v>
      </c>
      <c r="Y25" s="15" t="n">
        <v>22</v>
      </c>
      <c r="Z25" s="79" t="n">
        <v>0.176751124472251</v>
      </c>
      <c r="AA25" s="79" t="n">
        <v>-178.079999999999</v>
      </c>
      <c r="AB25" s="36" t="n">
        <v>0</v>
      </c>
      <c r="AC25" s="14" t="n">
        <f aca="false">ABS(Z25-$B$3)</f>
        <v>0.026751124472251</v>
      </c>
      <c r="AE25" s="15" t="n">
        <v>22</v>
      </c>
      <c r="AF25" s="79" t="n">
        <v>0.0535316996466217</v>
      </c>
      <c r="AG25" s="79" t="n">
        <v>-339.552</v>
      </c>
      <c r="AH25" s="36" t="n">
        <v>0</v>
      </c>
      <c r="AI25" s="14" t="n">
        <f aca="false">ABS(AF25-$B$3)</f>
        <v>0.0964683003533783</v>
      </c>
      <c r="AK25" s="15" t="n">
        <v>22</v>
      </c>
      <c r="AL25" s="79" t="n">
        <v>0.103918536002071</v>
      </c>
      <c r="AM25" s="79" t="n">
        <v>-343.2</v>
      </c>
      <c r="AN25" s="36" t="n">
        <v>0</v>
      </c>
      <c r="AO25" s="14" t="n">
        <f aca="false">ABS(AL25-$AL$3)</f>
        <v>0.046081463997929</v>
      </c>
      <c r="AQ25" s="15" t="n">
        <v>22</v>
      </c>
      <c r="AR25" s="79" t="n">
        <v>0.11500396578145</v>
      </c>
      <c r="AS25" s="79" t="n">
        <v>-357.3</v>
      </c>
      <c r="AT25" s="36" t="n">
        <v>0</v>
      </c>
      <c r="AU25" s="14" t="n">
        <f aca="false">ABS(AR25-$AR$3)</f>
        <v>0.03499603421855</v>
      </c>
      <c r="AV25" s="0"/>
      <c r="AW25" s="15" t="n">
        <v>22</v>
      </c>
      <c r="AX25" s="79" t="n">
        <v>0.10304878284283</v>
      </c>
      <c r="AY25" s="79" t="n">
        <v>-4.9090909090909</v>
      </c>
      <c r="AZ25" s="36" t="n">
        <v>0</v>
      </c>
      <c r="BA25" s="14" t="n">
        <f aca="false">ABS(AX25-$B$3)</f>
        <v>0.04695121715717</v>
      </c>
    </row>
    <row r="26" customFormat="false" ht="17.5" hidden="false" customHeight="true" outlineLevel="0" collapsed="false">
      <c r="A26" s="15" t="n">
        <v>23</v>
      </c>
      <c r="B26" s="79" t="n">
        <v>0.0549023910837074</v>
      </c>
      <c r="C26" s="79" t="n">
        <v>-199.8</v>
      </c>
      <c r="D26" s="17" t="n">
        <v>0</v>
      </c>
      <c r="E26" s="14" t="n">
        <f aca="false">ABS(B31-$B$3)</f>
        <v>0.0947170437221281</v>
      </c>
      <c r="G26" s="15" t="n">
        <v>23</v>
      </c>
      <c r="H26" s="79" t="n">
        <v>0.0549023910837074</v>
      </c>
      <c r="I26" s="79" t="n">
        <v>70.2</v>
      </c>
      <c r="J26" s="36" t="n">
        <v>0</v>
      </c>
      <c r="K26" s="14" t="n">
        <f aca="false">ABS(H26-$B$3)</f>
        <v>0.0950976089162926</v>
      </c>
      <c r="L26" s="0"/>
      <c r="M26" s="15" t="n">
        <v>23</v>
      </c>
      <c r="N26" s="79" t="n">
        <v>0.164044045424631</v>
      </c>
      <c r="O26" s="79" t="n">
        <v>-262.047685834502</v>
      </c>
      <c r="P26" s="36" t="n">
        <v>0</v>
      </c>
      <c r="Q26" s="14" t="n">
        <f aca="false">ABS($N$3-N26)</f>
        <v>0.045955954575369</v>
      </c>
      <c r="S26" s="15" t="n">
        <v>23</v>
      </c>
      <c r="T26" s="79" t="n">
        <v>0.121462452851164</v>
      </c>
      <c r="U26" s="79" t="n">
        <v>-31.68</v>
      </c>
      <c r="V26" s="36" t="n">
        <v>0</v>
      </c>
      <c r="W26" s="78" t="n">
        <f aca="false">ABS(T25-$T$3)</f>
        <v>0.088799203758535</v>
      </c>
      <c r="Y26" s="15" t="n">
        <v>23</v>
      </c>
      <c r="Z26" s="79" t="n">
        <v>0.150785893947454</v>
      </c>
      <c r="AA26" s="79" t="n">
        <v>0</v>
      </c>
      <c r="AB26" s="36" t="n">
        <v>0</v>
      </c>
      <c r="AC26" s="14" t="n">
        <f aca="false">ABS(Z26-$B$3)</f>
        <v>0.000785893947454014</v>
      </c>
      <c r="AE26" s="15" t="n">
        <v>23</v>
      </c>
      <c r="AF26" s="79" t="n">
        <v>0.0581480544881821</v>
      </c>
      <c r="AG26" s="79" t="n">
        <v>-14.112</v>
      </c>
      <c r="AH26" s="36" t="n">
        <v>0</v>
      </c>
      <c r="AI26" s="14" t="n">
        <f aca="false">ABS(AF26-$B$3)</f>
        <v>0.0918519455118179</v>
      </c>
      <c r="AK26" s="15" t="n">
        <v>23</v>
      </c>
      <c r="AL26" s="79" t="n">
        <v>0.079462928298433</v>
      </c>
      <c r="AM26" s="79" t="n">
        <v>-1.2</v>
      </c>
      <c r="AN26" s="36" t="n">
        <v>0</v>
      </c>
      <c r="AO26" s="14" t="n">
        <f aca="false">ABS(AL26-$AL$3)</f>
        <v>0.070537071701567</v>
      </c>
      <c r="AQ26" s="15" t="n">
        <v>23</v>
      </c>
      <c r="AR26" s="79" t="n">
        <v>0.0898796501922026</v>
      </c>
      <c r="AS26" s="79" t="n">
        <v>-45.45</v>
      </c>
      <c r="AT26" s="36" t="n">
        <v>0</v>
      </c>
      <c r="AU26" s="14" t="n">
        <f aca="false">ABS(AR26-$AR$3)</f>
        <v>0.0601203498077974</v>
      </c>
      <c r="AV26" s="0"/>
      <c r="AW26" s="15" t="n">
        <v>23</v>
      </c>
      <c r="AX26" s="79" t="n">
        <v>0.0698849755541035</v>
      </c>
      <c r="AY26" s="79" t="n">
        <v>166.90909090909</v>
      </c>
      <c r="AZ26" s="36" t="n">
        <v>0</v>
      </c>
      <c r="BA26" s="14" t="n">
        <f aca="false">ABS(AX26-$B$3)</f>
        <v>0.0801150244458965</v>
      </c>
    </row>
    <row r="27" customFormat="false" ht="17.5" hidden="false" customHeight="true" outlineLevel="0" collapsed="false">
      <c r="A27" s="15" t="n">
        <v>24</v>
      </c>
      <c r="B27" s="79" t="n">
        <v>0.0606863837546164</v>
      </c>
      <c r="C27" s="79" t="n">
        <v>-12.6</v>
      </c>
      <c r="D27" s="17" t="n">
        <v>0</v>
      </c>
      <c r="E27" s="14" t="n">
        <f aca="false">ABS(B32-$B$3)</f>
        <v>0.0699997656768569</v>
      </c>
      <c r="G27" s="15" t="n">
        <v>24</v>
      </c>
      <c r="H27" s="79" t="n">
        <v>0.0701602711930797</v>
      </c>
      <c r="I27" s="79" t="n">
        <v>-27.72</v>
      </c>
      <c r="J27" s="36" t="n">
        <v>0</v>
      </c>
      <c r="K27" s="14" t="n">
        <f aca="false">ABS(H27-$B$3)</f>
        <v>0.0798397288069203</v>
      </c>
      <c r="L27" s="0"/>
      <c r="M27" s="15" t="n">
        <v>24</v>
      </c>
      <c r="N27" s="79" t="n">
        <v>0.127326396502443</v>
      </c>
      <c r="O27" s="79" t="n">
        <v>111.33239831697</v>
      </c>
      <c r="P27" s="36" t="n">
        <v>0</v>
      </c>
      <c r="Q27" s="14" t="n">
        <f aca="false">ABS($N$3-N27)</f>
        <v>0.082673603497557</v>
      </c>
      <c r="S27" s="15" t="n">
        <v>24</v>
      </c>
      <c r="T27" s="79" t="n">
        <v>0.0857081565006943</v>
      </c>
      <c r="U27" s="79" t="n">
        <v>-152.64</v>
      </c>
      <c r="V27" s="36" t="n">
        <v>0</v>
      </c>
      <c r="W27" s="78" t="n">
        <f aca="false">ABS(T26-$T$3)</f>
        <v>0.078537547148836</v>
      </c>
      <c r="Y27" s="15" t="n">
        <v>24</v>
      </c>
      <c r="Z27" s="79" t="n">
        <v>0.146845441738859</v>
      </c>
      <c r="AA27" s="79" t="n">
        <v>-359.04</v>
      </c>
      <c r="AB27" s="36" t="n">
        <v>0</v>
      </c>
      <c r="AC27" s="14" t="n">
        <f aca="false">ABS(Z27-$B$3)</f>
        <v>0.00315455826114097</v>
      </c>
      <c r="AE27" s="15" t="n">
        <v>24</v>
      </c>
      <c r="AF27" s="79" t="n">
        <v>0.0461525077933001</v>
      </c>
      <c r="AG27" s="79" t="n">
        <v>-335.52</v>
      </c>
      <c r="AH27" s="36" t="n">
        <v>0</v>
      </c>
      <c r="AI27" s="14" t="n">
        <f aca="false">ABS(AF27-$B$3)</f>
        <v>0.1038474922067</v>
      </c>
      <c r="AK27" s="15" t="n">
        <v>24</v>
      </c>
      <c r="AL27" s="79" t="n">
        <v>0.0722991879296022</v>
      </c>
      <c r="AM27" s="79" t="n">
        <v>162</v>
      </c>
      <c r="AN27" s="36" t="n">
        <v>0</v>
      </c>
      <c r="AO27" s="14" t="n">
        <f aca="false">ABS(AL27-$AL$3)</f>
        <v>0.0777008120703978</v>
      </c>
      <c r="AQ27" s="15" t="n">
        <v>24</v>
      </c>
      <c r="AR27" s="79" t="n">
        <v>0.132004594620004</v>
      </c>
      <c r="AS27" s="79" t="n">
        <v>166.05</v>
      </c>
      <c r="AT27" s="36" t="n">
        <v>0</v>
      </c>
      <c r="AU27" s="14" t="n">
        <f aca="false">ABS(AR27-$AR$3)</f>
        <v>0.017995405379996</v>
      </c>
      <c r="AV27" s="0"/>
      <c r="AW27" s="15" t="n">
        <v>24</v>
      </c>
      <c r="AX27" s="79" t="n">
        <v>0.0597920863609548</v>
      </c>
      <c r="AY27" s="79" t="n">
        <v>-20.290909090909</v>
      </c>
      <c r="AZ27" s="36" t="n">
        <v>0</v>
      </c>
      <c r="BA27" s="14" t="n">
        <f aca="false">ABS(AX27-$B$3)</f>
        <v>0.0902079136390452</v>
      </c>
    </row>
    <row r="28" customFormat="false" ht="17.5" hidden="false" customHeight="true" outlineLevel="0" collapsed="false">
      <c r="A28" s="23" t="n">
        <v>25</v>
      </c>
      <c r="B28" s="79" t="n">
        <v>0.0694370495666408</v>
      </c>
      <c r="C28" s="79" t="n">
        <v>-167.76</v>
      </c>
      <c r="D28" s="17" t="n">
        <v>0</v>
      </c>
      <c r="E28" s="24" t="n">
        <f aca="false">ABS(B33-$B$3)</f>
        <v>0</v>
      </c>
      <c r="G28" s="23" t="n">
        <v>25</v>
      </c>
      <c r="H28" s="79" t="n">
        <v>0.0613184628166679</v>
      </c>
      <c r="I28" s="79" t="n">
        <v>-2.16</v>
      </c>
      <c r="J28" s="36" t="n">
        <v>0</v>
      </c>
      <c r="K28" s="24" t="n">
        <f aca="false">ABS(H28-$B$3)</f>
        <v>0.0886815371833321</v>
      </c>
      <c r="L28" s="0"/>
      <c r="M28" s="37" t="s">
        <v>30</v>
      </c>
      <c r="N28" s="81" t="n">
        <f aca="false">SUM(Q4:Q27)</f>
        <v>1.65784836920806</v>
      </c>
      <c r="O28" s="82" t="s">
        <v>11</v>
      </c>
      <c r="P28" s="6" t="n">
        <f aca="false">SUM(P4:P27)</f>
        <v>3</v>
      </c>
      <c r="Q28" s="83" t="n">
        <v>24</v>
      </c>
      <c r="S28" s="15" t="n">
        <v>25</v>
      </c>
      <c r="T28" s="79" t="n">
        <v>0.107817918797403</v>
      </c>
      <c r="U28" s="79" t="n">
        <v>157.44</v>
      </c>
      <c r="V28" s="36" t="n">
        <v>0</v>
      </c>
      <c r="W28" s="78" t="n">
        <f aca="false">ABS(T27-$T$3)</f>
        <v>0.114291843499306</v>
      </c>
      <c r="Y28" s="23" t="n">
        <v>25</v>
      </c>
      <c r="Z28" s="79" t="n">
        <v>0.2</v>
      </c>
      <c r="AA28" s="79" t="n">
        <v>-89.2799999999999</v>
      </c>
      <c r="AB28" s="36" t="n">
        <v>1</v>
      </c>
      <c r="AC28" s="24" t="n">
        <f aca="false">ABS(Z28-$B$3)</f>
        <v>0.05</v>
      </c>
      <c r="AE28" s="23" t="n">
        <v>25</v>
      </c>
      <c r="AF28" s="79" t="n">
        <v>0.0606899317090984</v>
      </c>
      <c r="AG28" s="79" t="n">
        <v>-4.608</v>
      </c>
      <c r="AH28" s="36" t="n">
        <v>0</v>
      </c>
      <c r="AI28" s="24" t="n">
        <f aca="false">ABS(AF28-$B$3)</f>
        <v>0.0893100682909016</v>
      </c>
      <c r="AK28" s="23" t="n">
        <v>25</v>
      </c>
      <c r="AL28" s="79" t="n">
        <v>0.0782707656070692</v>
      </c>
      <c r="AM28" s="79" t="n">
        <v>-178</v>
      </c>
      <c r="AN28" s="36" t="n">
        <v>0</v>
      </c>
      <c r="AO28" s="14" t="n">
        <f aca="false">ABS(AL28-$AL$3)</f>
        <v>0.0717292343929308</v>
      </c>
      <c r="AQ28" s="23" t="n">
        <v>25</v>
      </c>
      <c r="AR28" s="79" t="n">
        <v>0.0906338097991183</v>
      </c>
      <c r="AS28" s="79" t="n">
        <v>-174.149999999999</v>
      </c>
      <c r="AT28" s="36" t="n">
        <v>0</v>
      </c>
      <c r="AU28" s="14" t="n">
        <f aca="false">ABS(AR28-$AR$3)</f>
        <v>0.0593661902008817</v>
      </c>
      <c r="AV28" s="0"/>
      <c r="AW28" s="23" t="n">
        <v>25</v>
      </c>
      <c r="AX28" s="79" t="n">
        <v>0.0550427312954931</v>
      </c>
      <c r="AY28" s="79" t="n">
        <v>155.127272727272</v>
      </c>
      <c r="AZ28" s="36" t="n">
        <v>0</v>
      </c>
      <c r="BA28" s="24" t="n">
        <f aca="false">ABS(AX28-$B$3)</f>
        <v>0.0949572687045069</v>
      </c>
    </row>
    <row r="29" customFormat="false" ht="17.5" hidden="false" customHeight="true" outlineLevel="0" collapsed="false">
      <c r="A29" s="15" t="n">
        <v>26</v>
      </c>
      <c r="B29" s="79" t="n">
        <v>0.0570284094480841</v>
      </c>
      <c r="C29" s="79" t="n">
        <v>-107.639999999999</v>
      </c>
      <c r="D29" s="17" t="n">
        <v>0</v>
      </c>
      <c r="E29" s="14" t="n">
        <f aca="false">ABS(B34-$B$3)</f>
        <v>0.0854210084262434</v>
      </c>
      <c r="G29" s="15" t="n">
        <v>26</v>
      </c>
      <c r="H29" s="79" t="n">
        <v>0.0570284094480841</v>
      </c>
      <c r="I29" s="79" t="n">
        <v>-17.64</v>
      </c>
      <c r="J29" s="36" t="n">
        <v>0</v>
      </c>
      <c r="K29" s="14" t="n">
        <f aca="false">ABS(H29-$B$3)</f>
        <v>0.0929715905519159</v>
      </c>
      <c r="M29" s="37" t="s">
        <v>31</v>
      </c>
      <c r="N29" s="84" t="n">
        <f aca="false">N28/Q28</f>
        <v>0.0690770153836692</v>
      </c>
      <c r="O29" s="34" t="s">
        <v>18</v>
      </c>
      <c r="P29" s="85" t="n">
        <f aca="false">P28/Q28</f>
        <v>0.125</v>
      </c>
      <c r="Q29" s="86"/>
      <c r="S29" s="15" t="n">
        <v>26</v>
      </c>
      <c r="T29" s="79" t="n">
        <v>0.190522474318515</v>
      </c>
      <c r="U29" s="79" t="n">
        <v>-330.24</v>
      </c>
      <c r="V29" s="36" t="n">
        <v>1</v>
      </c>
      <c r="W29" s="78" t="n">
        <f aca="false">ABS(T28-$T$3)</f>
        <v>0.092182081202597</v>
      </c>
      <c r="Y29" s="15" t="n">
        <v>26</v>
      </c>
      <c r="Z29" s="79" t="n">
        <v>0.152795596278333</v>
      </c>
      <c r="AA29" s="79" t="n">
        <v>-357.12</v>
      </c>
      <c r="AB29" s="36" t="n">
        <v>0</v>
      </c>
      <c r="AC29" s="14" t="n">
        <f aca="false">ABS(Z29-$B$3)</f>
        <v>0.00279559627833301</v>
      </c>
      <c r="AE29" s="15" t="n">
        <v>26</v>
      </c>
      <c r="AF29" s="79" t="n">
        <v>0.0502757113875942</v>
      </c>
      <c r="AG29" s="79" t="n">
        <v>174.816</v>
      </c>
      <c r="AH29" s="36" t="n">
        <v>0</v>
      </c>
      <c r="AI29" s="14" t="n">
        <f aca="false">ABS(AF29-$B$3)</f>
        <v>0.0997242886124058</v>
      </c>
      <c r="AK29" s="15" t="n">
        <v>26</v>
      </c>
      <c r="AL29" s="79" t="n">
        <v>0.0722991879296022</v>
      </c>
      <c r="AM29" s="79" t="n">
        <v>-345.6</v>
      </c>
      <c r="AN29" s="36" t="n">
        <v>0</v>
      </c>
      <c r="AO29" s="14" t="n">
        <f aca="false">ABS(AL29-$AL$3)</f>
        <v>0.0777008120703978</v>
      </c>
      <c r="AQ29" s="15" t="n">
        <v>26</v>
      </c>
      <c r="AR29" s="79" t="n">
        <v>0.0910132592872844</v>
      </c>
      <c r="AS29" s="79" t="n">
        <v>-357.75</v>
      </c>
      <c r="AT29" s="36" t="n">
        <v>0</v>
      </c>
      <c r="AU29" s="14" t="n">
        <f aca="false">ABS(AR29-$AR$3)</f>
        <v>0.0589867407127156</v>
      </c>
      <c r="AV29" s="0"/>
      <c r="AW29" s="15" t="n">
        <v>26</v>
      </c>
      <c r="AX29" s="79" t="n">
        <v>0.052476300185642</v>
      </c>
      <c r="AY29" s="79" t="n">
        <v>-350.836363636363</v>
      </c>
      <c r="AZ29" s="36" t="n">
        <v>0</v>
      </c>
      <c r="BA29" s="14" t="n">
        <f aca="false">ABS(AX29-$B$3)</f>
        <v>0.097523699814358</v>
      </c>
    </row>
    <row r="30" customFormat="false" ht="17.5" hidden="false" customHeight="true" outlineLevel="0" collapsed="false">
      <c r="A30" s="23" t="n">
        <v>27</v>
      </c>
      <c r="B30" s="79" t="n">
        <v>0.0744031391093962</v>
      </c>
      <c r="C30" s="79" t="n">
        <v>-46.08</v>
      </c>
      <c r="D30" s="17" t="n">
        <v>0</v>
      </c>
      <c r="E30" s="14" t="n">
        <f aca="false">ABS(B35-$B$3)</f>
        <v>0.115078631135025</v>
      </c>
      <c r="G30" s="23" t="n">
        <v>27</v>
      </c>
      <c r="H30" s="79" t="n">
        <v>0.0694370495666408</v>
      </c>
      <c r="I30" s="79" t="n">
        <v>163.44</v>
      </c>
      <c r="J30" s="36" t="n">
        <v>0</v>
      </c>
      <c r="K30" s="14" t="n">
        <f aca="false">ABS(H30-$B$3)</f>
        <v>0.0805629504333592</v>
      </c>
      <c r="M30" s="32" t="s">
        <v>19</v>
      </c>
      <c r="N30" s="87" t="n">
        <v>0.875</v>
      </c>
      <c r="O30" s="0"/>
      <c r="S30" s="15" t="n">
        <v>27</v>
      </c>
      <c r="T30" s="79" t="n">
        <v>0.106870423255165</v>
      </c>
      <c r="U30" s="79" t="n">
        <v>-354.72</v>
      </c>
      <c r="V30" s="36" t="n">
        <v>0</v>
      </c>
      <c r="W30" s="78" t="n">
        <f aca="false">ABS(T29-$T$3)</f>
        <v>0.00947752568148499</v>
      </c>
      <c r="Y30" s="23" t="n">
        <v>27</v>
      </c>
      <c r="Z30" s="79" t="n">
        <v>0.113681929067664</v>
      </c>
      <c r="AA30" s="79" t="n">
        <v>-5.28</v>
      </c>
      <c r="AB30" s="36" t="n">
        <v>0</v>
      </c>
      <c r="AC30" s="14" t="n">
        <f aca="false">ABS(Z30-$B$3)</f>
        <v>0.036318070932336</v>
      </c>
      <c r="AE30" s="23" t="n">
        <v>27</v>
      </c>
      <c r="AF30" s="79" t="n">
        <v>0.0492818356913132</v>
      </c>
      <c r="AG30" s="79" t="n">
        <v>-30.24</v>
      </c>
      <c r="AH30" s="36" t="n">
        <v>0</v>
      </c>
      <c r="AI30" s="14" t="n">
        <f aca="false">ABS(AF30-$B$3)</f>
        <v>0.100718164308687</v>
      </c>
      <c r="AK30" s="23" t="n">
        <v>27</v>
      </c>
      <c r="AL30" s="79" t="n">
        <v>0.0690937030622857</v>
      </c>
      <c r="AM30" s="79" t="n">
        <v>-168.399999999999</v>
      </c>
      <c r="AN30" s="36" t="n">
        <v>0</v>
      </c>
      <c r="AO30" s="14" t="n">
        <f aca="false">ABS(AL30-$AL$3)</f>
        <v>0.0809062969377143</v>
      </c>
      <c r="AQ30" s="23" t="n">
        <v>27</v>
      </c>
      <c r="AR30" s="79" t="n">
        <v>0.0906338097991183</v>
      </c>
      <c r="AS30" s="79" t="n">
        <v>171.9</v>
      </c>
      <c r="AT30" s="36" t="n">
        <v>0</v>
      </c>
      <c r="AU30" s="14" t="n">
        <f aca="false">ABS(AR30-$AR$3)</f>
        <v>0.0593661902008817</v>
      </c>
      <c r="AW30" s="23" t="n">
        <v>27</v>
      </c>
      <c r="AX30" s="79" t="n">
        <v>0.059035589316916</v>
      </c>
      <c r="AY30" s="79" t="n">
        <v>-8.18181818181818</v>
      </c>
      <c r="AZ30" s="36" t="n">
        <v>0</v>
      </c>
      <c r="BA30" s="14" t="n">
        <f aca="false">ABS(AX30-$B$3)</f>
        <v>0.090964410683084</v>
      </c>
    </row>
    <row r="31" customFormat="false" ht="17.5" hidden="false" customHeight="true" outlineLevel="0" collapsed="false">
      <c r="A31" s="15" t="n">
        <v>28</v>
      </c>
      <c r="B31" s="79" t="n">
        <v>0.0552829562778719</v>
      </c>
      <c r="C31" s="79" t="n">
        <v>-104.399999999999</v>
      </c>
      <c r="D31" s="17" t="n">
        <v>0</v>
      </c>
      <c r="E31" s="14" t="n">
        <f aca="false">ABS(B36-$B$3)</f>
        <v>0.0833820507951617</v>
      </c>
      <c r="G31" s="15" t="n">
        <v>28</v>
      </c>
      <c r="H31" s="79" t="n">
        <v>0.0668484372596255</v>
      </c>
      <c r="I31" s="79" t="n">
        <v>-355.68</v>
      </c>
      <c r="J31" s="36" t="n">
        <v>0</v>
      </c>
      <c r="K31" s="14" t="n">
        <f aca="false">ABS(H31-$B$3)</f>
        <v>0.0831515627403745</v>
      </c>
      <c r="M31" s="0"/>
      <c r="N31" s="0"/>
      <c r="O31" s="0"/>
      <c r="S31" s="15" t="n">
        <v>28</v>
      </c>
      <c r="T31" s="79" t="n">
        <v>0.0899717020863453</v>
      </c>
      <c r="U31" s="79" t="n">
        <v>-150.24</v>
      </c>
      <c r="V31" s="36" t="n">
        <v>0</v>
      </c>
      <c r="W31" s="78" t="n">
        <f aca="false">ABS(T30-$T$3)</f>
        <v>0.093129576744835</v>
      </c>
      <c r="Y31" s="15" t="n">
        <v>28</v>
      </c>
      <c r="Z31" s="79" t="n">
        <v>0.184726524984128</v>
      </c>
      <c r="AA31" s="79" t="n">
        <v>-320.64</v>
      </c>
      <c r="AB31" s="36" t="n">
        <v>0</v>
      </c>
      <c r="AC31" s="14" t="n">
        <f aca="false">ABS(Z31-$B$3)</f>
        <v>0.034726524984128</v>
      </c>
      <c r="AE31" s="15" t="n">
        <v>28</v>
      </c>
      <c r="AF31" s="79" t="n">
        <v>0.0420064607973967</v>
      </c>
      <c r="AG31" s="79" t="n">
        <v>166.464</v>
      </c>
      <c r="AH31" s="36" t="n">
        <v>0</v>
      </c>
      <c r="AI31" s="14" t="n">
        <f aca="false">ABS(AF31-$B$3)</f>
        <v>0.107993539202603</v>
      </c>
      <c r="AK31" s="15" t="n">
        <v>28</v>
      </c>
      <c r="AL31" s="79" t="n">
        <v>0.0670360633213215</v>
      </c>
      <c r="AM31" s="79" t="n">
        <v>-137.6</v>
      </c>
      <c r="AN31" s="36" t="n">
        <v>0</v>
      </c>
      <c r="AO31" s="14" t="n">
        <f aca="false">ABS(AL31-$AL$3)</f>
        <v>0.0829639366786785</v>
      </c>
      <c r="AQ31" s="15" t="n">
        <v>28</v>
      </c>
      <c r="AR31" s="79" t="n">
        <v>0.150886660801368</v>
      </c>
      <c r="AS31" s="79" t="n">
        <v>-359.55</v>
      </c>
      <c r="AT31" s="36" t="n">
        <v>1</v>
      </c>
      <c r="AU31" s="14" t="n">
        <f aca="false">ABS(AR31-$AR$3)</f>
        <v>0.000886660801368011</v>
      </c>
      <c r="AW31" s="15" t="n">
        <v>28</v>
      </c>
      <c r="AX31" s="79" t="n">
        <v>0.0546934190915354</v>
      </c>
      <c r="AY31" s="79" t="n">
        <v>-20.9454545454545</v>
      </c>
      <c r="AZ31" s="36" t="n">
        <v>0</v>
      </c>
      <c r="BA31" s="14" t="n">
        <f aca="false">ABS(AX31-$B$3)</f>
        <v>0.0953065809084646</v>
      </c>
    </row>
    <row r="32" customFormat="false" ht="17.5" hidden="false" customHeight="true" outlineLevel="0" collapsed="false">
      <c r="A32" s="23" t="n">
        <v>29</v>
      </c>
      <c r="B32" s="79" t="n">
        <v>0.0800002343231431</v>
      </c>
      <c r="C32" s="79" t="n">
        <v>165.6</v>
      </c>
      <c r="D32" s="17" t="n">
        <v>0</v>
      </c>
      <c r="E32" s="14" t="n">
        <f aca="false">ABS(B37-$B$3)</f>
        <v>0.0808023638159431</v>
      </c>
      <c r="G32" s="23" t="n">
        <v>29</v>
      </c>
      <c r="H32" s="79" t="n">
        <v>0.0576223888768138</v>
      </c>
      <c r="I32" s="79" t="n">
        <v>-163.079999999999</v>
      </c>
      <c r="J32" s="36" t="n">
        <v>0</v>
      </c>
      <c r="K32" s="14" t="n">
        <f aca="false">ABS(H32-$B$3)</f>
        <v>0.0923776111231862</v>
      </c>
      <c r="N32" s="0"/>
      <c r="O32" s="0"/>
      <c r="S32" s="37" t="s">
        <v>30</v>
      </c>
      <c r="T32" s="81" t="n">
        <f aca="false">SUM(W4:W31)</f>
        <v>1.99926572509809</v>
      </c>
      <c r="U32" s="82" t="s">
        <v>11</v>
      </c>
      <c r="V32" s="88" t="n">
        <f aca="false">SUM(V4:V31)</f>
        <v>4</v>
      </c>
      <c r="W32" s="83" t="n">
        <v>28</v>
      </c>
      <c r="Y32" s="23" t="n">
        <v>29</v>
      </c>
      <c r="Z32" s="79" t="n">
        <v>0.11881150840123</v>
      </c>
      <c r="AA32" s="79" t="n">
        <v>-10.08</v>
      </c>
      <c r="AB32" s="36" t="n">
        <v>0</v>
      </c>
      <c r="AC32" s="14" t="n">
        <f aca="false">ABS(Z32-$B$3)</f>
        <v>0.03118849159877</v>
      </c>
      <c r="AE32" s="23" t="n">
        <v>29</v>
      </c>
      <c r="AF32" s="79" t="n">
        <v>0.0615616808138247</v>
      </c>
      <c r="AG32" s="79" t="n">
        <v>-174.24</v>
      </c>
      <c r="AH32" s="36" t="n">
        <v>0</v>
      </c>
      <c r="AI32" s="14" t="n">
        <f aca="false">ABS(AF32-$B$3)</f>
        <v>0.0884383191861753</v>
      </c>
      <c r="AK32" s="23" t="n">
        <v>29</v>
      </c>
      <c r="AL32" s="79" t="n">
        <v>0.0876671639073142</v>
      </c>
      <c r="AM32" s="79" t="n">
        <v>-355.2</v>
      </c>
      <c r="AN32" s="36" t="n">
        <v>0</v>
      </c>
      <c r="AO32" s="14" t="n">
        <f aca="false">ABS(AL32-$AL$3)</f>
        <v>0.0623328360926858</v>
      </c>
      <c r="AQ32" s="23" t="n">
        <v>29</v>
      </c>
      <c r="AR32" s="79" t="n">
        <v>0.0913942973869674</v>
      </c>
      <c r="AS32" s="79" t="n">
        <v>-38.25</v>
      </c>
      <c r="AT32" s="36" t="n">
        <v>0</v>
      </c>
      <c r="AU32" s="14" t="n">
        <f aca="false">ABS(AR32-$AR$3)</f>
        <v>0.0586057026130326</v>
      </c>
      <c r="AW32" s="23" t="n">
        <v>29</v>
      </c>
      <c r="AX32" s="79" t="n">
        <v>0.0592238115045874</v>
      </c>
      <c r="AY32" s="79" t="n">
        <v>178.363636363636</v>
      </c>
      <c r="AZ32" s="36" t="n">
        <v>0</v>
      </c>
      <c r="BA32" s="14" t="n">
        <f aca="false">ABS(AX32-$B$3)</f>
        <v>0.0907761884954126</v>
      </c>
    </row>
    <row r="33" customFormat="false" ht="17.5" hidden="false" customHeight="true" outlineLevel="0" collapsed="false">
      <c r="A33" s="15" t="n">
        <v>30</v>
      </c>
      <c r="B33" s="79" t="n">
        <v>0.15</v>
      </c>
      <c r="C33" s="79" t="n">
        <v>0</v>
      </c>
      <c r="D33" s="17" t="n">
        <v>1</v>
      </c>
      <c r="E33" s="14" t="n">
        <f aca="false">ABS(B38-$B$3)</f>
        <v>0.0865266735425076</v>
      </c>
      <c r="G33" s="15" t="n">
        <v>30</v>
      </c>
      <c r="H33" s="79" t="n">
        <v>0.0598537353543213</v>
      </c>
      <c r="I33" s="79" t="n">
        <v>-270.36</v>
      </c>
      <c r="J33" s="36" t="n">
        <v>0</v>
      </c>
      <c r="K33" s="14" t="n">
        <f aca="false">ABS(H33-$B$3)</f>
        <v>0.0901462646456787</v>
      </c>
      <c r="N33" s="0"/>
      <c r="O33" s="0"/>
      <c r="S33" s="37" t="s">
        <v>31</v>
      </c>
      <c r="T33" s="84" t="n">
        <f aca="false">T32/W32</f>
        <v>0.0714023473249318</v>
      </c>
      <c r="U33" s="34" t="s">
        <v>18</v>
      </c>
      <c r="V33" s="85" t="n">
        <f aca="false">V32/W32</f>
        <v>0.142857142857143</v>
      </c>
      <c r="W33" s="86"/>
      <c r="Y33" s="15" t="n">
        <v>30</v>
      </c>
      <c r="Z33" s="79" t="n">
        <v>0.0777776091071937</v>
      </c>
      <c r="AA33" s="79" t="n">
        <v>180</v>
      </c>
      <c r="AB33" s="36" t="n">
        <v>0</v>
      </c>
      <c r="AC33" s="14" t="n">
        <f aca="false">ABS(Z33-$B$3)</f>
        <v>0.0722223908928063</v>
      </c>
      <c r="AE33" s="15" t="n">
        <v>30</v>
      </c>
      <c r="AF33" s="79" t="n">
        <v>0.0490014970505922</v>
      </c>
      <c r="AG33" s="79" t="n">
        <v>-355.968</v>
      </c>
      <c r="AH33" s="36" t="n">
        <v>0</v>
      </c>
      <c r="AI33" s="14" t="n">
        <f aca="false">ABS(AF33-$B$3)</f>
        <v>0.100998502949408</v>
      </c>
      <c r="AK33" s="15" t="n">
        <v>30</v>
      </c>
      <c r="AL33" s="79" t="n">
        <v>0.148241611899327</v>
      </c>
      <c r="AM33" s="79" t="n">
        <v>0</v>
      </c>
      <c r="AN33" s="36" t="n">
        <v>1</v>
      </c>
      <c r="AO33" s="14" t="n">
        <f aca="false">ABS(AL33-$AL$3)</f>
        <v>0.00175838810067297</v>
      </c>
      <c r="AQ33" s="15" t="n">
        <v>30</v>
      </c>
      <c r="AR33" s="79" t="n">
        <v>0.141130196955331</v>
      </c>
      <c r="AS33" s="79" t="n">
        <v>0</v>
      </c>
      <c r="AT33" s="36" t="n">
        <v>1</v>
      </c>
      <c r="AU33" s="14" t="n">
        <f aca="false">ABS(AR33-$AR$3)</f>
        <v>0.00886980304466897</v>
      </c>
      <c r="AW33" s="15" t="n">
        <v>30</v>
      </c>
      <c r="AX33" s="79" t="n">
        <v>0.0664147585417836</v>
      </c>
      <c r="AY33" s="79" t="n">
        <v>-351.163636363636</v>
      </c>
      <c r="AZ33" s="36" t="n">
        <v>0</v>
      </c>
      <c r="BA33" s="14" t="n">
        <f aca="false">ABS(AX33-$B$3)</f>
        <v>0.0835852414582164</v>
      </c>
    </row>
    <row r="34" customFormat="false" ht="17.5" hidden="false" customHeight="true" outlineLevel="0" collapsed="false">
      <c r="A34" s="23" t="n">
        <v>31</v>
      </c>
      <c r="B34" s="79" t="n">
        <v>0.0645789915737566</v>
      </c>
      <c r="C34" s="79" t="n">
        <v>-307.8</v>
      </c>
      <c r="D34" s="17" t="n">
        <v>0</v>
      </c>
      <c r="E34" s="14" t="n">
        <f aca="false">ABS(B39-$B$3)</f>
        <v>0.111665371484038</v>
      </c>
      <c r="G34" s="23" t="n">
        <v>31</v>
      </c>
      <c r="H34" s="79" t="n">
        <v>0.0645789915737566</v>
      </c>
      <c r="I34" s="79" t="n">
        <v>142.2</v>
      </c>
      <c r="J34" s="36" t="n">
        <v>0</v>
      </c>
      <c r="K34" s="14" t="n">
        <f aca="false">ABS(H34-$B$3)</f>
        <v>0.0854210084262434</v>
      </c>
      <c r="N34" s="0"/>
      <c r="O34" s="0"/>
      <c r="S34" s="32" t="s">
        <v>19</v>
      </c>
      <c r="T34" s="87" t="n">
        <v>0.785714285714286</v>
      </c>
      <c r="U34" s="0"/>
      <c r="Y34" s="23" t="n">
        <v>31</v>
      </c>
      <c r="Z34" s="79" t="n">
        <v>0.0802179466914889</v>
      </c>
      <c r="AA34" s="79" t="n">
        <v>-324.96</v>
      </c>
      <c r="AB34" s="36" t="n">
        <v>0</v>
      </c>
      <c r="AC34" s="14" t="n">
        <f aca="false">ABS(Z34-$B$3)</f>
        <v>0.0697820533085111</v>
      </c>
      <c r="AE34" s="23" t="n">
        <v>31</v>
      </c>
      <c r="AF34" s="79" t="n">
        <v>0.0693966581305797</v>
      </c>
      <c r="AG34" s="79" t="n">
        <v>-40.608</v>
      </c>
      <c r="AH34" s="36" t="n">
        <v>0</v>
      </c>
      <c r="AI34" s="14" t="n">
        <f aca="false">ABS(AF34-$B$3)</f>
        <v>0.0806033418694203</v>
      </c>
      <c r="AK34" s="23" t="n">
        <v>31</v>
      </c>
      <c r="AL34" s="79" t="n">
        <v>0.073957273872668</v>
      </c>
      <c r="AM34" s="79" t="n">
        <v>-150.399999999999</v>
      </c>
      <c r="AN34" s="36" t="n">
        <v>0</v>
      </c>
      <c r="AO34" s="14" t="n">
        <f aca="false">ABS(AL34-$AL$3)</f>
        <v>0.076042726127332</v>
      </c>
      <c r="AQ34" s="23" t="n">
        <v>31</v>
      </c>
      <c r="AR34" s="79" t="n">
        <v>0.10230779910023</v>
      </c>
      <c r="AS34" s="79" t="n">
        <v>-19.8</v>
      </c>
      <c r="AT34" s="36" t="n">
        <v>0</v>
      </c>
      <c r="AU34" s="14" t="n">
        <f aca="false">ABS(AR34-$AR$3)</f>
        <v>0.04769220089977</v>
      </c>
      <c r="AW34" s="23" t="n">
        <v>31</v>
      </c>
      <c r="AX34" s="79" t="n">
        <v>0.0573682816821539</v>
      </c>
      <c r="AY34" s="79" t="n">
        <v>132.872727272727</v>
      </c>
      <c r="AZ34" s="36" t="n">
        <v>0</v>
      </c>
      <c r="BA34" s="14" t="n">
        <f aca="false">ABS(AX34-$B$3)</f>
        <v>0.0926317183178461</v>
      </c>
    </row>
    <row r="35" customFormat="false" ht="17.5" hidden="false" customHeight="true" outlineLevel="0" collapsed="false">
      <c r="A35" s="15" t="n">
        <v>32</v>
      </c>
      <c r="B35" s="79" t="n">
        <v>0.0349213688649751</v>
      </c>
      <c r="C35" s="79" t="n">
        <v>-4.68</v>
      </c>
      <c r="D35" s="17" t="n">
        <v>0</v>
      </c>
      <c r="E35" s="14" t="n">
        <f aca="false">ABS(B40-$B$3)</f>
        <v>0</v>
      </c>
      <c r="G35" s="15" t="n">
        <v>32</v>
      </c>
      <c r="H35" s="79" t="n">
        <v>0.0775516886952982</v>
      </c>
      <c r="I35" s="79" t="n">
        <v>-169.56</v>
      </c>
      <c r="J35" s="36" t="n">
        <v>0</v>
      </c>
      <c r="K35" s="14" t="n">
        <f aca="false">ABS(H35-$B$3)</f>
        <v>0.0724483113047018</v>
      </c>
      <c r="S35" s="0"/>
      <c r="T35" s="0"/>
      <c r="Y35" s="15" t="n">
        <v>32</v>
      </c>
      <c r="Z35" s="79" t="n">
        <v>0.105000338550809</v>
      </c>
      <c r="AA35" s="79" t="n">
        <v>-163.2</v>
      </c>
      <c r="AB35" s="36" t="n">
        <v>0</v>
      </c>
      <c r="AC35" s="14" t="n">
        <f aca="false">ABS(Z35-$B$3)</f>
        <v>0.044999661449191</v>
      </c>
      <c r="AE35" s="15" t="n">
        <v>32</v>
      </c>
      <c r="AF35" s="79" t="n">
        <v>0.0505633398365195</v>
      </c>
      <c r="AG35" s="79" t="n">
        <v>-341.568</v>
      </c>
      <c r="AH35" s="36" t="n">
        <v>0</v>
      </c>
      <c r="AI35" s="14" t="n">
        <f aca="false">ABS(AF35-$B$3)</f>
        <v>0.0994366601634805</v>
      </c>
      <c r="AK35" s="15" t="n">
        <v>32</v>
      </c>
      <c r="AL35" s="79" t="n">
        <v>0.166666666666666</v>
      </c>
      <c r="AM35" s="79" t="n">
        <v>0</v>
      </c>
      <c r="AN35" s="36" t="n">
        <v>1</v>
      </c>
      <c r="AO35" s="14" t="n">
        <f aca="false">ABS(AL35-$AL$3)</f>
        <v>0.016666666666666</v>
      </c>
      <c r="AQ35" s="15" t="n">
        <v>32</v>
      </c>
      <c r="AR35" s="79" t="n">
        <v>0.0883901047399994</v>
      </c>
      <c r="AS35" s="79" t="n">
        <v>140.85</v>
      </c>
      <c r="AT35" s="36" t="n">
        <v>0</v>
      </c>
      <c r="AU35" s="14" t="n">
        <f aca="false">ABS(AR35-$AR$3)</f>
        <v>0.0616098952600006</v>
      </c>
      <c r="AW35" s="15" t="n">
        <v>32</v>
      </c>
      <c r="AX35" s="79" t="n">
        <v>0.0405494211419973</v>
      </c>
      <c r="AY35" s="79" t="n">
        <v>-18.9818181818181</v>
      </c>
      <c r="AZ35" s="36" t="n">
        <v>0</v>
      </c>
      <c r="BA35" s="14" t="n">
        <f aca="false">ABS(AX35-$B$3)</f>
        <v>0.109450578858003</v>
      </c>
    </row>
    <row r="36" customFormat="false" ht="17.5" hidden="false" customHeight="true" outlineLevel="0" collapsed="false">
      <c r="A36" s="23" t="n">
        <v>33</v>
      </c>
      <c r="B36" s="79" t="n">
        <v>0.0666179492048383</v>
      </c>
      <c r="C36" s="79" t="n">
        <v>-33.48</v>
      </c>
      <c r="D36" s="17" t="n">
        <v>0</v>
      </c>
      <c r="E36" s="14" t="n">
        <f aca="false">ABS(B41-$B$3)</f>
        <v>0.0808023638159431</v>
      </c>
      <c r="G36" s="23" t="n">
        <v>33</v>
      </c>
      <c r="H36" s="79" t="n">
        <v>0.0550923450747127</v>
      </c>
      <c r="I36" s="79" t="n">
        <v>-59.04</v>
      </c>
      <c r="J36" s="36" t="n">
        <v>0</v>
      </c>
      <c r="K36" s="14" t="n">
        <f aca="false">ABS(H36-$B$3)</f>
        <v>0.0949076549252873</v>
      </c>
      <c r="S36" s="0"/>
      <c r="T36" s="0"/>
      <c r="U36" s="0"/>
      <c r="V36" s="0"/>
      <c r="W36" s="0"/>
      <c r="Y36" s="23" t="n">
        <v>33</v>
      </c>
      <c r="Z36" s="79" t="n">
        <v>0.0887883149744111</v>
      </c>
      <c r="AA36" s="79" t="n">
        <v>121.92</v>
      </c>
      <c r="AB36" s="36" t="n">
        <v>0</v>
      </c>
      <c r="AC36" s="14" t="n">
        <f aca="false">ABS(Z36-$B$3)</f>
        <v>0.0612116850255889</v>
      </c>
      <c r="AE36" s="23" t="n">
        <v>33</v>
      </c>
      <c r="AF36" s="79" t="n">
        <v>0.0484455947983482</v>
      </c>
      <c r="AG36" s="79" t="n">
        <v>141.12</v>
      </c>
      <c r="AH36" s="36" t="n">
        <v>0</v>
      </c>
      <c r="AI36" s="14" t="n">
        <f aca="false">ABS(AF36-$B$3)</f>
        <v>0.101554405201652</v>
      </c>
      <c r="AK36" s="23" t="n">
        <v>33</v>
      </c>
      <c r="AL36" s="79" t="n">
        <v>0.0893394318463441</v>
      </c>
      <c r="AM36" s="79" t="n">
        <v>-41.6</v>
      </c>
      <c r="AN36" s="36" t="n">
        <v>0</v>
      </c>
      <c r="AO36" s="14" t="n">
        <f aca="false">ABS(AL36-$AL$3)</f>
        <v>0.0606605681536559</v>
      </c>
      <c r="AQ36" s="23" t="n">
        <v>33</v>
      </c>
      <c r="AR36" s="79" t="n">
        <v>0.097712471508641</v>
      </c>
      <c r="AS36" s="79" t="n">
        <v>-317.25</v>
      </c>
      <c r="AT36" s="36" t="n">
        <v>0</v>
      </c>
      <c r="AU36" s="14" t="n">
        <f aca="false">ABS(AR36-$AR$3)</f>
        <v>0.052287528491359</v>
      </c>
      <c r="AW36" s="23" t="n">
        <v>33</v>
      </c>
      <c r="AX36" s="79" t="n">
        <v>0.0607513542989687</v>
      </c>
      <c r="AY36" s="79" t="n">
        <v>-323.018181818181</v>
      </c>
      <c r="AZ36" s="36" t="n">
        <v>0</v>
      </c>
      <c r="BA36" s="14" t="n">
        <f aca="false">ABS(AX36-$B$3)</f>
        <v>0.0892486457010313</v>
      </c>
    </row>
    <row r="37" customFormat="false" ht="17.5" hidden="false" customHeight="true" outlineLevel="0" collapsed="false">
      <c r="A37" s="15" t="n">
        <v>34</v>
      </c>
      <c r="B37" s="79" t="n">
        <v>0.0691976361840569</v>
      </c>
      <c r="C37" s="79" t="n">
        <v>-169.2</v>
      </c>
      <c r="D37" s="17" t="n">
        <v>0</v>
      </c>
      <c r="E37" s="14" t="n">
        <f aca="false">ABS(B42-$B$3)</f>
        <v>0.0865266735425076</v>
      </c>
      <c r="G37" s="15" t="n">
        <v>34</v>
      </c>
      <c r="H37" s="79" t="n">
        <v>0.0608963494877352</v>
      </c>
      <c r="I37" s="79" t="n">
        <v>-98.6399999999999</v>
      </c>
      <c r="J37" s="36" t="n">
        <v>0</v>
      </c>
      <c r="K37" s="14" t="n">
        <f aca="false">ABS(H37-$B$3)</f>
        <v>0.0891036505122648</v>
      </c>
      <c r="S37" s="0"/>
      <c r="T37" s="0"/>
      <c r="U37" s="0"/>
      <c r="V37" s="0"/>
      <c r="W37" s="0"/>
      <c r="Y37" s="15" t="n">
        <v>34</v>
      </c>
      <c r="Z37" s="79" t="n">
        <v>0.101806087350205</v>
      </c>
      <c r="AA37" s="79" t="n">
        <v>-359.52</v>
      </c>
      <c r="AB37" s="36" t="n">
        <v>0</v>
      </c>
      <c r="AC37" s="14" t="n">
        <f aca="false">ABS(Z37-$B$3)</f>
        <v>0.048193912649795</v>
      </c>
      <c r="AE37" s="15" t="n">
        <v>34</v>
      </c>
      <c r="AF37" s="79" t="n">
        <v>0.0470832737677151</v>
      </c>
      <c r="AG37" s="79" t="n">
        <v>-263.808</v>
      </c>
      <c r="AH37" s="36" t="n">
        <v>0</v>
      </c>
      <c r="AI37" s="14" t="n">
        <f aca="false">ABS(AF37-$B$3)</f>
        <v>0.102916726232285</v>
      </c>
      <c r="AK37" s="15" t="n">
        <v>34</v>
      </c>
      <c r="AL37" s="79" t="n">
        <v>0.0728477111551346</v>
      </c>
      <c r="AM37" s="79" t="n">
        <v>-176.8</v>
      </c>
      <c r="AN37" s="36" t="n">
        <v>0</v>
      </c>
      <c r="AO37" s="14" t="n">
        <f aca="false">ABS(AL37-$AL$3)</f>
        <v>0.0771522888448654</v>
      </c>
      <c r="AQ37" s="15" t="n">
        <v>34</v>
      </c>
      <c r="AR37" s="79" t="n">
        <v>0.0902559422992823</v>
      </c>
      <c r="AS37" s="79" t="n">
        <v>-351</v>
      </c>
      <c r="AT37" s="36" t="n">
        <v>0</v>
      </c>
      <c r="AU37" s="14" t="n">
        <f aca="false">ABS(AR37-$AR$3)</f>
        <v>0.0597440577007177</v>
      </c>
      <c r="AW37" s="15" t="n">
        <v>34</v>
      </c>
      <c r="AX37" s="79" t="n">
        <v>0.0696628705823027</v>
      </c>
      <c r="AY37" s="79" t="n">
        <v>-20.290909090909</v>
      </c>
      <c r="AZ37" s="36" t="n">
        <v>0</v>
      </c>
      <c r="BA37" s="14" t="n">
        <f aca="false">ABS(AX37-$B$3)</f>
        <v>0.0803371294176973</v>
      </c>
    </row>
    <row r="38" customFormat="false" ht="17.5" hidden="false" customHeight="true" outlineLevel="0" collapsed="false">
      <c r="A38" s="23" t="n">
        <v>35</v>
      </c>
      <c r="B38" s="79" t="n">
        <v>0.0634733264574924</v>
      </c>
      <c r="C38" s="79" t="n">
        <v>-33.48</v>
      </c>
      <c r="D38" s="17" t="n">
        <v>0</v>
      </c>
      <c r="E38" s="14" t="n">
        <f aca="false">ABS(B43-$B$3)</f>
        <v>0.0702756000740029</v>
      </c>
      <c r="G38" s="23" t="n">
        <v>35</v>
      </c>
      <c r="H38" s="79" t="n">
        <v>0.0547130920388411</v>
      </c>
      <c r="I38" s="79" t="n">
        <v>-179.64</v>
      </c>
      <c r="J38" s="36" t="n">
        <v>0</v>
      </c>
      <c r="K38" s="14" t="n">
        <f aca="false">ABS(H38-$B$3)</f>
        <v>0.0952869079611589</v>
      </c>
      <c r="Y38" s="23" t="n">
        <v>35</v>
      </c>
      <c r="Z38" s="79" t="n">
        <v>0.0982743288894435</v>
      </c>
      <c r="AA38" s="79" t="n">
        <v>-32.64</v>
      </c>
      <c r="AB38" s="36" t="n">
        <v>1</v>
      </c>
      <c r="AC38" s="14" t="n">
        <f aca="false">ABS(Z38-$B$3)</f>
        <v>0.0517256711105565</v>
      </c>
      <c r="AE38" s="23" t="n">
        <v>35</v>
      </c>
      <c r="AF38" s="79" t="n">
        <v>0.0494226058732511</v>
      </c>
      <c r="AG38" s="79" t="n">
        <v>-347.04</v>
      </c>
      <c r="AH38" s="36" t="n">
        <v>0</v>
      </c>
      <c r="AI38" s="14" t="n">
        <f aca="false">ABS(AF38-$B$3)</f>
        <v>0.100577394126749</v>
      </c>
      <c r="AK38" s="23" t="n">
        <v>35</v>
      </c>
      <c r="AL38" s="79" t="n">
        <v>0.0840975323942619</v>
      </c>
      <c r="AM38" s="79" t="n">
        <v>-178.399999999999</v>
      </c>
      <c r="AN38" s="36" t="n">
        <v>0</v>
      </c>
      <c r="AO38" s="14" t="n">
        <f aca="false">ABS(AL38-$AL$3)</f>
        <v>0.0659024676057381</v>
      </c>
      <c r="AQ38" s="23" t="n">
        <v>35</v>
      </c>
      <c r="AR38" s="79" t="n">
        <v>0.141130196955331</v>
      </c>
      <c r="AS38" s="79" t="n">
        <v>-338.4</v>
      </c>
      <c r="AT38" s="36" t="n">
        <v>0</v>
      </c>
      <c r="AU38" s="14" t="n">
        <f aca="false">ABS(AR38-$AR$3)</f>
        <v>0.00886980304466897</v>
      </c>
      <c r="AW38" s="23" t="n">
        <v>35</v>
      </c>
      <c r="AX38" s="79" t="n">
        <v>0.0500295318993207</v>
      </c>
      <c r="AY38" s="79" t="n">
        <v>-72.3272727272727</v>
      </c>
      <c r="AZ38" s="36" t="n">
        <v>0</v>
      </c>
      <c r="BA38" s="14" t="n">
        <f aca="false">ABS(AX38-$B$3)</f>
        <v>0.0999704681006793</v>
      </c>
    </row>
    <row r="39" customFormat="false" ht="17.5" hidden="false" customHeight="true" outlineLevel="0" collapsed="false">
      <c r="A39" s="15" t="n">
        <v>36</v>
      </c>
      <c r="B39" s="79" t="n">
        <v>0.038334628515962</v>
      </c>
      <c r="C39" s="79" t="n">
        <v>-202.32</v>
      </c>
      <c r="D39" s="17" t="n">
        <v>0</v>
      </c>
      <c r="E39" s="14" t="n">
        <f aca="false">ABS(B40-$B$3)</f>
        <v>0</v>
      </c>
      <c r="G39" s="15" t="n">
        <v>36</v>
      </c>
      <c r="H39" s="79" t="n">
        <v>0.0643563283858328</v>
      </c>
      <c r="I39" s="79" t="n">
        <v>-289.44</v>
      </c>
      <c r="J39" s="36" t="n">
        <v>0</v>
      </c>
      <c r="K39" s="14" t="n">
        <f aca="false">ABS(H39-$B$3)</f>
        <v>0.0856436716141672</v>
      </c>
      <c r="Y39" s="15" t="n">
        <v>36</v>
      </c>
      <c r="Z39" s="79" t="n">
        <v>0.0777776091071937</v>
      </c>
      <c r="AA39" s="79" t="n">
        <v>180</v>
      </c>
      <c r="AB39" s="36" t="n">
        <v>1</v>
      </c>
      <c r="AC39" s="14" t="n">
        <f aca="false">ABS(Z39-$B$3)</f>
        <v>0.0722223908928063</v>
      </c>
      <c r="AE39" s="15" t="n">
        <v>36</v>
      </c>
      <c r="AF39" s="79" t="n">
        <v>0.0466820973903687</v>
      </c>
      <c r="AG39" s="79" t="n">
        <v>179.712</v>
      </c>
      <c r="AH39" s="36" t="n">
        <v>0</v>
      </c>
      <c r="AI39" s="14" t="n">
        <f aca="false">ABS(AF39-$B$3)</f>
        <v>0.103317902609631</v>
      </c>
      <c r="AK39" s="15" t="n">
        <v>36</v>
      </c>
      <c r="AL39" s="79" t="n">
        <v>0.0850563986358292</v>
      </c>
      <c r="AM39" s="79" t="n">
        <v>-13.6</v>
      </c>
      <c r="AN39" s="36" t="n">
        <v>0</v>
      </c>
      <c r="AO39" s="14" t="n">
        <f aca="false">ABS(AL39-$AL$3)</f>
        <v>0.0649436013641708</v>
      </c>
      <c r="AQ39" s="15" t="n">
        <v>36</v>
      </c>
      <c r="AR39" s="79" t="n">
        <v>0.0895049269098034</v>
      </c>
      <c r="AS39" s="79" t="n">
        <v>-18.45</v>
      </c>
      <c r="AT39" s="36" t="n">
        <v>0</v>
      </c>
      <c r="AU39" s="14" t="n">
        <f aca="false">ABS(AR39-$AR$3)</f>
        <v>0.0604950730901966</v>
      </c>
      <c r="AW39" s="15" t="n">
        <v>36</v>
      </c>
      <c r="AX39" s="79" t="n">
        <v>0.0651583218788061</v>
      </c>
      <c r="AY39" s="79" t="n">
        <v>-20.290909090909</v>
      </c>
      <c r="AZ39" s="36" t="n">
        <v>0</v>
      </c>
      <c r="BA39" s="14" t="n">
        <f aca="false">ABS(AX39-$B$3)</f>
        <v>0.0848416781211939</v>
      </c>
    </row>
    <row r="40" customFormat="false" ht="17.5" hidden="false" customHeight="true" outlineLevel="0" collapsed="false">
      <c r="A40" s="23" t="n">
        <v>37</v>
      </c>
      <c r="B40" s="79" t="n">
        <v>0.15</v>
      </c>
      <c r="C40" s="79" t="n">
        <v>0</v>
      </c>
      <c r="D40" s="17" t="n">
        <v>1</v>
      </c>
      <c r="E40" s="14" t="n">
        <f aca="false">ABS(B41-$B$3)</f>
        <v>0.0808023638159431</v>
      </c>
      <c r="G40" s="23" t="n">
        <v>37</v>
      </c>
      <c r="H40" s="79" t="n">
        <v>0.0619571252985242</v>
      </c>
      <c r="I40" s="79" t="n">
        <v>-51.48</v>
      </c>
      <c r="J40" s="36" t="n">
        <v>0</v>
      </c>
      <c r="K40" s="14" t="n">
        <f aca="false">ABS(H40-$B$3)</f>
        <v>0.0880428747014758</v>
      </c>
      <c r="M40" s="0"/>
      <c r="N40" s="0"/>
      <c r="O40" s="0"/>
      <c r="P40" s="0"/>
      <c r="Q40" s="0"/>
      <c r="Y40" s="23" t="n">
        <v>37</v>
      </c>
      <c r="Z40" s="79" t="n">
        <v>0.146198784711204</v>
      </c>
      <c r="AA40" s="79" t="n">
        <v>-359.52</v>
      </c>
      <c r="AB40" s="36" t="n">
        <v>0</v>
      </c>
      <c r="AC40" s="14" t="n">
        <f aca="false">ABS(Z40-$B$3)</f>
        <v>0.00380121528879598</v>
      </c>
      <c r="AE40" s="23" t="n">
        <v>37</v>
      </c>
      <c r="AF40" s="79" t="n">
        <v>0.0565128941015797</v>
      </c>
      <c r="AG40" s="79" t="n">
        <v>176.256</v>
      </c>
      <c r="AH40" s="36" t="n">
        <v>0</v>
      </c>
      <c r="AI40" s="14" t="n">
        <f aca="false">ABS(AF40-$B$3)</f>
        <v>0.0934871058984203</v>
      </c>
      <c r="AK40" s="23" t="n">
        <v>37</v>
      </c>
      <c r="AL40" s="79" t="n">
        <v>0.0688330832477599</v>
      </c>
      <c r="AM40" s="79" t="n">
        <v>163.6</v>
      </c>
      <c r="AN40" s="36" t="n">
        <v>0</v>
      </c>
      <c r="AO40" s="14" t="n">
        <f aca="false">ABS(AL40-$AL$3)</f>
        <v>0.0811669167522401</v>
      </c>
      <c r="AQ40" s="23" t="n">
        <v>37</v>
      </c>
      <c r="AR40" s="79" t="n">
        <v>0.0968994106953854</v>
      </c>
      <c r="AS40" s="79" t="n">
        <v>-72</v>
      </c>
      <c r="AT40" s="36" t="n">
        <v>0</v>
      </c>
      <c r="AU40" s="14" t="n">
        <f aca="false">ABS(AR40-$AR$3)</f>
        <v>0.0531005893046146</v>
      </c>
      <c r="AW40" s="23" t="n">
        <v>37</v>
      </c>
      <c r="AX40" s="79" t="n">
        <v>0.0552182231203351</v>
      </c>
      <c r="AY40" s="79" t="n">
        <v>-16.690909090909</v>
      </c>
      <c r="AZ40" s="36" t="n">
        <v>0</v>
      </c>
      <c r="BA40" s="14" t="n">
        <f aca="false">ABS(AX40-$B$3)</f>
        <v>0.0947817768796649</v>
      </c>
    </row>
    <row r="41" customFormat="false" ht="17.5" hidden="false" customHeight="true" outlineLevel="0" collapsed="false">
      <c r="A41" s="15" t="n">
        <v>38</v>
      </c>
      <c r="B41" s="79" t="n">
        <v>0.0691976361840569</v>
      </c>
      <c r="C41" s="79" t="n">
        <v>-143.279999999999</v>
      </c>
      <c r="D41" s="17" t="n">
        <v>0</v>
      </c>
      <c r="E41" s="14" t="n">
        <f aca="false">ABS(B42-$B$3)</f>
        <v>0.0865266735425076</v>
      </c>
      <c r="G41" s="15" t="n">
        <v>38</v>
      </c>
      <c r="H41" s="79" t="n">
        <v>0.0604771419665197</v>
      </c>
      <c r="I41" s="79" t="n">
        <v>-34.92</v>
      </c>
      <c r="J41" s="36" t="n">
        <v>0</v>
      </c>
      <c r="K41" s="14" t="n">
        <f aca="false">ABS(H41-$B$3)</f>
        <v>0.0895228580334803</v>
      </c>
      <c r="M41" s="0"/>
      <c r="N41" s="0"/>
      <c r="O41" s="0"/>
      <c r="P41" s="0"/>
      <c r="Q41" s="0"/>
      <c r="Y41" s="15" t="n">
        <v>38</v>
      </c>
      <c r="Z41" s="79" t="n">
        <v>0.0969817383132404</v>
      </c>
      <c r="AA41" s="79" t="n">
        <v>-5.76</v>
      </c>
      <c r="AB41" s="36" t="n">
        <v>0</v>
      </c>
      <c r="AC41" s="14" t="n">
        <f aca="false">ABS(Z41-$B$3)</f>
        <v>0.0530182616867596</v>
      </c>
      <c r="AE41" s="15" t="n">
        <v>38</v>
      </c>
      <c r="AF41" s="79" t="n">
        <v>0.0541459638026068</v>
      </c>
      <c r="AG41" s="79" t="n">
        <v>-39.744</v>
      </c>
      <c r="AH41" s="36" t="n">
        <v>0</v>
      </c>
      <c r="AI41" s="14" t="n">
        <f aca="false">ABS(AF41-$B$3)</f>
        <v>0.0958540361973932</v>
      </c>
      <c r="AK41" s="15" t="n">
        <v>38</v>
      </c>
      <c r="AL41" s="79" t="n">
        <v>0.0815930722611082</v>
      </c>
      <c r="AM41" s="79" t="n">
        <v>-1.6</v>
      </c>
      <c r="AN41" s="36" t="n">
        <v>0</v>
      </c>
      <c r="AO41" s="14" t="n">
        <f aca="false">ABS(AL41-$AL$3)</f>
        <v>0.0684069277388918</v>
      </c>
      <c r="AQ41" s="15" t="n">
        <v>38</v>
      </c>
      <c r="AR41" s="79" t="n">
        <v>0.108924408597015</v>
      </c>
      <c r="AS41" s="79" t="n">
        <v>148.5</v>
      </c>
      <c r="AT41" s="36" t="n">
        <v>0</v>
      </c>
      <c r="AU41" s="14" t="n">
        <f aca="false">ABS(AR41-$AR$3)</f>
        <v>0.041075591402985</v>
      </c>
      <c r="AW41" s="15" t="n">
        <v>38</v>
      </c>
      <c r="AX41" s="79" t="n">
        <v>0.0459092561881235</v>
      </c>
      <c r="AY41" s="79" t="n">
        <v>54.9818181818181</v>
      </c>
      <c r="AZ41" s="36" t="n">
        <v>0</v>
      </c>
      <c r="BA41" s="14" t="n">
        <f aca="false">ABS(AX41-$B$3)</f>
        <v>0.104090743811876</v>
      </c>
    </row>
    <row r="42" customFormat="false" ht="17.5" hidden="false" customHeight="true" outlineLevel="0" collapsed="false">
      <c r="A42" s="23" t="n">
        <v>39</v>
      </c>
      <c r="B42" s="79" t="n">
        <v>0.0634733264574924</v>
      </c>
      <c r="C42" s="79" t="n">
        <v>-335.52</v>
      </c>
      <c r="D42" s="17" t="n">
        <v>0</v>
      </c>
      <c r="E42" s="14" t="n">
        <f aca="false">ABS(B43-$B$3)</f>
        <v>0.0702756000740029</v>
      </c>
      <c r="G42" s="23" t="n">
        <v>39</v>
      </c>
      <c r="H42" s="79" t="n">
        <v>0.0659312423156736</v>
      </c>
      <c r="I42" s="79" t="n">
        <v>-330.84</v>
      </c>
      <c r="J42" s="36" t="n">
        <v>0</v>
      </c>
      <c r="K42" s="14" t="n">
        <f aca="false">ABS(H42-$B$3)</f>
        <v>0.0840687576843264</v>
      </c>
      <c r="Y42" s="23" t="n">
        <v>39</v>
      </c>
      <c r="Z42" s="79" t="n">
        <v>0.0781216300073859</v>
      </c>
      <c r="AA42" s="79" t="n">
        <v>0</v>
      </c>
      <c r="AB42" s="36" t="n">
        <v>0</v>
      </c>
      <c r="AC42" s="14" t="n">
        <f aca="false">ABS(Z42-$B$3)</f>
        <v>0.0718783699926141</v>
      </c>
      <c r="AE42" s="23" t="n">
        <v>39</v>
      </c>
      <c r="AF42" s="79" t="n">
        <v>0.0443458116647947</v>
      </c>
      <c r="AG42" s="79" t="n">
        <v>153.216</v>
      </c>
      <c r="AH42" s="36" t="n">
        <v>0</v>
      </c>
      <c r="AI42" s="14" t="n">
        <f aca="false">ABS(AF42-$B$3)</f>
        <v>0.105654188335205</v>
      </c>
      <c r="AK42" s="23" t="n">
        <v>39</v>
      </c>
      <c r="AL42" s="79" t="n">
        <v>0.0819020046865633</v>
      </c>
      <c r="AM42" s="79" t="n">
        <v>137.6</v>
      </c>
      <c r="AN42" s="36" t="n">
        <v>0</v>
      </c>
      <c r="AO42" s="14" t="n">
        <f aca="false">ABS(AL42-$AL$3)</f>
        <v>0.0680979953134367</v>
      </c>
      <c r="AQ42" s="23" t="n">
        <v>39</v>
      </c>
      <c r="AR42" s="79" t="n">
        <v>0.0956924870654379</v>
      </c>
      <c r="AS42" s="79" t="n">
        <v>-24.3</v>
      </c>
      <c r="AT42" s="36" t="n">
        <v>0</v>
      </c>
      <c r="AU42" s="14" t="n">
        <f aca="false">ABS(AR42-$AR$3)</f>
        <v>0.0543075129345621</v>
      </c>
      <c r="AW42" s="23" t="n">
        <v>39</v>
      </c>
      <c r="AX42" s="79" t="n">
        <v>0.0497120344634303</v>
      </c>
      <c r="AY42" s="79" t="n">
        <v>66.4363636363636</v>
      </c>
      <c r="AZ42" s="36" t="n">
        <v>0</v>
      </c>
      <c r="BA42" s="14" t="n">
        <f aca="false">ABS(AX42-$B$3)</f>
        <v>0.10028796553657</v>
      </c>
    </row>
    <row r="43" customFormat="false" ht="17.5" hidden="false" customHeight="true" outlineLevel="0" collapsed="false">
      <c r="A43" s="15" t="n">
        <v>40</v>
      </c>
      <c r="B43" s="79" t="n">
        <v>0.0797243999259971</v>
      </c>
      <c r="C43" s="79" t="n">
        <v>165.24</v>
      </c>
      <c r="D43" s="17" t="n">
        <v>0</v>
      </c>
      <c r="E43" s="14" t="n">
        <f aca="false">ABS(B43-$B$3)</f>
        <v>0.0702756000740029</v>
      </c>
      <c r="G43" s="15" t="n">
        <v>40</v>
      </c>
      <c r="H43" s="79" t="n">
        <v>0.0756991946345292</v>
      </c>
      <c r="I43" s="79" t="n">
        <v>122.4</v>
      </c>
      <c r="J43" s="36" t="n">
        <v>0</v>
      </c>
      <c r="K43" s="14" t="n">
        <f aca="false">ABS(H43-$B$3)</f>
        <v>0.0743008053654708</v>
      </c>
      <c r="Y43" s="15" t="n">
        <v>40</v>
      </c>
      <c r="Z43" s="79" t="n">
        <v>0.150121884517963</v>
      </c>
      <c r="AA43" s="79" t="n">
        <v>-358.56</v>
      </c>
      <c r="AB43" s="36" t="n">
        <v>0</v>
      </c>
      <c r="AC43" s="14" t="n">
        <f aca="false">ABS(Z43-$B$3)</f>
        <v>0.000121884517963022</v>
      </c>
      <c r="AE43" s="15" t="n">
        <v>40</v>
      </c>
      <c r="AF43" s="79" t="n">
        <v>0.0591517738399989</v>
      </c>
      <c r="AG43" s="79" t="n">
        <v>-328.896</v>
      </c>
      <c r="AH43" s="36" t="n">
        <v>0</v>
      </c>
      <c r="AI43" s="14" t="n">
        <f aca="false">ABS(AF43-$B$3)</f>
        <v>0.0908482261600011</v>
      </c>
      <c r="AK43" s="15" t="n">
        <v>40</v>
      </c>
      <c r="AL43" s="79" t="n">
        <v>0.0785671189222604</v>
      </c>
      <c r="AM43" s="79" t="n">
        <v>-39.6</v>
      </c>
      <c r="AN43" s="36" t="n">
        <v>0</v>
      </c>
      <c r="AO43" s="14" t="n">
        <f aca="false">ABS(AL43-$AL$3)</f>
        <v>0.0714328810777396</v>
      </c>
      <c r="AQ43" s="15" t="n">
        <v>40</v>
      </c>
      <c r="AR43" s="79" t="n">
        <v>0.0906338097991183</v>
      </c>
      <c r="AS43" s="79" t="n">
        <v>-131.85</v>
      </c>
      <c r="AT43" s="36" t="n">
        <v>0</v>
      </c>
      <c r="AU43" s="14" t="n">
        <f aca="false">ABS(AR43-$AR$3)</f>
        <v>0.0593661902008817</v>
      </c>
      <c r="AW43" s="15" t="n">
        <v>40</v>
      </c>
      <c r="AX43" s="79" t="n">
        <v>0.0573682816821539</v>
      </c>
      <c r="AY43" s="79" t="n">
        <v>-20.290909090909</v>
      </c>
      <c r="AZ43" s="36" t="n">
        <v>0</v>
      </c>
      <c r="BA43" s="14" t="n">
        <f aca="false">ABS(AX43-$B$3)</f>
        <v>0.0926317183178461</v>
      </c>
    </row>
    <row r="44" customFormat="false" ht="29" hidden="false" customHeight="true" outlineLevel="0" collapsed="false">
      <c r="A44" s="37" t="s">
        <v>30</v>
      </c>
      <c r="B44" s="81" t="n">
        <f aca="false">SUM(E4:E43)</f>
        <v>3.00320493512262</v>
      </c>
      <c r="C44" s="82" t="s">
        <v>11</v>
      </c>
      <c r="D44" s="6" t="n">
        <f aca="false">SUM(D4:D43)</f>
        <v>5</v>
      </c>
      <c r="E44" s="83" t="n">
        <v>40</v>
      </c>
      <c r="G44" s="37" t="s">
        <v>30</v>
      </c>
      <c r="H44" s="81" t="n">
        <f aca="false">SUM(K4:K43)</f>
        <v>3.33739311103372</v>
      </c>
      <c r="I44" s="82" t="s">
        <v>11</v>
      </c>
      <c r="J44" s="6" t="n">
        <f aca="false">SUM(J4:J43)</f>
        <v>1</v>
      </c>
      <c r="K44" s="83" t="n">
        <v>40</v>
      </c>
      <c r="Y44" s="37" t="s">
        <v>30</v>
      </c>
      <c r="Z44" s="81" t="n">
        <f aca="false">SUM(AC4:AC43)</f>
        <v>1.50717055309374</v>
      </c>
      <c r="AA44" s="82" t="s">
        <v>11</v>
      </c>
      <c r="AB44" s="6" t="n">
        <f aca="false">SUM(AB4:AB43)</f>
        <v>7</v>
      </c>
      <c r="AC44" s="83" t="n">
        <v>40</v>
      </c>
      <c r="AE44" s="37" t="s">
        <v>30</v>
      </c>
      <c r="AF44" s="81" t="n">
        <f aca="false">SUM(AI4:AI43)</f>
        <v>3.75404056236027</v>
      </c>
      <c r="AG44" s="82" t="s">
        <v>11</v>
      </c>
      <c r="AH44" s="6" t="n">
        <f aca="false">SUM(AH4:AH43)</f>
        <v>2</v>
      </c>
      <c r="AI44" s="83" t="n">
        <v>40</v>
      </c>
      <c r="AK44" s="37" t="s">
        <v>30</v>
      </c>
      <c r="AL44" s="81" t="n">
        <f aca="false">SUM(AO4:AO43)</f>
        <v>2.27778138759146</v>
      </c>
      <c r="AM44" s="82" t="s">
        <v>11</v>
      </c>
      <c r="AN44" s="6" t="n">
        <f aca="false">SUM(AN4:AN43)</f>
        <v>6.5</v>
      </c>
      <c r="AO44" s="83" t="n">
        <v>40</v>
      </c>
      <c r="AQ44" s="37" t="s">
        <v>30</v>
      </c>
      <c r="AR44" s="81" t="n">
        <f aca="false">SUM(AU4:AU43)</f>
        <v>1.77318054222778</v>
      </c>
      <c r="AS44" s="82" t="s">
        <v>11</v>
      </c>
      <c r="AT44" s="6" t="n">
        <f aca="false">SUM(AT4:AT43)</f>
        <v>7</v>
      </c>
      <c r="AU44" s="83" t="n">
        <v>40</v>
      </c>
      <c r="AW44" s="37" t="s">
        <v>30</v>
      </c>
      <c r="AX44" s="81" t="n">
        <f aca="false">SUM(BA4:BA43)</f>
        <v>3.42574837683649</v>
      </c>
      <c r="AY44" s="82" t="s">
        <v>11</v>
      </c>
      <c r="AZ44" s="6" t="n">
        <f aca="false">SUM(AZ4:AZ43)</f>
        <v>1.5</v>
      </c>
      <c r="BA44" s="83" t="n">
        <v>40</v>
      </c>
    </row>
    <row r="45" customFormat="false" ht="29" hidden="false" customHeight="true" outlineLevel="0" collapsed="false">
      <c r="A45" s="37" t="s">
        <v>31</v>
      </c>
      <c r="B45" s="84" t="n">
        <f aca="false">B44/E44</f>
        <v>0.0750801233780656</v>
      </c>
      <c r="C45" s="34" t="s">
        <v>18</v>
      </c>
      <c r="D45" s="85" t="n">
        <f aca="false">D44/E44</f>
        <v>0.125</v>
      </c>
      <c r="E45" s="86"/>
      <c r="G45" s="37" t="s">
        <v>31</v>
      </c>
      <c r="H45" s="84" t="n">
        <f aca="false">H44/K44</f>
        <v>0.083434827775843</v>
      </c>
      <c r="I45" s="34" t="s">
        <v>18</v>
      </c>
      <c r="J45" s="85" t="n">
        <f aca="false">J44/K44</f>
        <v>0.025</v>
      </c>
      <c r="K45" s="86"/>
      <c r="Y45" s="37" t="s">
        <v>31</v>
      </c>
      <c r="Z45" s="84" t="n">
        <f aca="false">Z44/AC44</f>
        <v>0.0376792638273435</v>
      </c>
      <c r="AA45" s="34" t="s">
        <v>18</v>
      </c>
      <c r="AB45" s="85" t="n">
        <f aca="false">AB44/AC44</f>
        <v>0.175</v>
      </c>
      <c r="AC45" s="86"/>
      <c r="AE45" s="37" t="s">
        <v>31</v>
      </c>
      <c r="AF45" s="84" t="n">
        <f aca="false">AF44/AI44</f>
        <v>0.0938510140590068</v>
      </c>
      <c r="AG45" s="34" t="s">
        <v>18</v>
      </c>
      <c r="AH45" s="85" t="n">
        <f aca="false">AH44/AI44</f>
        <v>0.05</v>
      </c>
      <c r="AI45" s="86"/>
      <c r="AK45" s="37" t="s">
        <v>31</v>
      </c>
      <c r="AL45" s="84" t="n">
        <f aca="false">AL44/AO44</f>
        <v>0.0569445346897866</v>
      </c>
      <c r="AM45" s="34" t="s">
        <v>18</v>
      </c>
      <c r="AN45" s="85" t="n">
        <f aca="false">AN44/AO44</f>
        <v>0.1625</v>
      </c>
      <c r="AO45" s="86"/>
      <c r="AQ45" s="37" t="s">
        <v>31</v>
      </c>
      <c r="AR45" s="84" t="n">
        <f aca="false">AR44/AU44</f>
        <v>0.0443295135556946</v>
      </c>
      <c r="AS45" s="34" t="s">
        <v>18</v>
      </c>
      <c r="AT45" s="85" t="n">
        <f aca="false">AT44/AU44</f>
        <v>0.175</v>
      </c>
      <c r="AU45" s="86"/>
      <c r="AW45" s="37" t="s">
        <v>31</v>
      </c>
      <c r="AX45" s="84" t="n">
        <f aca="false">AX44/BA44</f>
        <v>0.0856437094209123</v>
      </c>
      <c r="AY45" s="34" t="s">
        <v>18</v>
      </c>
      <c r="AZ45" s="85" t="n">
        <f aca="false">AZ44/BA44</f>
        <v>0.0375</v>
      </c>
      <c r="BA45" s="86"/>
    </row>
    <row r="46" customFormat="false" ht="25" hidden="false" customHeight="false" outlineLevel="0" collapsed="false">
      <c r="A46" s="32" t="s">
        <v>19</v>
      </c>
      <c r="B46" s="87" t="n">
        <v>0.7</v>
      </c>
      <c r="G46" s="32" t="s">
        <v>19</v>
      </c>
      <c r="H46" s="87" t="n">
        <v>0.95</v>
      </c>
      <c r="Y46" s="32" t="s">
        <v>19</v>
      </c>
      <c r="Z46" s="87" t="n">
        <v>0.6</v>
      </c>
      <c r="AE46" s="32" t="s">
        <v>19</v>
      </c>
      <c r="AF46" s="87" t="n">
        <v>0.75</v>
      </c>
      <c r="AK46" s="32" t="s">
        <v>19</v>
      </c>
      <c r="AL46" s="87" t="n">
        <v>0.75</v>
      </c>
      <c r="AQ46" s="32" t="s">
        <v>19</v>
      </c>
      <c r="AR46" s="87" t="n">
        <v>0.75</v>
      </c>
      <c r="AW46" s="32" t="s">
        <v>19</v>
      </c>
      <c r="AX46" s="87" t="n">
        <v>0.9</v>
      </c>
    </row>
    <row r="1048576" customFormat="false" ht="12.8" hidden="false" customHeight="false" outlineLevel="0" collapsed="false"/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&amp;C&amp;"Arial,Normalny"&amp;10&amp;A</oddHeader>
    <oddFooter>&amp;C&amp;"Arial,Normalny"&amp;10Strona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N43" activeCellId="0" sqref="N43"/>
    </sheetView>
  </sheetViews>
  <sheetFormatPr defaultRowHeight="15.8" zeroHeight="false" outlineLevelRow="0" outlineLevelCol="0"/>
  <cols>
    <col collapsed="false" customWidth="true" hidden="false" outlineLevel="0" max="19" min="1" style="0" width="7.35"/>
    <col collapsed="false" customWidth="true" hidden="false" outlineLevel="0" max="20" min="20" style="0" width="8.87"/>
    <col collapsed="false" customWidth="true" hidden="false" outlineLevel="0" max="1025" min="21" style="0" width="7.35"/>
  </cols>
  <sheetData>
    <row r="1" customFormat="false" ht="15.8" hidden="false" customHeight="false" outlineLevel="0" collapsed="false">
      <c r="A1" s="2" t="s">
        <v>0</v>
      </c>
      <c r="B1" s="2"/>
      <c r="C1" s="2"/>
      <c r="D1" s="2"/>
      <c r="E1" s="2"/>
      <c r="F1" s="1" t="s">
        <v>35</v>
      </c>
      <c r="G1" s="2" t="s">
        <v>20</v>
      </c>
      <c r="H1" s="2"/>
      <c r="I1" s="2"/>
      <c r="J1" s="2"/>
      <c r="K1" s="2"/>
      <c r="L1" s="1"/>
      <c r="M1" s="2" t="s">
        <v>21</v>
      </c>
      <c r="N1" s="2"/>
      <c r="O1" s="2"/>
      <c r="P1" s="2"/>
      <c r="Q1" s="2"/>
      <c r="R1" s="1"/>
      <c r="S1" s="2" t="s">
        <v>22</v>
      </c>
      <c r="T1" s="2"/>
      <c r="U1" s="2"/>
      <c r="V1" s="2"/>
      <c r="W1" s="2"/>
      <c r="X1" s="1"/>
      <c r="Y1" s="2" t="s">
        <v>23</v>
      </c>
      <c r="Z1" s="2"/>
      <c r="AA1" s="2"/>
      <c r="AB1" s="2"/>
      <c r="AC1" s="2"/>
      <c r="AD1" s="1"/>
      <c r="AE1" s="2" t="s">
        <v>36</v>
      </c>
      <c r="AF1" s="2"/>
      <c r="AG1" s="2"/>
      <c r="AH1" s="2"/>
      <c r="AI1" s="2"/>
      <c r="AJ1" s="1"/>
      <c r="AK1" s="2" t="s">
        <v>38</v>
      </c>
      <c r="AL1" s="2"/>
      <c r="AM1" s="2"/>
      <c r="AN1" s="2"/>
      <c r="AO1" s="2"/>
      <c r="AP1" s="1"/>
      <c r="AQ1" s="2" t="s">
        <v>39</v>
      </c>
      <c r="AR1" s="2"/>
      <c r="AS1" s="2"/>
      <c r="AT1" s="2"/>
      <c r="AU1" s="2"/>
      <c r="AV1" s="1"/>
      <c r="AW1" s="2" t="s">
        <v>24</v>
      </c>
      <c r="AX1" s="2"/>
      <c r="AY1" s="2"/>
      <c r="AZ1" s="2"/>
      <c r="BA1" s="2"/>
    </row>
    <row r="2" customFormat="false" ht="15.8" hidden="false" customHeight="false" outlineLevel="0" collapsed="false">
      <c r="A2" s="72"/>
      <c r="B2" s="73" t="s">
        <v>9</v>
      </c>
      <c r="C2" s="7" t="s">
        <v>10</v>
      </c>
      <c r="D2" s="8" t="s">
        <v>11</v>
      </c>
      <c r="E2" s="8" t="s">
        <v>12</v>
      </c>
      <c r="F2" s="1" t="s">
        <v>41</v>
      </c>
      <c r="G2" s="72"/>
      <c r="H2" s="73" t="s">
        <v>9</v>
      </c>
      <c r="I2" s="7" t="s">
        <v>10</v>
      </c>
      <c r="J2" s="8" t="s">
        <v>11</v>
      </c>
      <c r="K2" s="8" t="s">
        <v>12</v>
      </c>
      <c r="L2" s="1"/>
      <c r="M2" s="72"/>
      <c r="N2" s="73" t="s">
        <v>9</v>
      </c>
      <c r="O2" s="7" t="s">
        <v>10</v>
      </c>
      <c r="P2" s="8" t="s">
        <v>11</v>
      </c>
      <c r="Q2" s="8" t="s">
        <v>12</v>
      </c>
      <c r="R2" s="1"/>
      <c r="S2" s="72"/>
      <c r="T2" s="73" t="s">
        <v>9</v>
      </c>
      <c r="U2" s="7" t="s">
        <v>10</v>
      </c>
      <c r="V2" s="8" t="s">
        <v>11</v>
      </c>
      <c r="W2" s="8" t="s">
        <v>12</v>
      </c>
      <c r="X2" s="1"/>
      <c r="Y2" s="72"/>
      <c r="Z2" s="73" t="s">
        <v>9</v>
      </c>
      <c r="AA2" s="7" t="s">
        <v>10</v>
      </c>
      <c r="AB2" s="8" t="s">
        <v>11</v>
      </c>
      <c r="AC2" s="8" t="s">
        <v>12</v>
      </c>
      <c r="AD2" s="1"/>
      <c r="AE2" s="72"/>
      <c r="AF2" s="73" t="s">
        <v>9</v>
      </c>
      <c r="AG2" s="7" t="s">
        <v>10</v>
      </c>
      <c r="AH2" s="8" t="s">
        <v>11</v>
      </c>
      <c r="AI2" s="8" t="s">
        <v>12</v>
      </c>
      <c r="AJ2" s="1"/>
      <c r="AK2" s="72"/>
      <c r="AL2" s="73" t="s">
        <v>9</v>
      </c>
      <c r="AM2" s="7" t="s">
        <v>10</v>
      </c>
      <c r="AN2" s="8" t="s">
        <v>11</v>
      </c>
      <c r="AO2" s="8" t="s">
        <v>12</v>
      </c>
      <c r="AP2" s="1"/>
      <c r="AQ2" s="72"/>
      <c r="AR2" s="73" t="s">
        <v>9</v>
      </c>
      <c r="AS2" s="7" t="s">
        <v>10</v>
      </c>
      <c r="AT2" s="8" t="s">
        <v>11</v>
      </c>
      <c r="AU2" s="8" t="s">
        <v>12</v>
      </c>
      <c r="AV2" s="1"/>
      <c r="AW2" s="72"/>
      <c r="AX2" s="73" t="s">
        <v>9</v>
      </c>
      <c r="AY2" s="7" t="s">
        <v>10</v>
      </c>
      <c r="AZ2" s="8" t="s">
        <v>11</v>
      </c>
      <c r="BA2" s="8" t="s">
        <v>12</v>
      </c>
    </row>
    <row r="3" customFormat="false" ht="15.8" hidden="false" customHeight="false" outlineLevel="0" collapsed="false">
      <c r="A3" s="72"/>
      <c r="B3" s="74" t="n">
        <v>0.15</v>
      </c>
      <c r="C3" s="7" t="n">
        <v>0</v>
      </c>
      <c r="D3" s="8"/>
      <c r="E3" s="8"/>
      <c r="F3" s="1" t="s">
        <v>42</v>
      </c>
      <c r="G3" s="72"/>
      <c r="H3" s="74" t="n">
        <v>0.15</v>
      </c>
      <c r="I3" s="7" t="n">
        <v>90</v>
      </c>
      <c r="J3" s="8"/>
      <c r="K3" s="8"/>
      <c r="L3" s="1"/>
      <c r="M3" s="72"/>
      <c r="N3" s="74" t="n">
        <v>0.15</v>
      </c>
      <c r="O3" s="7" t="n">
        <v>135</v>
      </c>
      <c r="P3" s="8"/>
      <c r="Q3" s="8"/>
      <c r="R3" s="1"/>
      <c r="S3" s="72"/>
      <c r="T3" s="74" t="n">
        <v>0.15</v>
      </c>
      <c r="U3" s="7" t="n">
        <v>30</v>
      </c>
      <c r="V3" s="8"/>
      <c r="W3" s="8"/>
      <c r="X3" s="1"/>
      <c r="Y3" s="72"/>
      <c r="Z3" s="74" t="n">
        <v>0.75</v>
      </c>
      <c r="AA3" s="7" t="n">
        <v>0</v>
      </c>
      <c r="AB3" s="8"/>
      <c r="AC3" s="8"/>
      <c r="AD3" s="1"/>
      <c r="AE3" s="72"/>
      <c r="AF3" s="74" t="n">
        <v>0.15</v>
      </c>
      <c r="AG3" s="7" t="n">
        <v>0</v>
      </c>
      <c r="AH3" s="8"/>
      <c r="AI3" s="8"/>
      <c r="AJ3" s="1"/>
      <c r="AK3" s="72"/>
      <c r="AL3" s="74" t="n">
        <f aca="false">0.9/6</f>
        <v>0.15</v>
      </c>
      <c r="AM3" s="7" t="n">
        <v>0</v>
      </c>
      <c r="AN3" s="8"/>
      <c r="AO3" s="8"/>
      <c r="AQ3" s="72"/>
      <c r="AR3" s="74" t="n">
        <v>0.15</v>
      </c>
      <c r="AS3" s="7" t="n">
        <v>0</v>
      </c>
      <c r="AT3" s="8"/>
      <c r="AU3" s="8"/>
      <c r="AV3" s="1"/>
      <c r="AW3" s="72"/>
      <c r="AX3" s="74" t="n">
        <v>1.25</v>
      </c>
      <c r="AY3" s="7" t="n">
        <v>0</v>
      </c>
      <c r="AZ3" s="8"/>
      <c r="BA3" s="8"/>
    </row>
    <row r="4" customFormat="false" ht="15.8" hidden="false" customHeight="false" outlineLevel="0" collapsed="false">
      <c r="A4" s="15" t="n">
        <v>1</v>
      </c>
      <c r="B4" s="79" t="n">
        <v>0.15</v>
      </c>
      <c r="C4" s="79" t="n">
        <v>0</v>
      </c>
      <c r="D4" s="17" t="n">
        <v>1</v>
      </c>
      <c r="E4" s="14" t="n">
        <f aca="false">ABS(B4-$B$3)</f>
        <v>0</v>
      </c>
      <c r="G4" s="15" t="n">
        <v>1</v>
      </c>
      <c r="H4" s="79" t="n">
        <v>0.15</v>
      </c>
      <c r="I4" s="79" t="n">
        <v>-90</v>
      </c>
      <c r="J4" s="36" t="n">
        <v>1</v>
      </c>
      <c r="K4" s="14" t="n">
        <f aca="false">ABS(H4-$B$3)</f>
        <v>0</v>
      </c>
      <c r="M4" s="15" t="n">
        <v>1</v>
      </c>
      <c r="N4" s="79" t="n">
        <v>0.168641732427247</v>
      </c>
      <c r="O4" s="79" t="n">
        <v>90.6311360448807</v>
      </c>
      <c r="P4" s="36" t="n">
        <v>0</v>
      </c>
      <c r="Q4" s="14" t="n">
        <f aca="false">ABS($N$3-N4)</f>
        <v>0.018641732427247</v>
      </c>
      <c r="R4" s="1"/>
      <c r="S4" s="15" t="n">
        <v>1</v>
      </c>
      <c r="T4" s="79" t="n">
        <v>0.2</v>
      </c>
      <c r="U4" s="79" t="n">
        <v>-179.519999999999</v>
      </c>
      <c r="V4" s="36" t="n">
        <v>0</v>
      </c>
      <c r="W4" s="78" t="n">
        <f aca="false">ABS(T4-$T$3)</f>
        <v>0.05</v>
      </c>
      <c r="X4" s="1"/>
      <c r="Y4" s="15" t="n">
        <v>1</v>
      </c>
      <c r="Z4" s="79" t="n">
        <v>0.2</v>
      </c>
      <c r="AA4" s="79" t="n">
        <v>-0.960000000000008</v>
      </c>
      <c r="AB4" s="36" t="n">
        <v>0</v>
      </c>
      <c r="AC4" s="14" t="n">
        <f aca="false">ABS(Z4-$B$3)</f>
        <v>0.05</v>
      </c>
      <c r="AD4" s="1"/>
      <c r="AE4" s="15" t="n">
        <v>1</v>
      </c>
      <c r="AF4" s="79" t="n">
        <v>0.186718281164873</v>
      </c>
      <c r="AG4" s="79" t="n">
        <v>-180</v>
      </c>
      <c r="AH4" s="36" t="n">
        <v>0</v>
      </c>
      <c r="AI4" s="14" t="n">
        <f aca="false">ABS(AF4-$AF$3)</f>
        <v>0.036718281164873</v>
      </c>
      <c r="AJ4" s="1"/>
      <c r="AK4" s="15" t="n">
        <v>1</v>
      </c>
      <c r="AL4" s="79" t="n">
        <v>0.166666666666666</v>
      </c>
      <c r="AM4" s="79" t="n">
        <v>-180</v>
      </c>
      <c r="AN4" s="36" t="n">
        <v>0</v>
      </c>
      <c r="AO4" s="14" t="n">
        <f aca="false">ABS(AL4-$AL$3)</f>
        <v>0.016666666666666</v>
      </c>
      <c r="AQ4" s="15" t="n">
        <v>1</v>
      </c>
      <c r="AR4" s="79" t="n">
        <v>0.13679840227776</v>
      </c>
      <c r="AS4" s="79" t="n">
        <v>-0.327272727272713</v>
      </c>
      <c r="AT4" s="36" t="n">
        <v>1</v>
      </c>
      <c r="AU4" s="14" t="n">
        <f aca="false">ABS(AR4-$B$3)</f>
        <v>0.01320159772224</v>
      </c>
      <c r="AV4" s="1"/>
      <c r="AW4" s="15" t="n">
        <v>1</v>
      </c>
      <c r="AX4" s="79" t="n">
        <v>0.119658204549637</v>
      </c>
      <c r="AY4" s="79" t="n">
        <v>-180</v>
      </c>
      <c r="AZ4" s="36" t="n">
        <v>0</v>
      </c>
      <c r="BA4" s="14" t="n">
        <f aca="false">ABS(AX4-$B$3)</f>
        <v>0.030341795450363</v>
      </c>
    </row>
    <row r="5" customFormat="false" ht="15.8" hidden="false" customHeight="false" outlineLevel="0" collapsed="false">
      <c r="A5" s="15" t="n">
        <v>2</v>
      </c>
      <c r="B5" s="79" t="n">
        <v>0.15</v>
      </c>
      <c r="C5" s="79" t="n">
        <v>0</v>
      </c>
      <c r="D5" s="17" t="n">
        <v>1</v>
      </c>
      <c r="E5" s="14" t="n">
        <f aca="false">ABS(B5-$B$3)</f>
        <v>0</v>
      </c>
      <c r="G5" s="15" t="n">
        <v>2</v>
      </c>
      <c r="H5" s="79" t="n">
        <v>0.15</v>
      </c>
      <c r="I5" s="79" t="n">
        <v>-90</v>
      </c>
      <c r="J5" s="36" t="n">
        <v>1</v>
      </c>
      <c r="K5" s="14" t="n">
        <f aca="false">ABS(H5-$B$3)</f>
        <v>0</v>
      </c>
      <c r="M5" s="15" t="n">
        <v>2</v>
      </c>
      <c r="N5" s="79" t="n">
        <v>0.201834244236081</v>
      </c>
      <c r="O5" s="79" t="n">
        <v>-135.568022440392</v>
      </c>
      <c r="P5" s="36" t="n">
        <v>1</v>
      </c>
      <c r="Q5" s="14" t="n">
        <f aca="false">ABS($N$3-N5)</f>
        <v>0.051834244236081</v>
      </c>
      <c r="R5" s="1"/>
      <c r="S5" s="15" t="n">
        <v>2</v>
      </c>
      <c r="T5" s="79" t="n">
        <v>0.2</v>
      </c>
      <c r="U5" s="79" t="n">
        <v>0.479999999999989</v>
      </c>
      <c r="V5" s="36" t="n">
        <v>0</v>
      </c>
      <c r="W5" s="78" t="n">
        <f aca="false">ABS(T5-$T$3)</f>
        <v>0.05</v>
      </c>
      <c r="X5" s="1"/>
      <c r="Y5" s="15" t="n">
        <v>2</v>
      </c>
      <c r="Z5" s="79" t="n">
        <v>0.2</v>
      </c>
      <c r="AA5" s="79" t="n">
        <v>-175.2</v>
      </c>
      <c r="AB5" s="36" t="n">
        <v>0</v>
      </c>
      <c r="AC5" s="14" t="n">
        <f aca="false">ABS(Z5-$B$3)</f>
        <v>0.05</v>
      </c>
      <c r="AD5" s="1"/>
      <c r="AE5" s="15" t="n">
        <v>2</v>
      </c>
      <c r="AF5" s="79" t="n">
        <v>0.185939821446211</v>
      </c>
      <c r="AG5" s="79" t="n">
        <v>172.8</v>
      </c>
      <c r="AH5" s="36" t="n">
        <v>0</v>
      </c>
      <c r="AI5" s="14" t="n">
        <f aca="false">ABS(AF5-$AF$3)</f>
        <v>0.035939821446211</v>
      </c>
      <c r="AJ5" s="1"/>
      <c r="AK5" s="15" t="n">
        <v>2</v>
      </c>
      <c r="AL5" s="79" t="n">
        <v>0.180432560513407</v>
      </c>
      <c r="AM5" s="79" t="n">
        <v>50.4</v>
      </c>
      <c r="AN5" s="36" t="n">
        <v>0</v>
      </c>
      <c r="AO5" s="14" t="n">
        <f aca="false">ABS(AL5-$AL$3)</f>
        <v>0.030432560513407</v>
      </c>
      <c r="AQ5" s="15" t="n">
        <v>2</v>
      </c>
      <c r="AR5" s="79" t="n">
        <v>0.136363636363636</v>
      </c>
      <c r="AS5" s="79" t="n">
        <v>-179.672727272727</v>
      </c>
      <c r="AT5" s="36" t="n">
        <v>0</v>
      </c>
      <c r="AU5" s="14" t="n">
        <f aca="false">ABS(AR5-$B$3)</f>
        <v>0.013636363636364</v>
      </c>
      <c r="AV5" s="1"/>
      <c r="AW5" s="15" t="n">
        <v>2</v>
      </c>
      <c r="AX5" s="79" t="n">
        <v>0.120342771765612</v>
      </c>
      <c r="AY5" s="79" t="n">
        <v>-179.712</v>
      </c>
      <c r="AZ5" s="36" t="n">
        <v>0</v>
      </c>
      <c r="BA5" s="14" t="n">
        <f aca="false">ABS(AX5-$B$3)</f>
        <v>0.029657228234388</v>
      </c>
    </row>
    <row r="6" customFormat="false" ht="15.8" hidden="false" customHeight="false" outlineLevel="0" collapsed="false">
      <c r="A6" s="15" t="n">
        <v>3</v>
      </c>
      <c r="B6" s="79" t="n">
        <v>0.15</v>
      </c>
      <c r="C6" s="79" t="n">
        <v>0</v>
      </c>
      <c r="D6" s="17" t="n">
        <v>1</v>
      </c>
      <c r="E6" s="14" t="n">
        <f aca="false">ABS(B6-$B$3)</f>
        <v>0</v>
      </c>
      <c r="G6" s="15" t="n">
        <v>3</v>
      </c>
      <c r="H6" s="79" t="n">
        <v>0.15</v>
      </c>
      <c r="I6" s="79" t="n">
        <v>-90</v>
      </c>
      <c r="J6" s="36" t="n">
        <v>1</v>
      </c>
      <c r="K6" s="14" t="n">
        <f aca="false">ABS(H6-$B$3)</f>
        <v>0</v>
      </c>
      <c r="M6" s="15" t="n">
        <v>3</v>
      </c>
      <c r="N6" s="79" t="n">
        <v>0.213306466413104</v>
      </c>
      <c r="O6" s="79" t="n">
        <v>-134.053295932678</v>
      </c>
      <c r="P6" s="36" t="n">
        <v>1</v>
      </c>
      <c r="Q6" s="14" t="n">
        <f aca="false">ABS($N$3-N6)</f>
        <v>0.063306466413104</v>
      </c>
      <c r="R6" s="1"/>
      <c r="S6" s="15" t="n">
        <v>3</v>
      </c>
      <c r="T6" s="79" t="n">
        <v>0.2</v>
      </c>
      <c r="U6" s="79" t="n">
        <v>-271.68</v>
      </c>
      <c r="V6" s="36" t="n">
        <v>0</v>
      </c>
      <c r="W6" s="78" t="n">
        <f aca="false">ABS(T6-$T$3)</f>
        <v>0.05</v>
      </c>
      <c r="X6" s="1"/>
      <c r="Y6" s="15" t="n">
        <v>3</v>
      </c>
      <c r="Z6" s="79" t="n">
        <v>0.2</v>
      </c>
      <c r="AA6" s="79" t="n">
        <v>-0.48</v>
      </c>
      <c r="AB6" s="36" t="n">
        <v>0</v>
      </c>
      <c r="AC6" s="14" t="n">
        <f aca="false">ABS(Z6-$B$3)</f>
        <v>0.05</v>
      </c>
      <c r="AD6" s="1"/>
      <c r="AE6" s="15" t="n">
        <v>3</v>
      </c>
      <c r="AF6" s="79" t="n">
        <v>0.1875</v>
      </c>
      <c r="AG6" s="79" t="n">
        <v>-180.45</v>
      </c>
      <c r="AH6" s="36" t="n">
        <v>0</v>
      </c>
      <c r="AI6" s="14" t="n">
        <f aca="false">ABS(AF6-$AF$3)</f>
        <v>0.0375</v>
      </c>
      <c r="AJ6" s="1"/>
      <c r="AK6" s="15" t="n">
        <v>3</v>
      </c>
      <c r="AL6" s="79" t="n">
        <v>0.166666666666666</v>
      </c>
      <c r="AM6" s="79" t="n">
        <v>0</v>
      </c>
      <c r="AN6" s="36" t="n">
        <v>1</v>
      </c>
      <c r="AO6" s="14" t="n">
        <f aca="false">ABS(AL6-$AL$3)</f>
        <v>0.016666666666666</v>
      </c>
      <c r="AQ6" s="15" t="n">
        <v>3</v>
      </c>
      <c r="AR6" s="79" t="n">
        <v>0.136363636363636</v>
      </c>
      <c r="AS6" s="79" t="n">
        <v>-0.327272727272713</v>
      </c>
      <c r="AT6" s="36" t="n">
        <v>1</v>
      </c>
      <c r="AU6" s="14" t="n">
        <f aca="false">ABS(AR6-$B$3)</f>
        <v>0.013636363636364</v>
      </c>
      <c r="AV6" s="1"/>
      <c r="AW6" s="15" t="n">
        <v>3</v>
      </c>
      <c r="AX6" s="79" t="n">
        <v>0.12</v>
      </c>
      <c r="AY6" s="79" t="n">
        <v>-180.288</v>
      </c>
      <c r="AZ6" s="36" t="n">
        <v>0</v>
      </c>
      <c r="BA6" s="14" t="n">
        <f aca="false">ABS(AX6-$B$3)</f>
        <v>0.03</v>
      </c>
    </row>
    <row r="7" customFormat="false" ht="15.8" hidden="false" customHeight="false" outlineLevel="0" collapsed="false">
      <c r="A7" s="15" t="n">
        <v>4</v>
      </c>
      <c r="B7" s="79" t="n">
        <v>0.15</v>
      </c>
      <c r="C7" s="79" t="n">
        <v>0</v>
      </c>
      <c r="D7" s="17" t="n">
        <v>1</v>
      </c>
      <c r="E7" s="14" t="n">
        <f aca="false">ABS(B7-$B$3)</f>
        <v>0</v>
      </c>
      <c r="G7" s="15" t="n">
        <v>4</v>
      </c>
      <c r="H7" s="79" t="n">
        <v>0.15</v>
      </c>
      <c r="I7" s="79" t="n">
        <v>-90</v>
      </c>
      <c r="J7" s="36" t="n">
        <v>1</v>
      </c>
      <c r="K7" s="14" t="n">
        <f aca="false">ABS(H7-$B$3)</f>
        <v>0</v>
      </c>
      <c r="M7" s="15" t="n">
        <v>4</v>
      </c>
      <c r="N7" s="79" t="n">
        <v>0.217273658681238</v>
      </c>
      <c r="O7" s="79" t="n">
        <v>-135.568022440392</v>
      </c>
      <c r="P7" s="36" t="n">
        <v>1</v>
      </c>
      <c r="Q7" s="14" t="n">
        <f aca="false">ABS($N$3-N7)</f>
        <v>0.067273658681238</v>
      </c>
      <c r="R7" s="1"/>
      <c r="S7" s="15" t="n">
        <v>4</v>
      </c>
      <c r="T7" s="79" t="n">
        <v>0.2</v>
      </c>
      <c r="U7" s="79" t="n">
        <v>0.960000000000008</v>
      </c>
      <c r="V7" s="36" t="n">
        <v>0</v>
      </c>
      <c r="W7" s="78" t="n">
        <f aca="false">ABS(T7-$T$3)</f>
        <v>0.05</v>
      </c>
      <c r="X7" s="1"/>
      <c r="Y7" s="15" t="n">
        <v>4</v>
      </c>
      <c r="Z7" s="79" t="n">
        <v>0.2</v>
      </c>
      <c r="AA7" s="79" t="n">
        <v>0</v>
      </c>
      <c r="AB7" s="36" t="n">
        <v>0.5</v>
      </c>
      <c r="AC7" s="14" t="n">
        <f aca="false">ABS(Z7-$B$3)</f>
        <v>0.05</v>
      </c>
      <c r="AD7" s="1"/>
      <c r="AE7" s="15" t="n">
        <v>4</v>
      </c>
      <c r="AF7" s="79" t="n">
        <v>0.188284991596279</v>
      </c>
      <c r="AG7" s="79" t="n">
        <v>0</v>
      </c>
      <c r="AH7" s="36" t="n">
        <v>0.5</v>
      </c>
      <c r="AI7" s="14" t="n">
        <f aca="false">ABS(AF7-$AF$3)</f>
        <v>0.038284991596279</v>
      </c>
      <c r="AJ7" s="1"/>
      <c r="AK7" s="15" t="n">
        <v>4</v>
      </c>
      <c r="AL7" s="79" t="n">
        <v>0.181801475613536</v>
      </c>
      <c r="AM7" s="79" t="n">
        <v>-133.6</v>
      </c>
      <c r="AN7" s="36" t="n">
        <v>0</v>
      </c>
      <c r="AO7" s="14" t="n">
        <f aca="false">ABS(AL7-$AL$3)</f>
        <v>0.031801475613536</v>
      </c>
      <c r="AQ7" s="15" t="n">
        <v>4</v>
      </c>
      <c r="AR7" s="79" t="n">
        <v>0.137234554348817</v>
      </c>
      <c r="AS7" s="79" t="n">
        <v>0</v>
      </c>
      <c r="AT7" s="36" t="n">
        <v>1</v>
      </c>
      <c r="AU7" s="14" t="n">
        <f aca="false">ABS(AR7-$B$3)</f>
        <v>0.012765445651183</v>
      </c>
      <c r="AV7" s="1"/>
      <c r="AW7" s="15" t="n">
        <v>4</v>
      </c>
      <c r="AX7" s="79" t="n">
        <v>0.12</v>
      </c>
      <c r="AY7" s="79" t="n">
        <v>-180</v>
      </c>
      <c r="AZ7" s="36" t="n">
        <v>0</v>
      </c>
      <c r="BA7" s="14" t="n">
        <f aca="false">ABS(AX7-$B$3)</f>
        <v>0.03</v>
      </c>
    </row>
    <row r="8" customFormat="false" ht="15.8" hidden="false" customHeight="false" outlineLevel="0" collapsed="false">
      <c r="A8" s="15" t="n">
        <v>5</v>
      </c>
      <c r="B8" s="79" t="n">
        <v>0.15</v>
      </c>
      <c r="C8" s="79" t="n">
        <v>0</v>
      </c>
      <c r="D8" s="17" t="n">
        <v>1</v>
      </c>
      <c r="E8" s="14" t="n">
        <f aca="false">ABS(B8-$B$3)</f>
        <v>0</v>
      </c>
      <c r="G8" s="15" t="n">
        <v>5</v>
      </c>
      <c r="H8" s="79" t="n">
        <v>0.15</v>
      </c>
      <c r="I8" s="79" t="n">
        <v>-90</v>
      </c>
      <c r="J8" s="36" t="n">
        <v>1</v>
      </c>
      <c r="K8" s="14" t="n">
        <f aca="false">ABS(H8-$B$3)</f>
        <v>0</v>
      </c>
      <c r="M8" s="15" t="n">
        <v>5</v>
      </c>
      <c r="N8" s="79" t="n">
        <v>0.210378681626928</v>
      </c>
      <c r="O8" s="79" t="n">
        <v>-178.737727910238</v>
      </c>
      <c r="P8" s="36" t="n">
        <v>0</v>
      </c>
      <c r="Q8" s="14" t="n">
        <f aca="false">ABS($N$3-N7)</f>
        <v>0.067273658681238</v>
      </c>
      <c r="R8" s="1"/>
      <c r="S8" s="15" t="n">
        <v>5</v>
      </c>
      <c r="T8" s="79" t="n">
        <v>0.2</v>
      </c>
      <c r="U8" s="79" t="n">
        <v>-177.12</v>
      </c>
      <c r="V8" s="36" t="n">
        <v>0</v>
      </c>
      <c r="W8" s="78" t="n">
        <f aca="false">ABS(T8-$T$3)</f>
        <v>0.05</v>
      </c>
      <c r="X8" s="1"/>
      <c r="Y8" s="15" t="n">
        <v>5</v>
      </c>
      <c r="Z8" s="79" t="n">
        <v>0.2</v>
      </c>
      <c r="AA8" s="79" t="n">
        <v>-179.52</v>
      </c>
      <c r="AB8" s="36" t="n">
        <v>0</v>
      </c>
      <c r="AC8" s="14" t="n">
        <f aca="false">ABS(Z8-$B$3)</f>
        <v>0.05</v>
      </c>
      <c r="AD8" s="1"/>
      <c r="AE8" s="15" t="n">
        <v>5</v>
      </c>
      <c r="AF8" s="79" t="n">
        <v>0.181336747615428</v>
      </c>
      <c r="AG8" s="79" t="n">
        <v>-64.8</v>
      </c>
      <c r="AH8" s="36" t="n">
        <v>0</v>
      </c>
      <c r="AI8" s="14" t="n">
        <f aca="false">ABS(AF8-$AF$3)</f>
        <v>0.031336747615428</v>
      </c>
      <c r="AJ8" s="1"/>
      <c r="AK8" s="15" t="n">
        <v>5</v>
      </c>
      <c r="AL8" s="79" t="n">
        <v>0.166666666666666</v>
      </c>
      <c r="AM8" s="79" t="n">
        <v>0.400000000000005</v>
      </c>
      <c r="AN8" s="36" t="n">
        <v>1</v>
      </c>
      <c r="AO8" s="14" t="n">
        <f aca="false">ABS(AL8-$AL$3)</f>
        <v>0.016666666666666</v>
      </c>
      <c r="AQ8" s="15" t="n">
        <v>5</v>
      </c>
      <c r="AR8" s="79" t="n">
        <v>0.136363636363636</v>
      </c>
      <c r="AS8" s="79" t="n">
        <v>-0.327272727272713</v>
      </c>
      <c r="AT8" s="36" t="n">
        <v>1</v>
      </c>
      <c r="AU8" s="14" t="n">
        <f aca="false">ABS(AR8-$B$3)</f>
        <v>0.013636363636364</v>
      </c>
      <c r="AV8" s="1"/>
      <c r="AW8" s="15" t="n">
        <v>5</v>
      </c>
      <c r="AX8" s="79" t="n">
        <v>0.119658204549637</v>
      </c>
      <c r="AY8" s="79" t="n">
        <v>-0.28800000000001</v>
      </c>
      <c r="AZ8" s="36" t="n">
        <v>0</v>
      </c>
      <c r="BA8" s="14" t="n">
        <f aca="false">ABS(AX8-$B$3)</f>
        <v>0.030341795450363</v>
      </c>
    </row>
    <row r="9" customFormat="false" ht="15.8" hidden="false" customHeight="false" outlineLevel="0" collapsed="false">
      <c r="A9" s="15" t="n">
        <v>6</v>
      </c>
      <c r="B9" s="79" t="n">
        <v>0.15</v>
      </c>
      <c r="C9" s="79" t="n">
        <v>0</v>
      </c>
      <c r="D9" s="17" t="n">
        <v>1</v>
      </c>
      <c r="E9" s="14" t="n">
        <f aca="false">ABS(B9-$B$3)</f>
        <v>0</v>
      </c>
      <c r="G9" s="15" t="n">
        <v>6</v>
      </c>
      <c r="H9" s="79" t="n">
        <v>0.15</v>
      </c>
      <c r="I9" s="79" t="n">
        <v>-90</v>
      </c>
      <c r="J9" s="36" t="n">
        <v>1</v>
      </c>
      <c r="K9" s="14" t="n">
        <f aca="false">ABS(H9-$B$3)</f>
        <v>0</v>
      </c>
      <c r="M9" s="15" t="n">
        <v>6</v>
      </c>
      <c r="N9" s="79" t="n">
        <v>0.210378681626928</v>
      </c>
      <c r="O9" s="79" t="n">
        <v>-89.8737727910238</v>
      </c>
      <c r="P9" s="36" t="n">
        <v>0.5</v>
      </c>
      <c r="Q9" s="14" t="n">
        <f aca="false">ABS($N$3-N8)</f>
        <v>0.060378681626928</v>
      </c>
      <c r="R9" s="1"/>
      <c r="S9" s="15" t="n">
        <v>6</v>
      </c>
      <c r="T9" s="79" t="n">
        <v>0.2</v>
      </c>
      <c r="U9" s="79" t="n">
        <v>89.76</v>
      </c>
      <c r="V9" s="36" t="n">
        <v>0</v>
      </c>
      <c r="W9" s="78" t="n">
        <f aca="false">ABS(T9-$T$3)</f>
        <v>0.05</v>
      </c>
      <c r="X9" s="1"/>
      <c r="Y9" s="15" t="n">
        <v>6</v>
      </c>
      <c r="Z9" s="79" t="n">
        <v>0.2</v>
      </c>
      <c r="AA9" s="79" t="n">
        <v>-270.24</v>
      </c>
      <c r="AB9" s="36" t="n">
        <v>0</v>
      </c>
      <c r="AC9" s="14" t="n">
        <f aca="false">ABS(Z9-$B$3)</f>
        <v>0.05</v>
      </c>
      <c r="AD9" s="1"/>
      <c r="AE9" s="15" t="n">
        <v>6</v>
      </c>
      <c r="AF9" s="79" t="n">
        <v>0.1875</v>
      </c>
      <c r="AG9" s="79" t="n">
        <v>-359.55</v>
      </c>
      <c r="AH9" s="36" t="n">
        <v>0</v>
      </c>
      <c r="AI9" s="14" t="n">
        <f aca="false">ABS(AF9-$AF$3)</f>
        <v>0.0375</v>
      </c>
      <c r="AJ9" s="1"/>
      <c r="AK9" s="15" t="n">
        <v>6</v>
      </c>
      <c r="AL9" s="79" t="n">
        <v>0.175059202441376</v>
      </c>
      <c r="AM9" s="79" t="n">
        <v>-21.1999999999999</v>
      </c>
      <c r="AN9" s="36" t="n">
        <v>0</v>
      </c>
      <c r="AO9" s="14" t="n">
        <f aca="false">ABS(AL9-$AL$3)</f>
        <v>0.025059202441376</v>
      </c>
      <c r="AQ9" s="15" t="n">
        <v>6</v>
      </c>
      <c r="AR9" s="79" t="n">
        <v>0.136363636363636</v>
      </c>
      <c r="AS9" s="79" t="n">
        <v>-180.327272727272</v>
      </c>
      <c r="AT9" s="36" t="n">
        <v>0</v>
      </c>
      <c r="AU9" s="14" t="n">
        <f aca="false">ABS(AR9-$B$3)</f>
        <v>0.013636363636364</v>
      </c>
      <c r="AV9" s="1"/>
      <c r="AW9" s="15" t="n">
        <v>6</v>
      </c>
      <c r="AX9" s="79" t="n">
        <v>0.12</v>
      </c>
      <c r="AY9" s="79" t="n">
        <v>-269.856</v>
      </c>
      <c r="AZ9" s="36" t="n">
        <v>0</v>
      </c>
      <c r="BA9" s="14" t="n">
        <f aca="false">ABS(AX9-$B$3)</f>
        <v>0.03</v>
      </c>
    </row>
    <row r="10" customFormat="false" ht="15.8" hidden="false" customHeight="false" outlineLevel="0" collapsed="false">
      <c r="A10" s="15" t="n">
        <v>7</v>
      </c>
      <c r="B10" s="79" t="n">
        <v>0.15</v>
      </c>
      <c r="C10" s="79" t="n">
        <v>0</v>
      </c>
      <c r="D10" s="17" t="n">
        <v>1</v>
      </c>
      <c r="E10" s="14" t="n">
        <f aca="false">ABS(B10-$B$3)</f>
        <v>0</v>
      </c>
      <c r="G10" s="15" t="n">
        <v>7</v>
      </c>
      <c r="H10" s="79" t="n">
        <v>0.15</v>
      </c>
      <c r="I10" s="79" t="n">
        <v>-90</v>
      </c>
      <c r="J10" s="36" t="n">
        <v>1</v>
      </c>
      <c r="K10" s="14" t="n">
        <f aca="false">ABS(H10-$B$3)</f>
        <v>0</v>
      </c>
      <c r="M10" s="15" t="n">
        <v>7</v>
      </c>
      <c r="N10" s="79" t="n">
        <v>0.210378681626928</v>
      </c>
      <c r="O10" s="79" t="n">
        <v>0.252454417952321</v>
      </c>
      <c r="P10" s="36" t="n">
        <v>0</v>
      </c>
      <c r="Q10" s="14" t="n">
        <f aca="false">ABS($N$3-N10)</f>
        <v>0.060378681626928</v>
      </c>
      <c r="R10" s="1"/>
      <c r="S10" s="15" t="n">
        <v>7</v>
      </c>
      <c r="T10" s="79" t="n">
        <v>0.2</v>
      </c>
      <c r="U10" s="79" t="n">
        <v>90.24</v>
      </c>
      <c r="V10" s="36" t="n">
        <v>0</v>
      </c>
      <c r="W10" s="78" t="n">
        <f aca="false">ABS(T9-$T$3)</f>
        <v>0.05</v>
      </c>
      <c r="X10" s="1"/>
      <c r="Y10" s="15" t="n">
        <v>7</v>
      </c>
      <c r="Z10" s="79" t="n">
        <v>0.2</v>
      </c>
      <c r="AA10" s="79" t="n">
        <v>0</v>
      </c>
      <c r="AB10" s="36" t="n">
        <v>0</v>
      </c>
      <c r="AC10" s="14" t="n">
        <f aca="false">ABS(Z10-$B$3)</f>
        <v>0.05</v>
      </c>
      <c r="AD10" s="1"/>
      <c r="AE10" s="15" t="n">
        <v>7</v>
      </c>
      <c r="AF10" s="79" t="n">
        <v>0.1875</v>
      </c>
      <c r="AG10" s="79" t="n">
        <v>-90</v>
      </c>
      <c r="AH10" s="36" t="n">
        <v>0</v>
      </c>
      <c r="AI10" s="14" t="n">
        <f aca="false">ABS(AF10-$AF$3)</f>
        <v>0.0375</v>
      </c>
      <c r="AJ10" s="1"/>
      <c r="AK10" s="15" t="n">
        <v>7</v>
      </c>
      <c r="AL10" s="79" t="n">
        <v>0.166666666666666</v>
      </c>
      <c r="AM10" s="79" t="n">
        <v>-80.8</v>
      </c>
      <c r="AN10" s="36" t="n">
        <v>0</v>
      </c>
      <c r="AO10" s="14" t="n">
        <f aca="false">ABS(AL10-$AL$3)</f>
        <v>0.016666666666666</v>
      </c>
      <c r="AQ10" s="15" t="n">
        <v>7</v>
      </c>
      <c r="AR10" s="79" t="n">
        <v>0.13679840227776</v>
      </c>
      <c r="AS10" s="79" t="n">
        <v>0</v>
      </c>
      <c r="AT10" s="36" t="n">
        <v>1</v>
      </c>
      <c r="AU10" s="14" t="n">
        <f aca="false">ABS(AR10-$B$3)</f>
        <v>0.01320159772224</v>
      </c>
      <c r="AV10" s="1"/>
      <c r="AW10" s="15" t="n">
        <v>7</v>
      </c>
      <c r="AX10" s="79" t="n">
        <v>0.11432001110212</v>
      </c>
      <c r="AY10" s="79" t="n">
        <v>97.344</v>
      </c>
      <c r="AZ10" s="36" t="n">
        <v>0</v>
      </c>
      <c r="BA10" s="14" t="n">
        <f aca="false">ABS(AX10-$B$3)</f>
        <v>0.03567998889788</v>
      </c>
    </row>
    <row r="11" customFormat="false" ht="15.8" hidden="false" customHeight="false" outlineLevel="0" collapsed="false">
      <c r="A11" s="15" t="n">
        <v>8</v>
      </c>
      <c r="B11" s="79" t="n">
        <v>0.15</v>
      </c>
      <c r="C11" s="79" t="n">
        <v>0</v>
      </c>
      <c r="D11" s="17" t="n">
        <v>1</v>
      </c>
      <c r="E11" s="14" t="n">
        <f aca="false">ABS(B11-$B$3)</f>
        <v>0</v>
      </c>
      <c r="G11" s="15" t="n">
        <v>8</v>
      </c>
      <c r="H11" s="79" t="n">
        <v>0.15</v>
      </c>
      <c r="I11" s="79" t="n">
        <v>-90</v>
      </c>
      <c r="J11" s="36" t="n">
        <v>1</v>
      </c>
      <c r="K11" s="14" t="n">
        <f aca="false">ABS(H11-$B$3)</f>
        <v>0</v>
      </c>
      <c r="M11" s="15" t="n">
        <v>8</v>
      </c>
      <c r="N11" s="79" t="n">
        <v>0.210378681626928</v>
      </c>
      <c r="O11" s="79" t="n">
        <v>114.866760168302</v>
      </c>
      <c r="P11" s="36" t="n">
        <v>0</v>
      </c>
      <c r="Q11" s="14" t="n">
        <f aca="false">ABS($N$3-N9)</f>
        <v>0.060378681626928</v>
      </c>
      <c r="R11" s="1"/>
      <c r="S11" s="15" t="n">
        <v>8</v>
      </c>
      <c r="T11" s="79" t="n">
        <v>0.198242415448551</v>
      </c>
      <c r="U11" s="79" t="n">
        <v>-13.92</v>
      </c>
      <c r="V11" s="36" t="n">
        <v>0.5</v>
      </c>
      <c r="W11" s="78" t="n">
        <f aca="false">ABS(T10-$T$3)</f>
        <v>0.05</v>
      </c>
      <c r="X11" s="1"/>
      <c r="Y11" s="15" t="n">
        <v>8</v>
      </c>
      <c r="Z11" s="79" t="n">
        <v>0.2</v>
      </c>
      <c r="AA11" s="79" t="n">
        <v>-0.479999999999989</v>
      </c>
      <c r="AB11" s="36" t="n">
        <v>0</v>
      </c>
      <c r="AC11" s="14" t="n">
        <f aca="false">ABS(Z11-$B$3)</f>
        <v>0.05</v>
      </c>
      <c r="AD11" s="1"/>
      <c r="AE11" s="15" t="n">
        <v>8</v>
      </c>
      <c r="AF11" s="79" t="n">
        <v>0.181336747615428</v>
      </c>
      <c r="AG11" s="79" t="n">
        <v>-72</v>
      </c>
      <c r="AH11" s="36" t="n">
        <v>0</v>
      </c>
      <c r="AI11" s="14" t="n">
        <f aca="false">ABS(AF11-$AF$3)</f>
        <v>0.031336747615428</v>
      </c>
      <c r="AJ11" s="1"/>
      <c r="AK11" s="15" t="n">
        <v>8</v>
      </c>
      <c r="AL11" s="79" t="n">
        <v>0.16603800394012</v>
      </c>
      <c r="AM11" s="79" t="n">
        <v>0</v>
      </c>
      <c r="AN11" s="36" t="n">
        <v>1</v>
      </c>
      <c r="AO11" s="14" t="n">
        <f aca="false">ABS(AL11-$AL$3)</f>
        <v>0.01603800394012</v>
      </c>
      <c r="AQ11" s="15" t="n">
        <v>8</v>
      </c>
      <c r="AR11" s="79" t="n">
        <v>0.13679840227776</v>
      </c>
      <c r="AS11" s="79" t="n">
        <v>-180.327272727272</v>
      </c>
      <c r="AT11" s="36" t="n">
        <v>0</v>
      </c>
      <c r="AU11" s="14" t="n">
        <f aca="false">ABS(AR11-$B$3)</f>
        <v>0.01320159772224</v>
      </c>
      <c r="AV11" s="1"/>
      <c r="AW11" s="15" t="n">
        <v>8</v>
      </c>
      <c r="AX11" s="79" t="n">
        <v>0.12</v>
      </c>
      <c r="AY11" s="79" t="n">
        <v>-89.856</v>
      </c>
      <c r="AZ11" s="36" t="n">
        <v>0</v>
      </c>
      <c r="BA11" s="14" t="n">
        <f aca="false">ABS(AX11-$B$3)</f>
        <v>0.03</v>
      </c>
    </row>
    <row r="12" customFormat="false" ht="15.8" hidden="false" customHeight="false" outlineLevel="0" collapsed="false">
      <c r="A12" s="15" t="n">
        <v>9</v>
      </c>
      <c r="B12" s="79" t="n">
        <v>0.15</v>
      </c>
      <c r="C12" s="79" t="n">
        <v>0</v>
      </c>
      <c r="D12" s="17" t="n">
        <v>1</v>
      </c>
      <c r="E12" s="14" t="n">
        <f aca="false">ABS(B12-$B$3)</f>
        <v>0</v>
      </c>
      <c r="G12" s="15" t="n">
        <v>9</v>
      </c>
      <c r="H12" s="79" t="n">
        <v>0.15</v>
      </c>
      <c r="I12" s="79" t="n">
        <v>-90</v>
      </c>
      <c r="J12" s="36" t="n">
        <v>1</v>
      </c>
      <c r="K12" s="14" t="n">
        <f aca="false">ABS(H12-$B$3)</f>
        <v>0</v>
      </c>
      <c r="M12" s="15" t="n">
        <v>9</v>
      </c>
      <c r="N12" s="79" t="n">
        <v>0.200906546668197</v>
      </c>
      <c r="O12" s="79" t="n">
        <v>0</v>
      </c>
      <c r="P12" s="36" t="n">
        <v>0</v>
      </c>
      <c r="Q12" s="14" t="n">
        <f aca="false">ABS($N$3-N10)</f>
        <v>0.060378681626928</v>
      </c>
      <c r="R12" s="1"/>
      <c r="S12" s="15" t="n">
        <v>9</v>
      </c>
      <c r="T12" s="79" t="n">
        <v>0.2</v>
      </c>
      <c r="U12" s="79" t="n">
        <v>0</v>
      </c>
      <c r="V12" s="36" t="n">
        <v>0</v>
      </c>
      <c r="W12" s="78" t="n">
        <f aca="false">ABS(T11-$T$3)</f>
        <v>0.048242415448551</v>
      </c>
      <c r="X12" s="1"/>
      <c r="Y12" s="15" t="n">
        <v>9</v>
      </c>
      <c r="Z12" s="79" t="n">
        <v>0.2</v>
      </c>
      <c r="AA12" s="79" t="n">
        <v>0.479999999999989</v>
      </c>
      <c r="AB12" s="36" t="n">
        <v>0</v>
      </c>
      <c r="AC12" s="14" t="n">
        <f aca="false">ABS(Z12-$B$3)</f>
        <v>0.05</v>
      </c>
      <c r="AD12" s="1"/>
      <c r="AE12" s="15" t="n">
        <v>9</v>
      </c>
      <c r="AF12" s="79" t="n">
        <v>0.1875</v>
      </c>
      <c r="AG12" s="79" t="n">
        <v>-269.55</v>
      </c>
      <c r="AH12" s="36" t="n">
        <v>0</v>
      </c>
      <c r="AI12" s="14" t="n">
        <f aca="false">ABS(AF12-$AF$3)</f>
        <v>0.0375</v>
      </c>
      <c r="AJ12" s="1"/>
      <c r="AK12" s="15" t="n">
        <v>9</v>
      </c>
      <c r="AL12" s="79" t="n">
        <v>0.166666666666666</v>
      </c>
      <c r="AM12" s="79" t="n">
        <v>0</v>
      </c>
      <c r="AN12" s="36" t="n">
        <v>1</v>
      </c>
      <c r="AO12" s="14" t="n">
        <f aca="false">ABS(AL12-$AL$3)</f>
        <v>0.016666666666666</v>
      </c>
      <c r="AQ12" s="15" t="n">
        <v>9</v>
      </c>
      <c r="AR12" s="79" t="n">
        <v>0.13679840227776</v>
      </c>
      <c r="AS12" s="79" t="n">
        <v>-270.654545454545</v>
      </c>
      <c r="AT12" s="36" t="n">
        <v>0</v>
      </c>
      <c r="AU12" s="14" t="n">
        <f aca="false">ABS(AR12-$B$3)</f>
        <v>0.01320159772224</v>
      </c>
      <c r="AV12" s="1"/>
      <c r="AW12" s="15" t="n">
        <v>9</v>
      </c>
      <c r="AX12" s="79" t="n">
        <v>0.131468495873655</v>
      </c>
      <c r="AY12" s="79" t="n">
        <v>-119.232</v>
      </c>
      <c r="AZ12" s="36" t="n">
        <v>0</v>
      </c>
      <c r="BA12" s="14" t="n">
        <f aca="false">ABS(AX12-$B$3)</f>
        <v>0.018531504126345</v>
      </c>
    </row>
    <row r="13" customFormat="false" ht="15.8" hidden="false" customHeight="false" outlineLevel="0" collapsed="false">
      <c r="A13" s="15" t="n">
        <v>10</v>
      </c>
      <c r="B13" s="79" t="n">
        <v>0.15</v>
      </c>
      <c r="C13" s="79" t="n">
        <v>0</v>
      </c>
      <c r="D13" s="17" t="n">
        <v>1</v>
      </c>
      <c r="E13" s="14" t="n">
        <f aca="false">ABS(B13-$B$3)</f>
        <v>0</v>
      </c>
      <c r="G13" s="15" t="n">
        <v>10</v>
      </c>
      <c r="H13" s="79" t="n">
        <v>0.15</v>
      </c>
      <c r="I13" s="79" t="n">
        <v>-90</v>
      </c>
      <c r="J13" s="36" t="n">
        <v>1</v>
      </c>
      <c r="K13" s="14" t="n">
        <f aca="false">ABS(H13-$B$3)</f>
        <v>0</v>
      </c>
      <c r="M13" s="15" t="n">
        <v>10</v>
      </c>
      <c r="N13" s="79" t="n">
        <v>0.218276932332928</v>
      </c>
      <c r="O13" s="79" t="n">
        <v>-135.820476858345</v>
      </c>
      <c r="P13" s="36" t="n">
        <v>1</v>
      </c>
      <c r="Q13" s="14" t="n">
        <f aca="false">ABS($N$3-N11)</f>
        <v>0.060378681626928</v>
      </c>
      <c r="R13" s="1"/>
      <c r="S13" s="15" t="n">
        <v>10</v>
      </c>
      <c r="T13" s="79" t="n">
        <v>0.2</v>
      </c>
      <c r="U13" s="79" t="n">
        <v>0</v>
      </c>
      <c r="V13" s="36" t="n">
        <v>0</v>
      </c>
      <c r="W13" s="78" t="n">
        <f aca="false">ABS(T12-$T$3)</f>
        <v>0.05</v>
      </c>
      <c r="X13" s="1"/>
      <c r="Y13" s="15" t="n">
        <v>10</v>
      </c>
      <c r="Z13" s="79" t="n">
        <v>0.2</v>
      </c>
      <c r="AA13" s="79" t="n">
        <v>90.24</v>
      </c>
      <c r="AB13" s="36" t="n">
        <v>0</v>
      </c>
      <c r="AC13" s="14" t="n">
        <f aca="false">ABS(Z13-$B$3)</f>
        <v>0.05</v>
      </c>
      <c r="AD13" s="1"/>
      <c r="AE13" s="15" t="n">
        <v>10</v>
      </c>
      <c r="AF13" s="79" t="n">
        <v>0.1875</v>
      </c>
      <c r="AG13" s="79" t="n">
        <v>-90</v>
      </c>
      <c r="AH13" s="36" t="n">
        <v>0</v>
      </c>
      <c r="AI13" s="14" t="n">
        <f aca="false">ABS(AF13-$AF$3)</f>
        <v>0.0375</v>
      </c>
      <c r="AJ13" s="1"/>
      <c r="AK13" s="15" t="n">
        <v>10</v>
      </c>
      <c r="AL13" s="79" t="n">
        <v>0.166666666666666</v>
      </c>
      <c r="AM13" s="79" t="n">
        <v>-90</v>
      </c>
      <c r="AN13" s="36" t="n">
        <v>0</v>
      </c>
      <c r="AO13" s="14" t="n">
        <f aca="false">ABS(AL13-$AL$3)</f>
        <v>0.016666666666666</v>
      </c>
      <c r="AQ13" s="15" t="n">
        <v>10</v>
      </c>
      <c r="AR13" s="79" t="n">
        <v>0.13679840227776</v>
      </c>
      <c r="AS13" s="79" t="n">
        <v>-179.672727272727</v>
      </c>
      <c r="AT13" s="36" t="n">
        <v>0</v>
      </c>
      <c r="AU13" s="14" t="n">
        <f aca="false">ABS(AR13-$B$3)</f>
        <v>0.01320159772224</v>
      </c>
      <c r="AV13" s="1"/>
      <c r="AW13" s="15" t="n">
        <v>10</v>
      </c>
      <c r="AX13" s="79" t="n">
        <v>0.12</v>
      </c>
      <c r="AY13" s="79" t="n">
        <v>-180.288</v>
      </c>
      <c r="AZ13" s="36" t="n">
        <v>0</v>
      </c>
      <c r="BA13" s="14" t="n">
        <f aca="false">ABS(AX13-$B$3)</f>
        <v>0.03</v>
      </c>
    </row>
    <row r="14" customFormat="false" ht="15.8" hidden="false" customHeight="false" outlineLevel="0" collapsed="false">
      <c r="A14" s="15" t="n">
        <v>11</v>
      </c>
      <c r="B14" s="79" t="n">
        <v>0.15</v>
      </c>
      <c r="C14" s="79" t="n">
        <v>0</v>
      </c>
      <c r="D14" s="17" t="n">
        <v>1</v>
      </c>
      <c r="E14" s="14" t="n">
        <f aca="false">ABS(B14-$B$3)</f>
        <v>0</v>
      </c>
      <c r="G14" s="15" t="n">
        <v>11</v>
      </c>
      <c r="H14" s="79" t="n">
        <v>0.15</v>
      </c>
      <c r="I14" s="79" t="n">
        <v>-90</v>
      </c>
      <c r="J14" s="36" t="n">
        <v>1</v>
      </c>
      <c r="K14" s="14" t="n">
        <f aca="false">ABS(H14-$B$3)</f>
        <v>0</v>
      </c>
      <c r="M14" s="15" t="n">
        <v>11</v>
      </c>
      <c r="N14" s="79" t="n">
        <v>0.210378681626928</v>
      </c>
      <c r="O14" s="79" t="n">
        <v>-90.3786816269284</v>
      </c>
      <c r="P14" s="36" t="n">
        <v>0</v>
      </c>
      <c r="Q14" s="14" t="n">
        <f aca="false">ABS($N$3-N12)</f>
        <v>0.050906546668197</v>
      </c>
      <c r="R14" s="1"/>
      <c r="S14" s="15" t="n">
        <v>11</v>
      </c>
      <c r="T14" s="79" t="n">
        <v>0.185543595425659</v>
      </c>
      <c r="U14" s="79" t="n">
        <v>-56.6399999999999</v>
      </c>
      <c r="V14" s="36" t="n">
        <v>0</v>
      </c>
      <c r="W14" s="78" t="n">
        <f aca="false">ABS(T14-$T$3)</f>
        <v>0.035543595425659</v>
      </c>
      <c r="X14" s="1"/>
      <c r="Y14" s="15" t="n">
        <v>11</v>
      </c>
      <c r="Z14" s="79" t="n">
        <v>0.2</v>
      </c>
      <c r="AA14" s="79" t="n">
        <v>-0.960000000000008</v>
      </c>
      <c r="AB14" s="36" t="n">
        <v>0</v>
      </c>
      <c r="AC14" s="14" t="n">
        <f aca="false">ABS(Z14-$B$3)</f>
        <v>0.05</v>
      </c>
      <c r="AD14" s="1"/>
      <c r="AE14" s="15" t="n">
        <v>11</v>
      </c>
      <c r="AF14" s="79" t="n">
        <v>0.186718281164873</v>
      </c>
      <c r="AG14" s="79" t="n">
        <v>0</v>
      </c>
      <c r="AH14" s="36" t="n">
        <v>0</v>
      </c>
      <c r="AI14" s="14" t="n">
        <f aca="false">ABS(AF14-$AF$3)</f>
        <v>0.036718281164873</v>
      </c>
      <c r="AJ14" s="1"/>
      <c r="AK14" s="15" t="n">
        <v>11</v>
      </c>
      <c r="AL14" s="79" t="n">
        <v>0.166666666666666</v>
      </c>
      <c r="AM14" s="79" t="n">
        <v>0</v>
      </c>
      <c r="AN14" s="36" t="n">
        <v>0</v>
      </c>
      <c r="AO14" s="14" t="n">
        <f aca="false">ABS(AL14-$AL$3)</f>
        <v>0.016666666666666</v>
      </c>
      <c r="AQ14" s="15" t="n">
        <v>11</v>
      </c>
      <c r="AR14" s="79" t="n">
        <v>0.135930252201031</v>
      </c>
      <c r="AS14" s="79" t="n">
        <v>0</v>
      </c>
      <c r="AT14" s="36" t="n">
        <v>0</v>
      </c>
      <c r="AU14" s="14" t="n">
        <f aca="false">ABS(AR14-$B$3)</f>
        <v>0.014069747798969</v>
      </c>
      <c r="AV14" s="1"/>
      <c r="AW14" s="15" t="n">
        <v>11</v>
      </c>
      <c r="AX14" s="79" t="n">
        <v>0.119658204549637</v>
      </c>
      <c r="AY14" s="79" t="n">
        <v>-177.12</v>
      </c>
      <c r="AZ14" s="36" t="n">
        <v>0</v>
      </c>
      <c r="BA14" s="14" t="n">
        <f aca="false">ABS(AX14-$B$3)</f>
        <v>0.030341795450363</v>
      </c>
    </row>
    <row r="15" customFormat="false" ht="15.8" hidden="false" customHeight="false" outlineLevel="0" collapsed="false">
      <c r="A15" s="15" t="n">
        <v>12</v>
      </c>
      <c r="B15" s="79" t="n">
        <v>0.15</v>
      </c>
      <c r="C15" s="79" t="n">
        <v>0</v>
      </c>
      <c r="D15" s="17" t="n">
        <v>1</v>
      </c>
      <c r="E15" s="14" t="n">
        <f aca="false">ABS(B15-$B$3)</f>
        <v>0</v>
      </c>
      <c r="G15" s="15" t="n">
        <v>12</v>
      </c>
      <c r="H15" s="79" t="n">
        <v>0.15</v>
      </c>
      <c r="I15" s="79" t="n">
        <v>-90</v>
      </c>
      <c r="J15" s="36" t="n">
        <v>1</v>
      </c>
      <c r="K15" s="14" t="n">
        <f aca="false">ABS(H15-$B$3)</f>
        <v>0</v>
      </c>
      <c r="M15" s="15" t="n">
        <v>12</v>
      </c>
      <c r="N15" s="79" t="n">
        <v>0.210378681626928</v>
      </c>
      <c r="O15" s="79" t="n">
        <v>-89.6213183730715</v>
      </c>
      <c r="P15" s="36" t="n">
        <v>0</v>
      </c>
      <c r="Q15" s="14" t="n">
        <f aca="false">ABS($N$3-N13)</f>
        <v>0.068276932332928</v>
      </c>
      <c r="R15" s="1"/>
      <c r="S15" s="15" t="n">
        <v>12</v>
      </c>
      <c r="T15" s="79" t="n">
        <v>0.2</v>
      </c>
      <c r="U15" s="79" t="n">
        <v>-0.48</v>
      </c>
      <c r="V15" s="36" t="n">
        <v>0</v>
      </c>
      <c r="W15" s="78" t="n">
        <f aca="false">ABS(T13-$T$3)</f>
        <v>0.05</v>
      </c>
      <c r="X15" s="1"/>
      <c r="Y15" s="15" t="n">
        <v>12</v>
      </c>
      <c r="Z15" s="79" t="n">
        <v>0.2</v>
      </c>
      <c r="AA15" s="79" t="n">
        <v>-270.24</v>
      </c>
      <c r="AB15" s="36" t="n">
        <v>0</v>
      </c>
      <c r="AC15" s="14" t="n">
        <f aca="false">ABS(Z15-$B$3)</f>
        <v>0.05</v>
      </c>
      <c r="AD15" s="1"/>
      <c r="AE15" s="15" t="n">
        <v>12</v>
      </c>
      <c r="AF15" s="79" t="n">
        <v>0.1875</v>
      </c>
      <c r="AG15" s="79" t="n">
        <v>90</v>
      </c>
      <c r="AH15" s="36" t="n">
        <v>0</v>
      </c>
      <c r="AI15" s="14" t="n">
        <f aca="false">ABS(AF15-$AF$3)</f>
        <v>0.0375</v>
      </c>
      <c r="AJ15" s="1"/>
      <c r="AK15" s="15" t="n">
        <v>12</v>
      </c>
      <c r="AL15" s="79" t="n">
        <v>0.166666666666666</v>
      </c>
      <c r="AM15" s="79" t="n">
        <v>-359.6</v>
      </c>
      <c r="AN15" s="36" t="n">
        <v>1</v>
      </c>
      <c r="AO15" s="14" t="n">
        <f aca="false">ABS(AL15-$AL$3)</f>
        <v>0.016666666666666</v>
      </c>
      <c r="AQ15" s="15" t="n">
        <v>12</v>
      </c>
      <c r="AR15" s="79" t="n">
        <v>0.135930252201031</v>
      </c>
      <c r="AS15" s="79" t="n">
        <v>0</v>
      </c>
      <c r="AT15" s="36" t="n">
        <v>0</v>
      </c>
      <c r="AU15" s="14" t="n">
        <f aca="false">ABS(AR15-$B$3)</f>
        <v>0.014069747798969</v>
      </c>
      <c r="AV15" s="1"/>
      <c r="AW15" s="15" t="n">
        <v>12</v>
      </c>
      <c r="AX15" s="79" t="n">
        <v>0.12</v>
      </c>
      <c r="AY15" s="79" t="n">
        <v>0</v>
      </c>
      <c r="AZ15" s="36" t="n">
        <v>0</v>
      </c>
      <c r="BA15" s="14" t="n">
        <f aca="false">ABS(AX15-$B$3)</f>
        <v>0.03</v>
      </c>
    </row>
    <row r="16" customFormat="false" ht="15.8" hidden="false" customHeight="false" outlineLevel="0" collapsed="false">
      <c r="A16" s="15" t="n">
        <v>13</v>
      </c>
      <c r="B16" s="79" t="n">
        <v>0.15</v>
      </c>
      <c r="C16" s="79" t="n">
        <v>0</v>
      </c>
      <c r="D16" s="17" t="n">
        <v>1</v>
      </c>
      <c r="E16" s="14" t="n">
        <f aca="false">ABS(B16-$B$3)</f>
        <v>0</v>
      </c>
      <c r="G16" s="15" t="n">
        <v>13</v>
      </c>
      <c r="H16" s="79" t="n">
        <v>0.15</v>
      </c>
      <c r="I16" s="79" t="n">
        <v>-90</v>
      </c>
      <c r="J16" s="36" t="n">
        <v>1</v>
      </c>
      <c r="K16" s="14" t="n">
        <f aca="false">ABS(H16-$B$3)</f>
        <v>0</v>
      </c>
      <c r="M16" s="15" t="n">
        <v>13</v>
      </c>
      <c r="N16" s="79" t="n">
        <v>0.218276932332928</v>
      </c>
      <c r="O16" s="79" t="n">
        <v>-135.31556802244</v>
      </c>
      <c r="P16" s="36" t="n">
        <v>1</v>
      </c>
      <c r="Q16" s="14" t="n">
        <f aca="false">ABS($N$3-N14)</f>
        <v>0.060378681626928</v>
      </c>
      <c r="R16" s="1"/>
      <c r="S16" s="15" t="n">
        <v>13</v>
      </c>
      <c r="T16" s="79" t="n">
        <v>0.2</v>
      </c>
      <c r="U16" s="79" t="n">
        <v>-179.519999999999</v>
      </c>
      <c r="V16" s="36" t="n">
        <v>0</v>
      </c>
      <c r="W16" s="78" t="n">
        <f aca="false">ABS(T14-$T$3)</f>
        <v>0.035543595425659</v>
      </c>
      <c r="X16" s="1"/>
      <c r="Y16" s="15" t="n">
        <v>13</v>
      </c>
      <c r="Z16" s="79" t="n">
        <v>0.2</v>
      </c>
      <c r="AA16" s="79" t="n">
        <v>-270.72</v>
      </c>
      <c r="AB16" s="36" t="n">
        <v>0</v>
      </c>
      <c r="AC16" s="14" t="n">
        <f aca="false">ABS(Z16-$B$3)</f>
        <v>0.05</v>
      </c>
      <c r="AD16" s="1"/>
      <c r="AE16" s="15" t="n">
        <v>13</v>
      </c>
      <c r="AF16" s="79" t="n">
        <v>0.188284991596279</v>
      </c>
      <c r="AG16" s="79" t="n">
        <v>0</v>
      </c>
      <c r="AH16" s="36" t="n">
        <v>0</v>
      </c>
      <c r="AI16" s="14" t="n">
        <f aca="false">ABS(AF16-$AF$3)</f>
        <v>0.038284991596279</v>
      </c>
      <c r="AJ16" s="1"/>
      <c r="AK16" s="15" t="n">
        <v>13</v>
      </c>
      <c r="AL16" s="79" t="n">
        <v>0.182489822911367</v>
      </c>
      <c r="AM16" s="79" t="n">
        <v>-136.4</v>
      </c>
      <c r="AN16" s="36" t="n">
        <v>0</v>
      </c>
      <c r="AO16" s="14" t="n">
        <f aca="false">ABS(AL16-$AL$3)</f>
        <v>0.032489822911367</v>
      </c>
      <c r="AQ16" s="15" t="n">
        <v>13</v>
      </c>
      <c r="AR16" s="79" t="n">
        <v>0.136363636363636</v>
      </c>
      <c r="AS16" s="79" t="n">
        <v>-180</v>
      </c>
      <c r="AT16" s="36" t="n">
        <v>0</v>
      </c>
      <c r="AU16" s="14" t="n">
        <f aca="false">ABS(AR16-$B$3)</f>
        <v>0.013636363636364</v>
      </c>
      <c r="AV16" s="1"/>
      <c r="AW16" s="15" t="n">
        <v>13</v>
      </c>
      <c r="AX16" s="79" t="n">
        <v>0.12</v>
      </c>
      <c r="AY16" s="79" t="n">
        <v>-180.576</v>
      </c>
      <c r="AZ16" s="36" t="n">
        <v>0</v>
      </c>
      <c r="BA16" s="14" t="n">
        <f aca="false">ABS(AX16-$B$3)</f>
        <v>0.03</v>
      </c>
    </row>
    <row r="17" customFormat="false" ht="15.8" hidden="false" customHeight="false" outlineLevel="0" collapsed="false">
      <c r="A17" s="15" t="n">
        <v>14</v>
      </c>
      <c r="B17" s="79" t="n">
        <v>0.15</v>
      </c>
      <c r="C17" s="79" t="n">
        <v>0</v>
      </c>
      <c r="D17" s="17" t="n">
        <v>1</v>
      </c>
      <c r="E17" s="14" t="n">
        <f aca="false">ABS(B17-$B$3)</f>
        <v>0</v>
      </c>
      <c r="G17" s="15" t="n">
        <v>14</v>
      </c>
      <c r="H17" s="79" t="n">
        <v>0.15</v>
      </c>
      <c r="I17" s="79" t="n">
        <v>-90</v>
      </c>
      <c r="J17" s="36" t="n">
        <v>1</v>
      </c>
      <c r="K17" s="14" t="n">
        <f aca="false">ABS(H17-$B$3)</f>
        <v>0</v>
      </c>
      <c r="M17" s="15" t="n">
        <v>14</v>
      </c>
      <c r="N17" s="79" t="n">
        <v>0.217273658681238</v>
      </c>
      <c r="O17" s="79" t="n">
        <v>-136.072931276297</v>
      </c>
      <c r="P17" s="36" t="n">
        <v>1</v>
      </c>
      <c r="Q17" s="14" t="n">
        <f aca="false">ABS($N$3-N15)</f>
        <v>0.060378681626928</v>
      </c>
      <c r="R17" s="1"/>
      <c r="S17" s="15" t="n">
        <v>14</v>
      </c>
      <c r="T17" s="79" t="n">
        <v>0.2</v>
      </c>
      <c r="U17" s="79" t="n">
        <v>-179.52</v>
      </c>
      <c r="V17" s="36" t="n">
        <v>0</v>
      </c>
      <c r="W17" s="78" t="n">
        <f aca="false">ABS(T15-$T$3)</f>
        <v>0.05</v>
      </c>
      <c r="X17" s="1"/>
      <c r="Y17" s="15" t="n">
        <v>14</v>
      </c>
      <c r="Z17" s="79" t="n">
        <v>0.200884627090344</v>
      </c>
      <c r="AA17" s="79" t="n">
        <v>-95.52</v>
      </c>
      <c r="AB17" s="36" t="n">
        <v>0</v>
      </c>
      <c r="AC17" s="14" t="n">
        <f aca="false">ABS(Z17-$B$3)</f>
        <v>0.050884627090344</v>
      </c>
      <c r="AD17" s="1"/>
      <c r="AE17" s="15" t="n">
        <v>14</v>
      </c>
      <c r="AF17" s="79" t="n">
        <v>0.1875</v>
      </c>
      <c r="AG17" s="79" t="n">
        <v>-359.55</v>
      </c>
      <c r="AH17" s="36" t="n">
        <v>0.5</v>
      </c>
      <c r="AI17" s="14" t="n">
        <f aca="false">ABS(AF17-$AF$3)</f>
        <v>0.0375</v>
      </c>
      <c r="AJ17" s="1"/>
      <c r="AK17" s="15" t="n">
        <v>14</v>
      </c>
      <c r="AL17" s="79" t="n">
        <v>0.167297709672512</v>
      </c>
      <c r="AM17" s="79" t="n">
        <v>0</v>
      </c>
      <c r="AN17" s="36" t="n">
        <v>1</v>
      </c>
      <c r="AO17" s="14" t="n">
        <f aca="false">ABS(AL17-$AL$3)</f>
        <v>0.017297709672512</v>
      </c>
      <c r="AQ17" s="15" t="n">
        <v>14</v>
      </c>
      <c r="AR17" s="79" t="n">
        <v>0.136363636363636</v>
      </c>
      <c r="AS17" s="79" t="n">
        <v>0</v>
      </c>
      <c r="AT17" s="36" t="n">
        <v>1</v>
      </c>
      <c r="AU17" s="14" t="n">
        <f aca="false">ABS(AR17-$B$3)</f>
        <v>0.013636363636364</v>
      </c>
      <c r="AV17" s="1"/>
      <c r="AW17" s="15" t="n">
        <v>14</v>
      </c>
      <c r="AX17" s="79" t="n">
        <v>0.12</v>
      </c>
      <c r="AY17" s="79" t="n">
        <v>-0.28800000000001</v>
      </c>
      <c r="AZ17" s="36" t="n">
        <v>1</v>
      </c>
      <c r="BA17" s="14" t="n">
        <f aca="false">ABS(AX17-$B$3)</f>
        <v>0.03</v>
      </c>
    </row>
    <row r="18" customFormat="false" ht="15.8" hidden="false" customHeight="false" outlineLevel="0" collapsed="false">
      <c r="A18" s="15" t="n">
        <v>15</v>
      </c>
      <c r="B18" s="79" t="n">
        <v>0.15</v>
      </c>
      <c r="C18" s="79" t="n">
        <v>0</v>
      </c>
      <c r="D18" s="17" t="n">
        <v>1</v>
      </c>
      <c r="E18" s="14" t="n">
        <f aca="false">ABS(B18-$B$3)</f>
        <v>0</v>
      </c>
      <c r="G18" s="15" t="n">
        <v>15</v>
      </c>
      <c r="H18" s="79" t="n">
        <v>0.15</v>
      </c>
      <c r="I18" s="79" t="n">
        <v>-90</v>
      </c>
      <c r="J18" s="36" t="n">
        <v>1</v>
      </c>
      <c r="K18" s="14" t="n">
        <f aca="false">ABS(H18-$B$3)</f>
        <v>0</v>
      </c>
      <c r="M18" s="15" t="n">
        <v>15</v>
      </c>
      <c r="N18" s="79" t="n">
        <v>0.208449184837571</v>
      </c>
      <c r="O18" s="79" t="n">
        <v>-135.568022440392</v>
      </c>
      <c r="P18" s="36" t="n">
        <v>1</v>
      </c>
      <c r="Q18" s="14" t="n">
        <f aca="false">ABS($N$3-N16)</f>
        <v>0.068276932332928</v>
      </c>
      <c r="R18" s="1"/>
      <c r="S18" s="15" t="n">
        <v>15</v>
      </c>
      <c r="T18" s="79" t="n">
        <v>0.2</v>
      </c>
      <c r="U18" s="79" t="n">
        <v>-179.52</v>
      </c>
      <c r="V18" s="36" t="n">
        <v>0</v>
      </c>
      <c r="W18" s="78" t="n">
        <f aca="false">ABS(T16-$T$3)</f>
        <v>0.05</v>
      </c>
      <c r="X18" s="1"/>
      <c r="Y18" s="15" t="n">
        <v>15</v>
      </c>
      <c r="Z18" s="79" t="n">
        <v>0.2</v>
      </c>
      <c r="AA18" s="79" t="n">
        <v>-87.8399999999999</v>
      </c>
      <c r="AB18" s="36" t="n">
        <v>0</v>
      </c>
      <c r="AC18" s="14" t="n">
        <f aca="false">ABS(Z18-$B$3)</f>
        <v>0.05</v>
      </c>
      <c r="AD18" s="1"/>
      <c r="AE18" s="15" t="n">
        <v>15</v>
      </c>
      <c r="AF18" s="79" t="n">
        <v>0.186718281164873</v>
      </c>
      <c r="AG18" s="79" t="n">
        <v>180</v>
      </c>
      <c r="AH18" s="36" t="n">
        <v>0</v>
      </c>
      <c r="AI18" s="14" t="n">
        <f aca="false">ABS(AF18-$AF$3)</f>
        <v>0.036718281164873</v>
      </c>
      <c r="AJ18" s="1"/>
      <c r="AK18" s="15" t="n">
        <v>15</v>
      </c>
      <c r="AL18" s="79" t="n">
        <v>0.166666666666666</v>
      </c>
      <c r="AM18" s="79" t="n">
        <v>0</v>
      </c>
      <c r="AN18" s="36" t="n">
        <v>0</v>
      </c>
      <c r="AO18" s="14" t="n">
        <f aca="false">ABS(AL18-$AL$3)</f>
        <v>0.016666666666666</v>
      </c>
      <c r="AQ18" s="15" t="n">
        <v>15</v>
      </c>
      <c r="AR18" s="79" t="n">
        <v>0.136363636363636</v>
      </c>
      <c r="AS18" s="79" t="n">
        <v>-180.327272727272</v>
      </c>
      <c r="AT18" s="36" t="n">
        <v>0</v>
      </c>
      <c r="AU18" s="14" t="n">
        <f aca="false">ABS(AR18-$B$3)</f>
        <v>0.013636363636364</v>
      </c>
      <c r="AV18" s="1"/>
      <c r="AW18" s="15" t="n">
        <v>15</v>
      </c>
      <c r="AX18" s="79" t="n">
        <v>0.138000507109345</v>
      </c>
      <c r="AY18" s="79" t="n">
        <v>-47.52</v>
      </c>
      <c r="AZ18" s="36" t="n">
        <v>0</v>
      </c>
      <c r="BA18" s="14" t="n">
        <f aca="false">ABS(AX18-$B$3)</f>
        <v>0.011999492890655</v>
      </c>
    </row>
    <row r="19" customFormat="false" ht="15.8" hidden="false" customHeight="false" outlineLevel="0" collapsed="false">
      <c r="A19" s="15" t="n">
        <v>16</v>
      </c>
      <c r="B19" s="79" t="n">
        <v>0.15</v>
      </c>
      <c r="C19" s="79" t="n">
        <v>0</v>
      </c>
      <c r="D19" s="17" t="n">
        <v>1</v>
      </c>
      <c r="E19" s="14" t="n">
        <f aca="false">ABS(B24-$B$3)</f>
        <v>0</v>
      </c>
      <c r="F19" s="1"/>
      <c r="G19" s="15" t="n">
        <v>16</v>
      </c>
      <c r="H19" s="79" t="n">
        <v>0.15</v>
      </c>
      <c r="I19" s="79" t="n">
        <v>-90</v>
      </c>
      <c r="J19" s="36" t="n">
        <v>1</v>
      </c>
      <c r="K19" s="14" t="n">
        <f aca="false">ABS(H19-$B$3)</f>
        <v>0</v>
      </c>
      <c r="M19" s="15" t="n">
        <v>16</v>
      </c>
      <c r="N19" s="79" t="n">
        <v>0.174168817522052</v>
      </c>
      <c r="O19" s="79" t="n">
        <v>-180.252454417952</v>
      </c>
      <c r="P19" s="36" t="n">
        <v>0</v>
      </c>
      <c r="Q19" s="14" t="n">
        <f aca="false">ABS($N$3-N17)</f>
        <v>0.067273658681238</v>
      </c>
      <c r="R19" s="1"/>
      <c r="S19" s="15" t="n">
        <v>16</v>
      </c>
      <c r="T19" s="79" t="n">
        <v>0.2</v>
      </c>
      <c r="U19" s="79" t="n">
        <v>-180.48</v>
      </c>
      <c r="V19" s="36" t="n">
        <v>0</v>
      </c>
      <c r="W19" s="78" t="n">
        <f aca="false">ABS(T17-$T$3)</f>
        <v>0.05</v>
      </c>
      <c r="X19" s="1"/>
      <c r="Y19" s="15" t="n">
        <v>16</v>
      </c>
      <c r="Z19" s="79" t="n">
        <v>0.2</v>
      </c>
      <c r="AA19" s="79" t="n">
        <v>-90.24</v>
      </c>
      <c r="AB19" s="36" t="n">
        <v>0</v>
      </c>
      <c r="AC19" s="14" t="n">
        <f aca="false">ABS(Z19-$B$3)</f>
        <v>0.05</v>
      </c>
      <c r="AD19" s="1"/>
      <c r="AE19" s="15" t="n">
        <v>16</v>
      </c>
      <c r="AF19" s="79" t="n">
        <v>0.1875</v>
      </c>
      <c r="AG19" s="79" t="n">
        <v>0</v>
      </c>
      <c r="AH19" s="36" t="n">
        <v>0</v>
      </c>
      <c r="AI19" s="14" t="n">
        <f aca="false">ABS(AF19-$AF$3)</f>
        <v>0.0375</v>
      </c>
      <c r="AJ19" s="1"/>
      <c r="AK19" s="15" t="n">
        <v>16</v>
      </c>
      <c r="AL19" s="79" t="n">
        <v>0.166666666666666</v>
      </c>
      <c r="AM19" s="79" t="n">
        <v>0</v>
      </c>
      <c r="AN19" s="36" t="n">
        <v>0</v>
      </c>
      <c r="AO19" s="14" t="n">
        <f aca="false">ABS(AL19-$AL$3)</f>
        <v>0.016666666666666</v>
      </c>
      <c r="AQ19" s="15" t="n">
        <v>16</v>
      </c>
      <c r="AR19" s="79" t="n">
        <v>0.13549824539853</v>
      </c>
      <c r="AS19" s="79" t="n">
        <v>-84.7636363636363</v>
      </c>
      <c r="AT19" s="36" t="n">
        <v>0</v>
      </c>
      <c r="AU19" s="14" t="n">
        <f aca="false">ABS(AR19-$B$3)</f>
        <v>0.01450175460147</v>
      </c>
      <c r="AV19" s="1"/>
      <c r="AW19" s="15" t="n">
        <v>16</v>
      </c>
      <c r="AX19" s="79" t="n">
        <v>0.120342771765612</v>
      </c>
      <c r="AY19" s="79" t="n">
        <v>-180</v>
      </c>
      <c r="AZ19" s="36" t="n">
        <v>0</v>
      </c>
      <c r="BA19" s="14" t="n">
        <f aca="false">ABS(AX19-$B$3)</f>
        <v>0.029657228234388</v>
      </c>
    </row>
    <row r="20" customFormat="false" ht="15.8" hidden="false" customHeight="false" outlineLevel="0" collapsed="false">
      <c r="A20" s="15" t="n">
        <v>17</v>
      </c>
      <c r="B20" s="79" t="n">
        <v>0.15</v>
      </c>
      <c r="C20" s="79" t="n">
        <v>0</v>
      </c>
      <c r="D20" s="17" t="n">
        <v>1</v>
      </c>
      <c r="E20" s="14" t="n">
        <f aca="false">ABS(B25-$B$3)</f>
        <v>0</v>
      </c>
      <c r="F20" s="1"/>
      <c r="G20" s="15" t="n">
        <v>17</v>
      </c>
      <c r="H20" s="79" t="n">
        <v>0.15</v>
      </c>
      <c r="I20" s="79" t="n">
        <v>-90</v>
      </c>
      <c r="J20" s="36" t="n">
        <v>1</v>
      </c>
      <c r="K20" s="14" t="n">
        <f aca="false">ABS(H20-$B$3)</f>
        <v>0</v>
      </c>
      <c r="M20" s="15" t="n">
        <v>17</v>
      </c>
      <c r="N20" s="79" t="n">
        <v>0.10066522806817</v>
      </c>
      <c r="O20" s="79" t="n">
        <v>135.063113604488</v>
      </c>
      <c r="P20" s="36" t="n">
        <v>0</v>
      </c>
      <c r="Q20" s="14" t="n">
        <f aca="false">ABS($N$3-N18)</f>
        <v>0.058449184837571</v>
      </c>
      <c r="R20" s="1"/>
      <c r="S20" s="15" t="n">
        <v>17</v>
      </c>
      <c r="T20" s="79" t="n">
        <v>0.2</v>
      </c>
      <c r="U20" s="79" t="n">
        <v>-180</v>
      </c>
      <c r="V20" s="36" t="n">
        <v>0</v>
      </c>
      <c r="W20" s="78" t="n">
        <f aca="false">ABS(T18-$T$3)</f>
        <v>0.05</v>
      </c>
      <c r="X20" s="1"/>
      <c r="Y20" s="15" t="n">
        <v>17</v>
      </c>
      <c r="Z20" s="79" t="n">
        <v>0.2</v>
      </c>
      <c r="AA20" s="79" t="n">
        <v>179.52</v>
      </c>
      <c r="AB20" s="36" t="n">
        <v>0</v>
      </c>
      <c r="AC20" s="14" t="n">
        <f aca="false">ABS(Z20-$B$3)</f>
        <v>0.05</v>
      </c>
      <c r="AD20" s="1"/>
      <c r="AE20" s="15" t="n">
        <v>17</v>
      </c>
      <c r="AF20" s="79" t="n">
        <v>0.1875</v>
      </c>
      <c r="AG20" s="79" t="n">
        <v>-89.55</v>
      </c>
      <c r="AH20" s="36" t="n">
        <v>0</v>
      </c>
      <c r="AI20" s="14" t="n">
        <f aca="false">ABS(AF20-$AF$3)</f>
        <v>0.0375</v>
      </c>
      <c r="AJ20" s="1"/>
      <c r="AK20" s="15" t="n">
        <v>17</v>
      </c>
      <c r="AL20" s="79" t="n">
        <v>0.166666666666666</v>
      </c>
      <c r="AM20" s="79" t="n">
        <v>-0.400000000000005</v>
      </c>
      <c r="AN20" s="36" t="n">
        <v>0</v>
      </c>
      <c r="AO20" s="14" t="n">
        <f aca="false">ABS(AL20-$AL$3)</f>
        <v>0.016666666666666</v>
      </c>
      <c r="AQ20" s="15" t="n">
        <v>17</v>
      </c>
      <c r="AR20" s="79" t="n">
        <v>0.136363636363636</v>
      </c>
      <c r="AS20" s="79" t="n">
        <v>-0.654545454545456</v>
      </c>
      <c r="AT20" s="36" t="n">
        <v>0</v>
      </c>
      <c r="AU20" s="14" t="n">
        <f aca="false">ABS(AR20-$B$3)</f>
        <v>0.013636363636364</v>
      </c>
      <c r="AV20" s="1"/>
      <c r="AW20" s="15" t="n">
        <v>17</v>
      </c>
      <c r="AX20" s="79" t="n">
        <v>0.12</v>
      </c>
      <c r="AY20" s="79" t="n">
        <v>-90.144</v>
      </c>
      <c r="AZ20" s="36" t="n">
        <v>0</v>
      </c>
      <c r="BA20" s="14" t="n">
        <f aca="false">ABS(AX20-$B$3)</f>
        <v>0.03</v>
      </c>
    </row>
    <row r="21" customFormat="false" ht="15.8" hidden="false" customHeight="false" outlineLevel="0" collapsed="false">
      <c r="A21" s="15" t="n">
        <v>18</v>
      </c>
      <c r="B21" s="79" t="n">
        <v>0.15</v>
      </c>
      <c r="C21" s="79" t="n">
        <v>0</v>
      </c>
      <c r="D21" s="17" t="n">
        <v>1</v>
      </c>
      <c r="E21" s="14" t="n">
        <f aca="false">ABS(B26-$B$3)</f>
        <v>0</v>
      </c>
      <c r="F21" s="1"/>
      <c r="G21" s="15" t="n">
        <v>18</v>
      </c>
      <c r="H21" s="79" t="n">
        <v>0.149482812020215</v>
      </c>
      <c r="I21" s="79" t="n">
        <v>0.360000000000013</v>
      </c>
      <c r="J21" s="36" t="n">
        <v>0</v>
      </c>
      <c r="K21" s="14" t="n">
        <f aca="false">ABS(H21-$B$3)</f>
        <v>0.000517187979784978</v>
      </c>
      <c r="M21" s="15" t="n">
        <v>18</v>
      </c>
      <c r="N21" s="79" t="n">
        <v>0.217273658681238</v>
      </c>
      <c r="O21" s="79" t="n">
        <v>-224.684431977559</v>
      </c>
      <c r="P21" s="36" t="n">
        <v>1</v>
      </c>
      <c r="Q21" s="14" t="n">
        <f aca="false">ABS($N$3-N19)</f>
        <v>0.024168817522052</v>
      </c>
      <c r="R21" s="1"/>
      <c r="S21" s="15" t="n">
        <v>18</v>
      </c>
      <c r="T21" s="79" t="n">
        <v>0.2</v>
      </c>
      <c r="U21" s="79" t="n">
        <v>-359.04</v>
      </c>
      <c r="V21" s="36" t="n">
        <v>0</v>
      </c>
      <c r="W21" s="78" t="n">
        <f aca="false">ABS(T19-$T$3)</f>
        <v>0.05</v>
      </c>
      <c r="X21" s="1"/>
      <c r="Y21" s="15" t="n">
        <v>18</v>
      </c>
      <c r="Z21" s="79" t="n">
        <v>0.2</v>
      </c>
      <c r="AA21" s="79" t="n">
        <v>-180.96</v>
      </c>
      <c r="AB21" s="36" t="n">
        <v>0</v>
      </c>
      <c r="AC21" s="14" t="n">
        <f aca="false">ABS(Z21-$B$3)</f>
        <v>0.05</v>
      </c>
      <c r="AD21" s="1"/>
      <c r="AE21" s="15" t="n">
        <v>18</v>
      </c>
      <c r="AF21" s="79" t="n">
        <v>0.1875</v>
      </c>
      <c r="AG21" s="79" t="n">
        <v>-180</v>
      </c>
      <c r="AH21" s="36" t="n">
        <v>0</v>
      </c>
      <c r="AI21" s="14" t="n">
        <f aca="false">ABS(AF21-$AF$3)</f>
        <v>0.0375</v>
      </c>
      <c r="AJ21" s="1"/>
      <c r="AK21" s="15" t="n">
        <v>18</v>
      </c>
      <c r="AL21" s="79" t="n">
        <v>0.166666666666666</v>
      </c>
      <c r="AM21" s="79" t="n">
        <v>-90.3999999999999</v>
      </c>
      <c r="AN21" s="36" t="n">
        <v>0</v>
      </c>
      <c r="AO21" s="14" t="n">
        <f aca="false">ABS(AL21-$AL$3)</f>
        <v>0.016666666666666</v>
      </c>
      <c r="AQ21" s="15" t="n">
        <v>18</v>
      </c>
      <c r="AR21" s="79" t="n">
        <v>0.135930252201031</v>
      </c>
      <c r="AS21" s="79" t="n">
        <v>-180</v>
      </c>
      <c r="AT21" s="36" t="n">
        <v>0</v>
      </c>
      <c r="AU21" s="14" t="n">
        <f aca="false">ABS(AR21-$B$3)</f>
        <v>0.014069747798969</v>
      </c>
      <c r="AW21" s="15" t="n">
        <v>18</v>
      </c>
      <c r="AX21" s="79" t="n">
        <v>0.12</v>
      </c>
      <c r="AY21" s="79" t="n">
        <v>-269.856</v>
      </c>
      <c r="AZ21" s="36" t="n">
        <v>0</v>
      </c>
      <c r="BA21" s="14" t="n">
        <f aca="false">ABS(AX21-$B$3)</f>
        <v>0.03</v>
      </c>
    </row>
    <row r="22" customFormat="false" ht="15.8" hidden="false" customHeight="false" outlineLevel="0" collapsed="false">
      <c r="A22" s="15" t="n">
        <v>19</v>
      </c>
      <c r="B22" s="79" t="n">
        <v>0.15</v>
      </c>
      <c r="C22" s="79" t="n">
        <v>0</v>
      </c>
      <c r="D22" s="17" t="n">
        <v>1</v>
      </c>
      <c r="E22" s="14" t="n">
        <f aca="false">ABS(B27-$B$3)</f>
        <v>0</v>
      </c>
      <c r="F22" s="1"/>
      <c r="G22" s="15" t="n">
        <v>19</v>
      </c>
      <c r="H22" s="79" t="n">
        <v>0.15</v>
      </c>
      <c r="I22" s="79" t="n">
        <v>-90</v>
      </c>
      <c r="J22" s="36" t="n">
        <v>1</v>
      </c>
      <c r="K22" s="14" t="n">
        <f aca="false">ABS(H22-$B$3)</f>
        <v>0</v>
      </c>
      <c r="M22" s="15" t="n">
        <v>19</v>
      </c>
      <c r="N22" s="79" t="n">
        <v>0.17659267915206</v>
      </c>
      <c r="O22" s="79" t="n">
        <v>-260.532959326788</v>
      </c>
      <c r="P22" s="36" t="n">
        <v>0</v>
      </c>
      <c r="Q22" s="14" t="n">
        <f aca="false">ABS($N$3-N20)</f>
        <v>0.04933477193183</v>
      </c>
      <c r="R22" s="1"/>
      <c r="S22" s="15" t="n">
        <v>19</v>
      </c>
      <c r="T22" s="79" t="n">
        <v>0.180694828400804</v>
      </c>
      <c r="U22" s="79" t="n">
        <v>-128.16</v>
      </c>
      <c r="V22" s="36" t="n">
        <v>0</v>
      </c>
      <c r="W22" s="78" t="n">
        <f aca="false">ABS(T20-$T$3)</f>
        <v>0.05</v>
      </c>
      <c r="X22" s="1"/>
      <c r="Y22" s="15" t="n">
        <v>19</v>
      </c>
      <c r="Z22" s="79" t="n">
        <v>0.2</v>
      </c>
      <c r="AA22" s="79" t="n">
        <v>-356.16</v>
      </c>
      <c r="AB22" s="36" t="n">
        <v>0</v>
      </c>
      <c r="AC22" s="14" t="n">
        <f aca="false">ABS(Z22-$B$3)</f>
        <v>0.05</v>
      </c>
      <c r="AD22" s="1"/>
      <c r="AE22" s="15" t="n">
        <v>19</v>
      </c>
      <c r="AF22" s="79" t="n">
        <v>0.1875</v>
      </c>
      <c r="AG22" s="79" t="n">
        <v>0</v>
      </c>
      <c r="AH22" s="36" t="n">
        <v>0</v>
      </c>
      <c r="AI22" s="14" t="n">
        <f aca="false">ABS(AF22-$AF$3)</f>
        <v>0.0375</v>
      </c>
      <c r="AJ22" s="1"/>
      <c r="AK22" s="15" t="n">
        <v>19</v>
      </c>
      <c r="AL22" s="79" t="n">
        <v>0.166666666666666</v>
      </c>
      <c r="AM22" s="79" t="n">
        <v>-0.400000000000005</v>
      </c>
      <c r="AN22" s="36" t="n">
        <v>1</v>
      </c>
      <c r="AO22" s="14" t="n">
        <f aca="false">ABS(AL22-$AL$3)</f>
        <v>0.016666666666666</v>
      </c>
      <c r="AQ22" s="15" t="n">
        <v>19</v>
      </c>
      <c r="AR22" s="79" t="n">
        <v>0.136363636363636</v>
      </c>
      <c r="AS22" s="79" t="n">
        <v>-90</v>
      </c>
      <c r="AT22" s="36" t="n">
        <v>0</v>
      </c>
      <c r="AU22" s="14" t="n">
        <f aca="false">ABS(AR22-$B$3)</f>
        <v>0.013636363636364</v>
      </c>
      <c r="AW22" s="15" t="n">
        <v>19</v>
      </c>
      <c r="AX22" s="79" t="n">
        <v>0.12</v>
      </c>
      <c r="AY22" s="79" t="n">
        <v>-179.712</v>
      </c>
      <c r="AZ22" s="36" t="n">
        <v>0</v>
      </c>
      <c r="BA22" s="14" t="n">
        <f aca="false">ABS(AX22-$B$3)</f>
        <v>0.03</v>
      </c>
    </row>
    <row r="23" customFormat="false" ht="15.8" hidden="false" customHeight="false" outlineLevel="0" collapsed="false">
      <c r="A23" s="15" t="n">
        <v>20</v>
      </c>
      <c r="B23" s="79" t="n">
        <v>0.15</v>
      </c>
      <c r="C23" s="79" t="n">
        <v>0</v>
      </c>
      <c r="D23" s="17" t="n">
        <v>1</v>
      </c>
      <c r="E23" s="14" t="n">
        <f aca="false">ABS(B28-$B$3)</f>
        <v>0</v>
      </c>
      <c r="F23" s="1"/>
      <c r="G23" s="15" t="n">
        <v>20</v>
      </c>
      <c r="H23" s="79" t="n">
        <v>0.15</v>
      </c>
      <c r="I23" s="79" t="n">
        <v>-90</v>
      </c>
      <c r="J23" s="36" t="n">
        <v>1</v>
      </c>
      <c r="K23" s="14" t="n">
        <f aca="false">ABS(H23-$B$3)</f>
        <v>0</v>
      </c>
      <c r="M23" s="15" t="n">
        <v>20</v>
      </c>
      <c r="N23" s="79" t="n">
        <v>0.207491082794316</v>
      </c>
      <c r="O23" s="79" t="n">
        <v>24.992987377279</v>
      </c>
      <c r="P23" s="36" t="n">
        <v>0</v>
      </c>
      <c r="Q23" s="14" t="n">
        <f aca="false">ABS($N$3-N21)</f>
        <v>0.067273658681238</v>
      </c>
      <c r="R23" s="1"/>
      <c r="S23" s="15" t="n">
        <v>20</v>
      </c>
      <c r="T23" s="79" t="n">
        <v>0.2</v>
      </c>
      <c r="U23" s="79" t="n">
        <v>-90.24</v>
      </c>
      <c r="V23" s="36" t="n">
        <v>0</v>
      </c>
      <c r="W23" s="78" t="n">
        <f aca="false">ABS(T21-$T$3)</f>
        <v>0.05</v>
      </c>
      <c r="X23" s="1"/>
      <c r="Y23" s="15" t="n">
        <v>20</v>
      </c>
      <c r="Z23" s="79" t="n">
        <v>0.2</v>
      </c>
      <c r="AA23" s="79" t="n">
        <v>-180</v>
      </c>
      <c r="AB23" s="36" t="n">
        <v>0</v>
      </c>
      <c r="AC23" s="14" t="n">
        <f aca="false">ABS(Z23-$B$3)</f>
        <v>0.05</v>
      </c>
      <c r="AD23" s="1"/>
      <c r="AE23" s="15" t="n">
        <v>20</v>
      </c>
      <c r="AF23" s="79" t="n">
        <v>0.186718281164873</v>
      </c>
      <c r="AG23" s="79" t="n">
        <v>-257.4</v>
      </c>
      <c r="AH23" s="36" t="n">
        <v>0</v>
      </c>
      <c r="AI23" s="14" t="n">
        <f aca="false">ABS(AF23-$AF$3)</f>
        <v>0.036718281164873</v>
      </c>
      <c r="AJ23" s="1"/>
      <c r="AK23" s="15" t="n">
        <v>20</v>
      </c>
      <c r="AL23" s="79" t="n">
        <v>0.181115724745441</v>
      </c>
      <c r="AM23" s="79" t="n">
        <v>-331.6</v>
      </c>
      <c r="AN23" s="36" t="n">
        <v>0</v>
      </c>
      <c r="AO23" s="14" t="n">
        <f aca="false">ABS(AL23-$AL$3)</f>
        <v>0.031115724745441</v>
      </c>
      <c r="AQ23" s="15" t="n">
        <v>20</v>
      </c>
      <c r="AR23" s="79" t="n">
        <v>0.150506259250643</v>
      </c>
      <c r="AS23" s="79" t="n">
        <v>-149.563636363636</v>
      </c>
      <c r="AT23" s="36" t="n">
        <v>0</v>
      </c>
      <c r="AU23" s="14" t="n">
        <f aca="false">ABS(AR23-$B$3)</f>
        <v>0.000506259250643015</v>
      </c>
      <c r="AW23" s="15" t="n">
        <v>20</v>
      </c>
      <c r="AX23" s="79" t="n">
        <v>0.12</v>
      </c>
      <c r="AY23" s="79" t="n">
        <v>0.28800000000001</v>
      </c>
      <c r="AZ23" s="36" t="n">
        <v>0</v>
      </c>
      <c r="BA23" s="14" t="n">
        <f aca="false">ABS(AX23-$B$3)</f>
        <v>0.03</v>
      </c>
    </row>
    <row r="24" customFormat="false" ht="15.75" hidden="false" customHeight="true" outlineLevel="0" collapsed="false">
      <c r="A24" s="15" t="n">
        <v>21</v>
      </c>
      <c r="B24" s="79" t="n">
        <v>0.15</v>
      </c>
      <c r="C24" s="79" t="n">
        <v>0</v>
      </c>
      <c r="D24" s="17" t="n">
        <v>1</v>
      </c>
      <c r="E24" s="14" t="n">
        <f aca="false">ABS(B29-$B$3)</f>
        <v>0</v>
      </c>
      <c r="F24" s="1"/>
      <c r="G24" s="15" t="n">
        <v>21</v>
      </c>
      <c r="H24" s="79" t="n">
        <v>0.15</v>
      </c>
      <c r="I24" s="79" t="n">
        <v>-90</v>
      </c>
      <c r="J24" s="36" t="n">
        <v>1</v>
      </c>
      <c r="K24" s="14" t="n">
        <f aca="false">ABS(H24-$B$3)</f>
        <v>0</v>
      </c>
      <c r="M24" s="15" t="n">
        <v>21</v>
      </c>
      <c r="N24" s="79" t="n">
        <v>0.210378681626928</v>
      </c>
      <c r="O24" s="79" t="n">
        <v>-0.757363253856937</v>
      </c>
      <c r="P24" s="36" t="n">
        <v>0</v>
      </c>
      <c r="Q24" s="14" t="n">
        <f aca="false">ABS($N$3-N22)</f>
        <v>0.02659267915206</v>
      </c>
      <c r="R24" s="1"/>
      <c r="S24" s="15" t="n">
        <v>21</v>
      </c>
      <c r="T24" s="79" t="n">
        <v>0.2</v>
      </c>
      <c r="U24" s="79" t="n">
        <v>-180</v>
      </c>
      <c r="V24" s="36" t="n">
        <v>0</v>
      </c>
      <c r="W24" s="78" t="n">
        <f aca="false">ABS(T22-$T$3)</f>
        <v>0.030694828400804</v>
      </c>
      <c r="X24" s="1"/>
      <c r="Y24" s="15" t="n">
        <v>21</v>
      </c>
      <c r="Z24" s="79" t="n">
        <v>0.2</v>
      </c>
      <c r="AA24" s="79" t="n">
        <v>-174.72</v>
      </c>
      <c r="AB24" s="36" t="n">
        <v>0</v>
      </c>
      <c r="AC24" s="14" t="n">
        <f aca="false">ABS(Z24-$B$3)</f>
        <v>0.05</v>
      </c>
      <c r="AD24" s="1"/>
      <c r="AE24" s="15" t="n">
        <v>21</v>
      </c>
      <c r="AF24" s="79" t="n">
        <v>0.185939821446211</v>
      </c>
      <c r="AG24" s="79" t="n">
        <v>-344.7</v>
      </c>
      <c r="AH24" s="36" t="n">
        <v>0</v>
      </c>
      <c r="AI24" s="14" t="n">
        <f aca="false">ABS(AF24-$AF$3)</f>
        <v>0.035939821446211</v>
      </c>
      <c r="AJ24" s="1"/>
      <c r="AK24" s="15" t="n">
        <v>21</v>
      </c>
      <c r="AL24" s="79" t="n">
        <v>0.166666666666666</v>
      </c>
      <c r="AM24" s="79" t="n">
        <v>0</v>
      </c>
      <c r="AN24" s="36" t="n">
        <v>1</v>
      </c>
      <c r="AO24" s="14" t="n">
        <f aca="false">ABS(AL24-$AL$3)</f>
        <v>0.016666666666666</v>
      </c>
      <c r="AQ24" s="15" t="n">
        <v>21</v>
      </c>
      <c r="AR24" s="79" t="n">
        <v>0.136363636363636</v>
      </c>
      <c r="AS24" s="79" t="n">
        <v>0.327272727272713</v>
      </c>
      <c r="AT24" s="36" t="n">
        <v>0</v>
      </c>
      <c r="AU24" s="14" t="n">
        <f aca="false">ABS(AR24-$B$3)</f>
        <v>0.013636363636364</v>
      </c>
      <c r="AW24" s="15" t="n">
        <v>21</v>
      </c>
      <c r="AX24" s="79" t="n">
        <v>0.120342771765612</v>
      </c>
      <c r="AY24" s="79" t="n">
        <v>-0.28800000000001</v>
      </c>
      <c r="AZ24" s="36" t="n">
        <v>0</v>
      </c>
      <c r="BA24" s="14" t="n">
        <f aca="false">ABS(AX24-$B$3)</f>
        <v>0.029657228234388</v>
      </c>
    </row>
    <row r="25" customFormat="false" ht="15.75" hidden="false" customHeight="true" outlineLevel="0" collapsed="false">
      <c r="A25" s="15" t="n">
        <v>22</v>
      </c>
      <c r="B25" s="79" t="n">
        <v>0.15</v>
      </c>
      <c r="C25" s="79" t="n">
        <v>0</v>
      </c>
      <c r="D25" s="17" t="n">
        <v>1</v>
      </c>
      <c r="E25" s="14" t="n">
        <f aca="false">ABS(B30-$B$3)</f>
        <v>0</v>
      </c>
      <c r="F25" s="1"/>
      <c r="G25" s="15" t="n">
        <v>22</v>
      </c>
      <c r="H25" s="79" t="n">
        <v>0.15</v>
      </c>
      <c r="I25" s="79" t="n">
        <v>-90</v>
      </c>
      <c r="J25" s="36" t="n">
        <v>1</v>
      </c>
      <c r="K25" s="14" t="n">
        <f aca="false">ABS(H25-$B$3)</f>
        <v>0</v>
      </c>
      <c r="M25" s="15" t="n">
        <v>22</v>
      </c>
      <c r="N25" s="79" t="n">
        <v>0.10066522806817</v>
      </c>
      <c r="O25" s="79" t="n">
        <v>-44.9368863955119</v>
      </c>
      <c r="P25" s="36" t="n">
        <v>0</v>
      </c>
      <c r="Q25" s="14" t="n">
        <f aca="false">ABS($N$3-N23)</f>
        <v>0.057491082794316</v>
      </c>
      <c r="R25" s="1"/>
      <c r="S25" s="15" t="n">
        <v>22</v>
      </c>
      <c r="T25" s="79" t="n">
        <v>0.2</v>
      </c>
      <c r="U25" s="79" t="n">
        <v>90.72</v>
      </c>
      <c r="V25" s="36" t="n">
        <v>0</v>
      </c>
      <c r="W25" s="78" t="n">
        <f aca="false">ABS(T23-$T$3)</f>
        <v>0.05</v>
      </c>
      <c r="X25" s="1"/>
      <c r="Y25" s="15" t="n">
        <v>22</v>
      </c>
      <c r="Z25" s="79" t="n">
        <v>0.2</v>
      </c>
      <c r="AA25" s="79" t="n">
        <v>-86.3999999999999</v>
      </c>
      <c r="AB25" s="36" t="n">
        <v>0</v>
      </c>
      <c r="AC25" s="14" t="n">
        <f aca="false">ABS(Z25-$B$3)</f>
        <v>0.05</v>
      </c>
      <c r="AD25" s="1"/>
      <c r="AE25" s="15" t="n">
        <v>22</v>
      </c>
      <c r="AF25" s="79" t="n">
        <v>0.1875</v>
      </c>
      <c r="AG25" s="79" t="n">
        <v>-359.55</v>
      </c>
      <c r="AH25" s="36" t="n">
        <v>0</v>
      </c>
      <c r="AI25" s="14" t="n">
        <f aca="false">ABS(AF25-$AF$3)</f>
        <v>0.0375</v>
      </c>
      <c r="AJ25" s="1"/>
      <c r="AK25" s="15" t="n">
        <v>22</v>
      </c>
      <c r="AL25" s="79" t="n">
        <v>0.167297709672512</v>
      </c>
      <c r="AM25" s="79" t="n">
        <v>-180</v>
      </c>
      <c r="AN25" s="36" t="n">
        <v>0</v>
      </c>
      <c r="AO25" s="14" t="n">
        <f aca="false">ABS(AL25-$AL$3)</f>
        <v>0.017297709672512</v>
      </c>
      <c r="AP25" s="1"/>
      <c r="AQ25" s="15" t="n">
        <v>22</v>
      </c>
      <c r="AR25" s="79" t="n">
        <v>0.13679840227776</v>
      </c>
      <c r="AS25" s="79" t="n">
        <v>0.327272727272713</v>
      </c>
      <c r="AT25" s="36" t="n">
        <v>1</v>
      </c>
      <c r="AU25" s="14" t="n">
        <f aca="false">ABS(AR25-$B$3)</f>
        <v>0.01320159772224</v>
      </c>
      <c r="AW25" s="15" t="n">
        <v>22</v>
      </c>
      <c r="AX25" s="79" t="n">
        <v>0.12</v>
      </c>
      <c r="AY25" s="79" t="n">
        <v>0</v>
      </c>
      <c r="AZ25" s="36" t="n">
        <v>0</v>
      </c>
      <c r="BA25" s="14" t="n">
        <f aca="false">ABS(AX25-$B$3)</f>
        <v>0.03</v>
      </c>
    </row>
    <row r="26" customFormat="false" ht="15.75" hidden="false" customHeight="true" outlineLevel="0" collapsed="false">
      <c r="A26" s="15" t="n">
        <v>23</v>
      </c>
      <c r="B26" s="79" t="n">
        <v>0.15</v>
      </c>
      <c r="C26" s="79" t="n">
        <v>0</v>
      </c>
      <c r="D26" s="17" t="n">
        <v>1</v>
      </c>
      <c r="E26" s="14" t="n">
        <f aca="false">ABS(B31-$B$3)</f>
        <v>0</v>
      </c>
      <c r="F26" s="1"/>
      <c r="G26" s="15" t="n">
        <v>23</v>
      </c>
      <c r="H26" s="79" t="n">
        <v>0.15</v>
      </c>
      <c r="I26" s="79" t="n">
        <v>-90</v>
      </c>
      <c r="J26" s="36" t="n">
        <v>1</v>
      </c>
      <c r="K26" s="14" t="n">
        <f aca="false">ABS(H26-$B$3)</f>
        <v>0</v>
      </c>
      <c r="M26" s="15" t="n">
        <v>23</v>
      </c>
      <c r="N26" s="79" t="n">
        <v>0.141558522545473</v>
      </c>
      <c r="O26" s="79" t="n">
        <v>131.023842917251</v>
      </c>
      <c r="P26" s="36" t="n">
        <v>0</v>
      </c>
      <c r="Q26" s="14" t="n">
        <f aca="false">ABS($N$3-N24)</f>
        <v>0.060378681626928</v>
      </c>
      <c r="R26" s="1"/>
      <c r="S26" s="15" t="n">
        <v>23</v>
      </c>
      <c r="T26" s="79" t="n">
        <v>0.2</v>
      </c>
      <c r="U26" s="79" t="n">
        <v>-179.04</v>
      </c>
      <c r="V26" s="36" t="n">
        <v>0</v>
      </c>
      <c r="W26" s="78" t="n">
        <f aca="false">ABS(T24-$T$3)</f>
        <v>0.05</v>
      </c>
      <c r="X26" s="1"/>
      <c r="Y26" s="15" t="n">
        <v>23</v>
      </c>
      <c r="Z26" s="79" t="n">
        <v>0.199119268504357</v>
      </c>
      <c r="AA26" s="79" t="n">
        <v>174.24</v>
      </c>
      <c r="AB26" s="36" t="n">
        <v>0</v>
      </c>
      <c r="AC26" s="14" t="n">
        <f aca="false">ABS(Z26-$B$3)</f>
        <v>0.049119268504357</v>
      </c>
      <c r="AD26" s="1"/>
      <c r="AE26" s="15" t="n">
        <v>23</v>
      </c>
      <c r="AF26" s="79" t="n">
        <v>0.1875</v>
      </c>
      <c r="AG26" s="79" t="n">
        <v>7.65</v>
      </c>
      <c r="AH26" s="36" t="n">
        <v>0</v>
      </c>
      <c r="AI26" s="14" t="n">
        <f aca="false">ABS(AF26-$AF$3)</f>
        <v>0.0375</v>
      </c>
      <c r="AJ26" s="1"/>
      <c r="AK26" s="15" t="n">
        <v>23</v>
      </c>
      <c r="AL26" s="79" t="n">
        <v>0.166666666666666</v>
      </c>
      <c r="AM26" s="79" t="n">
        <v>-179.6</v>
      </c>
      <c r="AN26" s="36" t="n">
        <v>0</v>
      </c>
      <c r="AO26" s="14" t="n">
        <f aca="false">ABS(AL26-$AL$3)</f>
        <v>0.016666666666666</v>
      </c>
      <c r="AP26" s="1"/>
      <c r="AQ26" s="15" t="n">
        <v>23</v>
      </c>
      <c r="AR26" s="79" t="n">
        <v>0.135930252201031</v>
      </c>
      <c r="AS26" s="79" t="n">
        <v>-0.327272727272713</v>
      </c>
      <c r="AT26" s="36" t="n">
        <v>0</v>
      </c>
      <c r="AU26" s="14" t="n">
        <f aca="false">ABS(AR26-$B$3)</f>
        <v>0.014069747798969</v>
      </c>
      <c r="AW26" s="15" t="n">
        <v>23</v>
      </c>
      <c r="AX26" s="79" t="n">
        <v>0.119658204549637</v>
      </c>
      <c r="AY26" s="79" t="n">
        <v>0</v>
      </c>
      <c r="AZ26" s="36" t="n">
        <v>0</v>
      </c>
      <c r="BA26" s="14" t="n">
        <f aca="false">ABS(AX26-$B$3)</f>
        <v>0.030341795450363</v>
      </c>
    </row>
    <row r="27" customFormat="false" ht="15.75" hidden="false" customHeight="true" outlineLevel="0" collapsed="false">
      <c r="A27" s="15" t="n">
        <v>24</v>
      </c>
      <c r="B27" s="79" t="n">
        <v>0.15</v>
      </c>
      <c r="C27" s="79" t="n">
        <v>0</v>
      </c>
      <c r="D27" s="17" t="n">
        <v>1</v>
      </c>
      <c r="E27" s="14" t="n">
        <f aca="false">ABS(B32-$B$3)</f>
        <v>0</v>
      </c>
      <c r="F27" s="1"/>
      <c r="G27" s="15" t="n">
        <v>24</v>
      </c>
      <c r="H27" s="79" t="n">
        <v>0.149482812020215</v>
      </c>
      <c r="I27" s="79" t="n">
        <v>-180</v>
      </c>
      <c r="J27" s="36" t="n">
        <v>0</v>
      </c>
      <c r="K27" s="14" t="n">
        <f aca="false">ABS(H27-$B$3)</f>
        <v>0.000517187979784978</v>
      </c>
      <c r="M27" s="15" t="n">
        <v>24</v>
      </c>
      <c r="N27" s="79" t="n">
        <v>0.10066522806817</v>
      </c>
      <c r="O27" s="79" t="n">
        <v>135.063113604488</v>
      </c>
      <c r="P27" s="36" t="n">
        <v>0</v>
      </c>
      <c r="Q27" s="14" t="n">
        <f aca="false">ABS($N$3-N25)</f>
        <v>0.04933477193183</v>
      </c>
      <c r="R27" s="1"/>
      <c r="S27" s="15" t="n">
        <v>24</v>
      </c>
      <c r="T27" s="79" t="n">
        <v>0.2</v>
      </c>
      <c r="U27" s="79" t="n">
        <v>-87.84</v>
      </c>
      <c r="V27" s="36" t="n">
        <v>0</v>
      </c>
      <c r="W27" s="78" t="n">
        <f aca="false">ABS(T25-$T$3)</f>
        <v>0.05</v>
      </c>
      <c r="X27" s="1"/>
      <c r="Y27" s="15" t="n">
        <v>24</v>
      </c>
      <c r="Z27" s="79" t="n">
        <v>0.2</v>
      </c>
      <c r="AA27" s="79" t="n">
        <v>-270.24</v>
      </c>
      <c r="AB27" s="36" t="n">
        <v>0</v>
      </c>
      <c r="AC27" s="14" t="n">
        <f aca="false">ABS(Z27-$B$3)</f>
        <v>0.05</v>
      </c>
      <c r="AD27" s="1"/>
      <c r="AE27" s="15" t="n">
        <v>24</v>
      </c>
      <c r="AF27" s="79" t="n">
        <v>0.1875</v>
      </c>
      <c r="AG27" s="79" t="n">
        <v>-90</v>
      </c>
      <c r="AH27" s="36" t="n">
        <v>0</v>
      </c>
      <c r="AI27" s="14" t="n">
        <f aca="false">ABS(AF27-$AF$3)</f>
        <v>0.0375</v>
      </c>
      <c r="AJ27" s="1"/>
      <c r="AK27" s="15" t="n">
        <v>24</v>
      </c>
      <c r="AL27" s="79" t="n">
        <v>0.166666666666666</v>
      </c>
      <c r="AM27" s="79" t="n">
        <v>-179.6</v>
      </c>
      <c r="AN27" s="36" t="n">
        <v>0</v>
      </c>
      <c r="AO27" s="14" t="n">
        <f aca="false">ABS(AL27-$AL$3)</f>
        <v>0.016666666666666</v>
      </c>
      <c r="AP27" s="1"/>
      <c r="AQ27" s="15" t="n">
        <v>24</v>
      </c>
      <c r="AR27" s="79" t="n">
        <v>0.135930252201031</v>
      </c>
      <c r="AS27" s="79" t="n">
        <v>-14.0727272727272</v>
      </c>
      <c r="AT27" s="36" t="n">
        <v>0</v>
      </c>
      <c r="AU27" s="14" t="n">
        <f aca="false">ABS(AR27-$B$3)</f>
        <v>0.014069747798969</v>
      </c>
      <c r="AW27" s="15" t="n">
        <v>24</v>
      </c>
      <c r="AX27" s="79" t="n">
        <v>0.12</v>
      </c>
      <c r="AY27" s="79" t="n">
        <v>-0.288</v>
      </c>
      <c r="AZ27" s="36" t="n">
        <v>0</v>
      </c>
      <c r="BA27" s="14" t="n">
        <f aca="false">ABS(AX27-$B$3)</f>
        <v>0.03</v>
      </c>
    </row>
    <row r="28" customFormat="false" ht="15.75" hidden="false" customHeight="true" outlineLevel="0" collapsed="false">
      <c r="A28" s="23" t="n">
        <v>25</v>
      </c>
      <c r="B28" s="79" t="n">
        <v>0.15</v>
      </c>
      <c r="C28" s="79" t="n">
        <v>0</v>
      </c>
      <c r="D28" s="17" t="n">
        <v>1</v>
      </c>
      <c r="E28" s="24" t="n">
        <f aca="false">ABS(B33-$B$3)</f>
        <v>0</v>
      </c>
      <c r="F28" s="1"/>
      <c r="G28" s="23" t="n">
        <v>25</v>
      </c>
      <c r="H28" s="79" t="n">
        <v>0.15</v>
      </c>
      <c r="I28" s="79" t="n">
        <v>-90</v>
      </c>
      <c r="J28" s="36" t="n">
        <v>1</v>
      </c>
      <c r="K28" s="24" t="n">
        <f aca="false">ABS(H28-$B$3)</f>
        <v>0</v>
      </c>
      <c r="M28" s="37" t="s">
        <v>30</v>
      </c>
      <c r="N28" s="81" t="n">
        <f aca="false">SUM(Q4:Q27)</f>
        <v>1.33873825032052</v>
      </c>
      <c r="O28" s="82" t="s">
        <v>11</v>
      </c>
      <c r="P28" s="6" t="n">
        <f aca="false">SUM(P4:P27)</f>
        <v>8.5</v>
      </c>
      <c r="Q28" s="83" t="n">
        <v>24</v>
      </c>
      <c r="R28" s="1"/>
      <c r="S28" s="15" t="n">
        <v>25</v>
      </c>
      <c r="T28" s="79" t="n">
        <v>0.2</v>
      </c>
      <c r="U28" s="79" t="n">
        <v>-359.52</v>
      </c>
      <c r="V28" s="36" t="n">
        <v>0</v>
      </c>
      <c r="W28" s="78" t="n">
        <f aca="false">ABS(T26-$T$3)</f>
        <v>0.05</v>
      </c>
      <c r="X28" s="1"/>
      <c r="Y28" s="23" t="n">
        <v>25</v>
      </c>
      <c r="Z28" s="79" t="n">
        <v>0.2</v>
      </c>
      <c r="AA28" s="79" t="n">
        <v>-89.28</v>
      </c>
      <c r="AB28" s="36" t="n">
        <v>0</v>
      </c>
      <c r="AC28" s="24" t="n">
        <f aca="false">ABS(Z28-$B$3)</f>
        <v>0.05</v>
      </c>
      <c r="AD28" s="1"/>
      <c r="AE28" s="23" t="n">
        <v>25</v>
      </c>
      <c r="AF28" s="79" t="n">
        <v>0.1875</v>
      </c>
      <c r="AG28" s="79" t="n">
        <v>-179.55</v>
      </c>
      <c r="AH28" s="36" t="n">
        <v>0</v>
      </c>
      <c r="AI28" s="14" t="n">
        <f aca="false">ABS(AF28-$AF$3)</f>
        <v>0.0375</v>
      </c>
      <c r="AJ28" s="1"/>
      <c r="AK28" s="23" t="n">
        <v>25</v>
      </c>
      <c r="AL28" s="79" t="n">
        <v>0.166666666666666</v>
      </c>
      <c r="AM28" s="79" t="n">
        <v>-0.400000000000005</v>
      </c>
      <c r="AN28" s="36" t="n">
        <v>1</v>
      </c>
      <c r="AO28" s="14" t="n">
        <f aca="false">ABS(AL28-$AL$3)</f>
        <v>0.016666666666666</v>
      </c>
      <c r="AP28" s="1"/>
      <c r="AQ28" s="23" t="n">
        <v>25</v>
      </c>
      <c r="AR28" s="79" t="n">
        <v>0.13679840227776</v>
      </c>
      <c r="AS28" s="79" t="n">
        <v>-0.327272727272713</v>
      </c>
      <c r="AT28" s="36" t="n">
        <v>0</v>
      </c>
      <c r="AU28" s="24" t="n">
        <f aca="false">ABS(AR28-$B$3)</f>
        <v>0.01320159772224</v>
      </c>
      <c r="AW28" s="23" t="n">
        <v>25</v>
      </c>
      <c r="AX28" s="79" t="n">
        <v>0.12</v>
      </c>
      <c r="AY28" s="79" t="n">
        <v>-0.288</v>
      </c>
      <c r="AZ28" s="36" t="n">
        <v>0</v>
      </c>
      <c r="BA28" s="24" t="n">
        <f aca="false">ABS(AX28-$B$3)</f>
        <v>0.03</v>
      </c>
    </row>
    <row r="29" customFormat="false" ht="15.75" hidden="false" customHeight="true" outlineLevel="0" collapsed="false">
      <c r="A29" s="15" t="n">
        <v>26</v>
      </c>
      <c r="B29" s="79" t="n">
        <v>0.15</v>
      </c>
      <c r="C29" s="79" t="n">
        <v>0</v>
      </c>
      <c r="D29" s="17" t="n">
        <v>1</v>
      </c>
      <c r="E29" s="14" t="n">
        <f aca="false">ABS(B34-$B$3)</f>
        <v>0</v>
      </c>
      <c r="F29" s="1"/>
      <c r="G29" s="15" t="n">
        <v>26</v>
      </c>
      <c r="H29" s="79" t="n">
        <v>0.15</v>
      </c>
      <c r="I29" s="79" t="n">
        <v>90</v>
      </c>
      <c r="J29" s="36" t="n">
        <v>1</v>
      </c>
      <c r="K29" s="14" t="n">
        <f aca="false">ABS(H29-$B$3)</f>
        <v>0</v>
      </c>
      <c r="L29" s="1"/>
      <c r="M29" s="37" t="s">
        <v>31</v>
      </c>
      <c r="N29" s="84" t="n">
        <f aca="false">N28/Q28</f>
        <v>0.0557807604300217</v>
      </c>
      <c r="O29" s="34" t="s">
        <v>18</v>
      </c>
      <c r="P29" s="85" t="n">
        <f aca="false">P28/Q28</f>
        <v>0.354166666666667</v>
      </c>
      <c r="Q29" s="86"/>
      <c r="R29" s="1"/>
      <c r="S29" s="15" t="n">
        <v>26</v>
      </c>
      <c r="T29" s="79" t="n">
        <v>0.180694828400804</v>
      </c>
      <c r="U29" s="79" t="n">
        <v>-122.88</v>
      </c>
      <c r="V29" s="36" t="n">
        <v>1</v>
      </c>
      <c r="W29" s="78" t="n">
        <f aca="false">ABS(T27-$T$3)</f>
        <v>0.05</v>
      </c>
      <c r="X29" s="1"/>
      <c r="Y29" s="15" t="n">
        <v>26</v>
      </c>
      <c r="Z29" s="79" t="n">
        <v>0.2</v>
      </c>
      <c r="AA29" s="79" t="n">
        <v>0</v>
      </c>
      <c r="AB29" s="36" t="n">
        <v>0</v>
      </c>
      <c r="AC29" s="14" t="n">
        <f aca="false">ABS(Z29-$B$3)</f>
        <v>0.05</v>
      </c>
      <c r="AD29" s="1"/>
      <c r="AE29" s="15" t="n">
        <v>26</v>
      </c>
      <c r="AF29" s="79" t="n">
        <v>0.1875</v>
      </c>
      <c r="AG29" s="79" t="n">
        <v>179.55</v>
      </c>
      <c r="AH29" s="36" t="n">
        <v>0</v>
      </c>
      <c r="AI29" s="14" t="n">
        <f aca="false">ABS(AF29-$AF$3)</f>
        <v>0.0375</v>
      </c>
      <c r="AJ29" s="1"/>
      <c r="AK29" s="15" t="n">
        <v>26</v>
      </c>
      <c r="AL29" s="79" t="n">
        <v>0.166666666666666</v>
      </c>
      <c r="AM29" s="79" t="n">
        <v>-89.6</v>
      </c>
      <c r="AN29" s="36" t="n">
        <v>0</v>
      </c>
      <c r="AO29" s="14" t="n">
        <f aca="false">ABS(AL29-$AL$3)</f>
        <v>0.016666666666666</v>
      </c>
      <c r="AP29" s="1"/>
      <c r="AQ29" s="15" t="n">
        <v>26</v>
      </c>
      <c r="AR29" s="79" t="n">
        <v>0.135930252201031</v>
      </c>
      <c r="AS29" s="79" t="n">
        <v>0</v>
      </c>
      <c r="AT29" s="36" t="n">
        <v>0</v>
      </c>
      <c r="AU29" s="14" t="n">
        <f aca="false">ABS(AR29-$B$3)</f>
        <v>0.014069747798969</v>
      </c>
      <c r="AW29" s="15" t="n">
        <v>26</v>
      </c>
      <c r="AX29" s="79" t="n">
        <v>0.12</v>
      </c>
      <c r="AY29" s="79" t="n">
        <v>-89.856</v>
      </c>
      <c r="AZ29" s="36" t="n">
        <v>0</v>
      </c>
      <c r="BA29" s="14" t="n">
        <f aca="false">ABS(AX29-$B$3)</f>
        <v>0.03</v>
      </c>
    </row>
    <row r="30" customFormat="false" ht="15.75" hidden="false" customHeight="true" outlineLevel="0" collapsed="false">
      <c r="A30" s="23" t="n">
        <v>27</v>
      </c>
      <c r="B30" s="79" t="n">
        <v>0.15</v>
      </c>
      <c r="C30" s="79" t="n">
        <v>0</v>
      </c>
      <c r="D30" s="17" t="n">
        <v>1</v>
      </c>
      <c r="E30" s="14" t="n">
        <f aca="false">ABS(B35-$B$3)</f>
        <v>0</v>
      </c>
      <c r="F30" s="1"/>
      <c r="G30" s="23" t="n">
        <v>27</v>
      </c>
      <c r="H30" s="79" t="n">
        <v>0.15</v>
      </c>
      <c r="I30" s="79" t="n">
        <v>90</v>
      </c>
      <c r="J30" s="36" t="n">
        <v>1</v>
      </c>
      <c r="K30" s="14" t="n">
        <f aca="false">ABS(H30-$B$3)</f>
        <v>0</v>
      </c>
      <c r="L30" s="1"/>
      <c r="M30" s="32" t="s">
        <v>19</v>
      </c>
      <c r="N30" s="87" t="n">
        <v>0.54</v>
      </c>
      <c r="P30" s="1"/>
      <c r="Q30" s="1"/>
      <c r="R30" s="1"/>
      <c r="S30" s="15" t="n">
        <v>27</v>
      </c>
      <c r="T30" s="79" t="n">
        <v>0.2</v>
      </c>
      <c r="U30" s="79" t="n">
        <v>176.64</v>
      </c>
      <c r="V30" s="36" t="n">
        <v>0</v>
      </c>
      <c r="W30" s="78" t="n">
        <f aca="false">ABS(T28-$T$3)</f>
        <v>0.05</v>
      </c>
      <c r="X30" s="1"/>
      <c r="Y30" s="23" t="n">
        <v>27</v>
      </c>
      <c r="Z30" s="79" t="n">
        <v>0.197369423753262</v>
      </c>
      <c r="AA30" s="79" t="n">
        <v>-254.4</v>
      </c>
      <c r="AB30" s="36" t="n">
        <v>0</v>
      </c>
      <c r="AC30" s="14" t="n">
        <f aca="false">ABS(Z30-$B$3)</f>
        <v>0.047369423753262</v>
      </c>
      <c r="AD30" s="1"/>
      <c r="AE30" s="23" t="n">
        <v>27</v>
      </c>
      <c r="AF30" s="79" t="n">
        <v>0.1875</v>
      </c>
      <c r="AG30" s="79" t="n">
        <v>90.45</v>
      </c>
      <c r="AH30" s="36" t="n">
        <v>0</v>
      </c>
      <c r="AI30" s="14" t="n">
        <f aca="false">ABS(AF30-$AF$3)</f>
        <v>0.0375</v>
      </c>
      <c r="AJ30" s="1"/>
      <c r="AK30" s="23" t="n">
        <v>27</v>
      </c>
      <c r="AL30" s="79" t="n">
        <v>0.166666666666666</v>
      </c>
      <c r="AM30" s="79" t="n">
        <v>-90</v>
      </c>
      <c r="AN30" s="36" t="n">
        <v>0</v>
      </c>
      <c r="AO30" s="14" t="n">
        <f aca="false">ABS(AL30-$AL$3)</f>
        <v>0.016666666666666</v>
      </c>
      <c r="AP30" s="1"/>
      <c r="AQ30" s="23" t="n">
        <v>27</v>
      </c>
      <c r="AR30" s="79" t="n">
        <v>0.135930252201031</v>
      </c>
      <c r="AS30" s="79" t="n">
        <v>-179.672727272727</v>
      </c>
      <c r="AT30" s="36" t="n">
        <v>0</v>
      </c>
      <c r="AU30" s="14" t="n">
        <f aca="false">ABS(AR30-$B$3)</f>
        <v>0.014069747798969</v>
      </c>
      <c r="AV30" s="1"/>
      <c r="AW30" s="23" t="n">
        <v>27</v>
      </c>
      <c r="AX30" s="79" t="n">
        <v>0.12</v>
      </c>
      <c r="AY30" s="79" t="n">
        <v>-0.28800000000001</v>
      </c>
      <c r="AZ30" s="36" t="n">
        <v>0</v>
      </c>
      <c r="BA30" s="14" t="n">
        <f aca="false">ABS(AX30-$B$3)</f>
        <v>0.03</v>
      </c>
    </row>
    <row r="31" customFormat="false" ht="15.75" hidden="false" customHeight="true" outlineLevel="0" collapsed="false">
      <c r="A31" s="15" t="n">
        <v>28</v>
      </c>
      <c r="B31" s="79" t="n">
        <v>0.15</v>
      </c>
      <c r="C31" s="79" t="n">
        <v>0</v>
      </c>
      <c r="D31" s="17" t="n">
        <v>1</v>
      </c>
      <c r="E31" s="14" t="n">
        <f aca="false">ABS(B36-$B$3)</f>
        <v>0</v>
      </c>
      <c r="F31" s="1"/>
      <c r="G31" s="15" t="n">
        <v>28</v>
      </c>
      <c r="H31" s="79" t="n">
        <v>0.15</v>
      </c>
      <c r="I31" s="79" t="n">
        <v>90</v>
      </c>
      <c r="J31" s="36" t="n">
        <v>1</v>
      </c>
      <c r="K31" s="14" t="n">
        <f aca="false">ABS(H31-$B$3)</f>
        <v>0</v>
      </c>
      <c r="L31" s="1"/>
      <c r="M31" s="1"/>
      <c r="P31" s="1"/>
      <c r="Q31" s="1"/>
      <c r="R31" s="1"/>
      <c r="S31" s="15" t="n">
        <v>28</v>
      </c>
      <c r="T31" s="79" t="n">
        <v>0.2</v>
      </c>
      <c r="U31" s="79" t="n">
        <v>-175.2</v>
      </c>
      <c r="V31" s="36" t="n">
        <v>0</v>
      </c>
      <c r="W31" s="78" t="n">
        <f aca="false">ABS(T31-$T$3)</f>
        <v>0.05</v>
      </c>
      <c r="X31" s="1"/>
      <c r="Y31" s="15" t="n">
        <v>28</v>
      </c>
      <c r="Z31" s="79" t="n">
        <v>0.2</v>
      </c>
      <c r="AA31" s="79" t="n">
        <v>-180</v>
      </c>
      <c r="AB31" s="36" t="n">
        <v>0</v>
      </c>
      <c r="AC31" s="14" t="n">
        <f aca="false">ABS(Z31-$B$3)</f>
        <v>0.05</v>
      </c>
      <c r="AD31" s="1"/>
      <c r="AE31" s="15" t="n">
        <v>28</v>
      </c>
      <c r="AF31" s="79" t="n">
        <v>0.186718281164873</v>
      </c>
      <c r="AG31" s="79" t="n">
        <v>-180</v>
      </c>
      <c r="AH31" s="36" t="n">
        <v>0</v>
      </c>
      <c r="AI31" s="14" t="n">
        <f aca="false">ABS(AF31-$AF$3)</f>
        <v>0.036718281164873</v>
      </c>
      <c r="AJ31" s="1"/>
      <c r="AK31" s="15" t="n">
        <v>28</v>
      </c>
      <c r="AL31" s="79" t="n">
        <v>0.166666666666666</v>
      </c>
      <c r="AM31" s="79" t="n">
        <v>0</v>
      </c>
      <c r="AN31" s="36" t="n">
        <v>1</v>
      </c>
      <c r="AO31" s="14" t="n">
        <f aca="false">ABS(AL31-$AL$3)</f>
        <v>0.016666666666666</v>
      </c>
      <c r="AP31" s="1"/>
      <c r="AQ31" s="15" t="n">
        <v>28</v>
      </c>
      <c r="AR31" s="79" t="n">
        <v>0.136363636363636</v>
      </c>
      <c r="AS31" s="79" t="n">
        <v>-180</v>
      </c>
      <c r="AT31" s="36" t="n">
        <v>0</v>
      </c>
      <c r="AU31" s="14" t="n">
        <f aca="false">ABS(AR31-$B$3)</f>
        <v>0.013636363636364</v>
      </c>
      <c r="AV31" s="1"/>
      <c r="AW31" s="15" t="n">
        <v>28</v>
      </c>
      <c r="AX31" s="79" t="n">
        <v>0.120342771765612</v>
      </c>
      <c r="AY31" s="79" t="n">
        <v>180</v>
      </c>
      <c r="AZ31" s="36" t="n">
        <v>0</v>
      </c>
      <c r="BA31" s="14" t="n">
        <f aca="false">ABS(AX31-$B$3)</f>
        <v>0.029657228234388</v>
      </c>
    </row>
    <row r="32" customFormat="false" ht="15.75" hidden="false" customHeight="true" outlineLevel="0" collapsed="false">
      <c r="A32" s="23" t="n">
        <v>29</v>
      </c>
      <c r="B32" s="79" t="n">
        <v>0.15</v>
      </c>
      <c r="C32" s="79" t="n">
        <v>0</v>
      </c>
      <c r="D32" s="17" t="n">
        <v>1</v>
      </c>
      <c r="E32" s="14" t="n">
        <f aca="false">ABS(B37-$B$3)</f>
        <v>0</v>
      </c>
      <c r="F32" s="1"/>
      <c r="G32" s="23" t="n">
        <v>29</v>
      </c>
      <c r="H32" s="79" t="n">
        <v>0.15</v>
      </c>
      <c r="I32" s="79" t="n">
        <v>-270</v>
      </c>
      <c r="J32" s="36" t="n">
        <v>1</v>
      </c>
      <c r="K32" s="14" t="n">
        <f aca="false">ABS(H32-$B$3)</f>
        <v>0</v>
      </c>
      <c r="L32" s="1"/>
      <c r="M32" s="1"/>
      <c r="P32" s="1"/>
      <c r="Q32" s="1"/>
      <c r="R32" s="1"/>
      <c r="S32" s="37" t="s">
        <v>30</v>
      </c>
      <c r="T32" s="81" t="n">
        <f aca="false">SUM(W4:W31)</f>
        <v>1.35002443470067</v>
      </c>
      <c r="U32" s="82" t="s">
        <v>11</v>
      </c>
      <c r="V32" s="88" t="n">
        <f aca="false">SUM(V4:V31)</f>
        <v>1.5</v>
      </c>
      <c r="W32" s="83" t="n">
        <v>28</v>
      </c>
      <c r="X32" s="1"/>
      <c r="Y32" s="23" t="n">
        <v>29</v>
      </c>
      <c r="Z32" s="79" t="n">
        <v>0.2</v>
      </c>
      <c r="AA32" s="79" t="n">
        <v>-269.76</v>
      </c>
      <c r="AB32" s="36" t="n">
        <v>0</v>
      </c>
      <c r="AC32" s="14" t="n">
        <f aca="false">ABS(Z32-$B$3)</f>
        <v>0.05</v>
      </c>
      <c r="AD32" s="1"/>
      <c r="AE32" s="23" t="n">
        <v>29</v>
      </c>
      <c r="AF32" s="79" t="n">
        <v>0.188284991596279</v>
      </c>
      <c r="AG32" s="79" t="n">
        <v>-180.45</v>
      </c>
      <c r="AH32" s="36" t="n">
        <v>0</v>
      </c>
      <c r="AI32" s="14" t="n">
        <f aca="false">ABS(AF32-$AF$3)</f>
        <v>0.038284991596279</v>
      </c>
      <c r="AJ32" s="1"/>
      <c r="AK32" s="23" t="n">
        <v>29</v>
      </c>
      <c r="AL32" s="79" t="n">
        <v>0.166666666666666</v>
      </c>
      <c r="AM32" s="79" t="n">
        <v>-270</v>
      </c>
      <c r="AN32" s="36" t="n">
        <v>0</v>
      </c>
      <c r="AO32" s="14" t="n">
        <f aca="false">ABS(AL32-$AL$3)</f>
        <v>0.016666666666666</v>
      </c>
      <c r="AP32" s="1"/>
      <c r="AQ32" s="23" t="n">
        <v>29</v>
      </c>
      <c r="AR32" s="79" t="n">
        <v>0.13679840227776</v>
      </c>
      <c r="AS32" s="79" t="n">
        <v>-180.327272727272</v>
      </c>
      <c r="AT32" s="36" t="n">
        <v>0</v>
      </c>
      <c r="AU32" s="14" t="n">
        <f aca="false">ABS(AR32-$B$3)</f>
        <v>0.01320159772224</v>
      </c>
      <c r="AV32" s="1"/>
      <c r="AW32" s="23" t="n">
        <v>29</v>
      </c>
      <c r="AX32" s="79" t="n">
        <v>0.120342771765612</v>
      </c>
      <c r="AY32" s="79" t="n">
        <v>-179.712</v>
      </c>
      <c r="AZ32" s="36" t="n">
        <v>0</v>
      </c>
      <c r="BA32" s="14" t="n">
        <f aca="false">ABS(AX32-$B$3)</f>
        <v>0.029657228234388</v>
      </c>
    </row>
    <row r="33" customFormat="false" ht="15.75" hidden="false" customHeight="true" outlineLevel="0" collapsed="false">
      <c r="A33" s="15" t="n">
        <v>30</v>
      </c>
      <c r="B33" s="79" t="n">
        <v>0.15</v>
      </c>
      <c r="C33" s="79" t="n">
        <v>0</v>
      </c>
      <c r="D33" s="17" t="n">
        <v>1</v>
      </c>
      <c r="E33" s="14" t="n">
        <f aca="false">ABS(B38-$B$3)</f>
        <v>0</v>
      </c>
      <c r="F33" s="1"/>
      <c r="G33" s="15" t="n">
        <v>30</v>
      </c>
      <c r="H33" s="79" t="n">
        <v>0.15</v>
      </c>
      <c r="I33" s="79" t="n">
        <v>90</v>
      </c>
      <c r="J33" s="36" t="n">
        <v>1</v>
      </c>
      <c r="K33" s="14" t="n">
        <f aca="false">ABS(H33-$B$3)</f>
        <v>0</v>
      </c>
      <c r="L33" s="1"/>
      <c r="M33" s="1"/>
      <c r="P33" s="1"/>
      <c r="Q33" s="1"/>
      <c r="R33" s="1"/>
      <c r="S33" s="37" t="s">
        <v>31</v>
      </c>
      <c r="T33" s="84" t="n">
        <f aca="false">T32/W32</f>
        <v>0.0482151583821669</v>
      </c>
      <c r="U33" s="34" t="s">
        <v>18</v>
      </c>
      <c r="V33" s="85" t="n">
        <f aca="false">V32/W32</f>
        <v>0.0535714285714286</v>
      </c>
      <c r="W33" s="86"/>
      <c r="X33" s="1"/>
      <c r="Y33" s="15" t="n">
        <v>30</v>
      </c>
      <c r="Z33" s="79" t="n">
        <v>0.198242415448551</v>
      </c>
      <c r="AA33" s="79" t="n">
        <v>-166.08</v>
      </c>
      <c r="AB33" s="36" t="n">
        <v>0</v>
      </c>
      <c r="AC33" s="14" t="n">
        <f aca="false">ABS(Z33-$B$3)</f>
        <v>0.048242415448551</v>
      </c>
      <c r="AD33" s="1"/>
      <c r="AE33" s="15" t="n">
        <v>30</v>
      </c>
      <c r="AF33" s="79" t="n">
        <v>0.188284991596279</v>
      </c>
      <c r="AG33" s="79" t="n">
        <v>0</v>
      </c>
      <c r="AH33" s="36" t="n">
        <v>0</v>
      </c>
      <c r="AI33" s="14" t="n">
        <f aca="false">ABS(AF33-$AF$3)</f>
        <v>0.038284991596279</v>
      </c>
      <c r="AJ33" s="1"/>
      <c r="AK33" s="15" t="n">
        <v>30</v>
      </c>
      <c r="AL33" s="79" t="n">
        <v>0.167297709672512</v>
      </c>
      <c r="AM33" s="79" t="n">
        <v>180</v>
      </c>
      <c r="AN33" s="36" t="n">
        <v>0</v>
      </c>
      <c r="AO33" s="14" t="n">
        <f aca="false">ABS(AL33-$AL$3)</f>
        <v>0.017297709672512</v>
      </c>
      <c r="AP33" s="1"/>
      <c r="AQ33" s="15" t="n">
        <v>30</v>
      </c>
      <c r="AR33" s="79" t="n">
        <v>0.135930252201031</v>
      </c>
      <c r="AS33" s="79" t="n">
        <v>0</v>
      </c>
      <c r="AT33" s="36" t="n">
        <v>1</v>
      </c>
      <c r="AU33" s="14" t="n">
        <f aca="false">ABS(AR33-$B$3)</f>
        <v>0.014069747798969</v>
      </c>
      <c r="AV33" s="1"/>
      <c r="AW33" s="15" t="n">
        <v>30</v>
      </c>
      <c r="AX33" s="79" t="n">
        <v>0.12</v>
      </c>
      <c r="AY33" s="79" t="n">
        <v>-0.28800000000001</v>
      </c>
      <c r="AZ33" s="36" t="n">
        <v>0</v>
      </c>
      <c r="BA33" s="14" t="n">
        <f aca="false">ABS(AX33-$B$3)</f>
        <v>0.03</v>
      </c>
    </row>
    <row r="34" customFormat="false" ht="15.75" hidden="false" customHeight="true" outlineLevel="0" collapsed="false">
      <c r="A34" s="23" t="n">
        <v>31</v>
      </c>
      <c r="B34" s="79" t="n">
        <v>0.15</v>
      </c>
      <c r="C34" s="79" t="n">
        <v>0</v>
      </c>
      <c r="D34" s="17" t="n">
        <v>1</v>
      </c>
      <c r="E34" s="14" t="n">
        <f aca="false">ABS(B39-$B$3)</f>
        <v>0</v>
      </c>
      <c r="F34" s="1"/>
      <c r="G34" s="23" t="n">
        <v>31</v>
      </c>
      <c r="H34" s="79" t="n">
        <v>0.15</v>
      </c>
      <c r="I34" s="79" t="n">
        <v>90</v>
      </c>
      <c r="J34" s="36" t="n">
        <v>1</v>
      </c>
      <c r="K34" s="14" t="n">
        <f aca="false">ABS(H34-$B$3)</f>
        <v>0</v>
      </c>
      <c r="L34" s="1"/>
      <c r="M34" s="1"/>
      <c r="P34" s="1"/>
      <c r="Q34" s="1"/>
      <c r="R34" s="1"/>
      <c r="S34" s="32" t="s">
        <v>19</v>
      </c>
      <c r="T34" s="87" t="n">
        <v>1</v>
      </c>
      <c r="V34" s="1"/>
      <c r="W34" s="1"/>
      <c r="X34" s="1"/>
      <c r="Y34" s="23" t="n">
        <v>31</v>
      </c>
      <c r="Z34" s="79" t="n">
        <v>0.2</v>
      </c>
      <c r="AA34" s="79" t="n">
        <v>-179.04</v>
      </c>
      <c r="AB34" s="36" t="n">
        <v>0</v>
      </c>
      <c r="AC34" s="14" t="n">
        <f aca="false">ABS(Z34-$B$3)</f>
        <v>0.05</v>
      </c>
      <c r="AD34" s="1"/>
      <c r="AE34" s="23" t="n">
        <v>31</v>
      </c>
      <c r="AF34" s="79" t="n">
        <v>0.181336747615428</v>
      </c>
      <c r="AG34" s="79" t="n">
        <v>17.55</v>
      </c>
      <c r="AH34" s="36" t="n">
        <v>0</v>
      </c>
      <c r="AI34" s="14" t="n">
        <f aca="false">ABS(AF34-$AF$3)</f>
        <v>0.031336747615428</v>
      </c>
      <c r="AJ34" s="1"/>
      <c r="AK34" s="23" t="n">
        <v>31</v>
      </c>
      <c r="AL34" s="79" t="n">
        <v>0.166666666666666</v>
      </c>
      <c r="AM34" s="79" t="n">
        <v>0</v>
      </c>
      <c r="AN34" s="36" t="n">
        <v>1</v>
      </c>
      <c r="AO34" s="14" t="n">
        <f aca="false">ABS(AL34-$AL$3)</f>
        <v>0.016666666666666</v>
      </c>
      <c r="AP34" s="1"/>
      <c r="AQ34" s="23" t="n">
        <v>31</v>
      </c>
      <c r="AR34" s="79" t="n">
        <v>0.13679840227776</v>
      </c>
      <c r="AS34" s="79" t="n">
        <v>0</v>
      </c>
      <c r="AT34" s="36" t="n">
        <v>1</v>
      </c>
      <c r="AU34" s="14" t="n">
        <f aca="false">ABS(AR34-$B$3)</f>
        <v>0.01320159772224</v>
      </c>
      <c r="AV34" s="1"/>
      <c r="AW34" s="23" t="n">
        <v>31</v>
      </c>
      <c r="AX34" s="79" t="n">
        <v>0.119658204549637</v>
      </c>
      <c r="AY34" s="79" t="n">
        <v>-0.28800000000001</v>
      </c>
      <c r="AZ34" s="36" t="n">
        <v>0.5</v>
      </c>
      <c r="BA34" s="14" t="n">
        <f aca="false">ABS(AX34-$B$3)</f>
        <v>0.030341795450363</v>
      </c>
    </row>
    <row r="35" customFormat="false" ht="15.75" hidden="false" customHeight="true" outlineLevel="0" collapsed="false">
      <c r="A35" s="15" t="n">
        <v>32</v>
      </c>
      <c r="B35" s="79" t="n">
        <v>0.15</v>
      </c>
      <c r="C35" s="79" t="n">
        <v>0</v>
      </c>
      <c r="D35" s="17" t="n">
        <v>1</v>
      </c>
      <c r="E35" s="14" t="n">
        <f aca="false">ABS(B40-$B$3)</f>
        <v>0</v>
      </c>
      <c r="F35" s="1"/>
      <c r="G35" s="15" t="n">
        <v>32</v>
      </c>
      <c r="H35" s="79" t="n">
        <v>0.15</v>
      </c>
      <c r="I35" s="79" t="n">
        <v>-270</v>
      </c>
      <c r="J35" s="36" t="n">
        <v>1</v>
      </c>
      <c r="K35" s="14" t="n">
        <f aca="false">ABS(H35-$B$3)</f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5" t="n">
        <v>32</v>
      </c>
      <c r="Z35" s="79" t="n">
        <v>0.2</v>
      </c>
      <c r="AA35" s="79" t="n">
        <v>0.479999999999989</v>
      </c>
      <c r="AB35" s="36" t="n">
        <v>0</v>
      </c>
      <c r="AC35" s="14" t="n">
        <f aca="false">ABS(Z35-$B$3)</f>
        <v>0.05</v>
      </c>
      <c r="AD35" s="1"/>
      <c r="AE35" s="15" t="n">
        <v>32</v>
      </c>
      <c r="AF35" s="79" t="n">
        <v>0.182095936004627</v>
      </c>
      <c r="AG35" s="79" t="n">
        <v>155.7</v>
      </c>
      <c r="AH35" s="36" t="n">
        <v>0</v>
      </c>
      <c r="AI35" s="14" t="n">
        <f aca="false">ABS(AF35-$AF$3)</f>
        <v>0.032095936004627</v>
      </c>
      <c r="AJ35" s="1"/>
      <c r="AK35" s="15" t="n">
        <v>32</v>
      </c>
      <c r="AL35" s="79" t="n">
        <v>0.16603800394012</v>
      </c>
      <c r="AM35" s="79" t="n">
        <v>0</v>
      </c>
      <c r="AN35" s="36" t="n">
        <v>1</v>
      </c>
      <c r="AO35" s="14" t="n">
        <f aca="false">ABS(AL35-$AL$3)</f>
        <v>0.01603800394012</v>
      </c>
      <c r="AP35" s="1"/>
      <c r="AQ35" s="15" t="n">
        <v>32</v>
      </c>
      <c r="AR35" s="79" t="n">
        <v>0.13679840227776</v>
      </c>
      <c r="AS35" s="79" t="n">
        <v>0</v>
      </c>
      <c r="AT35" s="36" t="n">
        <v>1</v>
      </c>
      <c r="AU35" s="14" t="n">
        <f aca="false">ABS(AR35-$B$3)</f>
        <v>0.01320159772224</v>
      </c>
      <c r="AV35" s="1"/>
      <c r="AW35" s="15" t="n">
        <v>32</v>
      </c>
      <c r="AX35" s="79" t="n">
        <v>0.120342771765612</v>
      </c>
      <c r="AY35" s="79" t="n">
        <v>-180</v>
      </c>
      <c r="AZ35" s="36" t="n">
        <v>0</v>
      </c>
      <c r="BA35" s="14" t="n">
        <f aca="false">ABS(AX35-$B$3)</f>
        <v>0.029657228234388</v>
      </c>
    </row>
    <row r="36" customFormat="false" ht="15.75" hidden="false" customHeight="true" outlineLevel="0" collapsed="false">
      <c r="A36" s="23" t="n">
        <v>33</v>
      </c>
      <c r="B36" s="79" t="n">
        <v>0.15</v>
      </c>
      <c r="C36" s="79" t="n">
        <v>0</v>
      </c>
      <c r="D36" s="17" t="n">
        <v>1</v>
      </c>
      <c r="E36" s="14" t="n">
        <f aca="false">ABS(B41-$B$3)</f>
        <v>0</v>
      </c>
      <c r="F36" s="1"/>
      <c r="G36" s="23" t="n">
        <v>33</v>
      </c>
      <c r="H36" s="79" t="n">
        <v>0.15</v>
      </c>
      <c r="I36" s="79" t="n">
        <v>90</v>
      </c>
      <c r="J36" s="36" t="n">
        <v>1</v>
      </c>
      <c r="K36" s="14" t="n">
        <f aca="false">ABS(H36-$B$3)</f>
        <v>0</v>
      </c>
      <c r="L36" s="1"/>
      <c r="M36" s="1"/>
      <c r="N36" s="1"/>
      <c r="O36" s="1"/>
      <c r="P36" s="1"/>
      <c r="Q36" s="1"/>
      <c r="R36" s="1"/>
      <c r="X36" s="1"/>
      <c r="Y36" s="23" t="n">
        <v>33</v>
      </c>
      <c r="Z36" s="79" t="n">
        <v>0.2</v>
      </c>
      <c r="AA36" s="79" t="n">
        <v>-179.04</v>
      </c>
      <c r="AB36" s="36" t="n">
        <v>0</v>
      </c>
      <c r="AC36" s="14" t="n">
        <f aca="false">ABS(Z36-$B$3)</f>
        <v>0.05</v>
      </c>
      <c r="AD36" s="1"/>
      <c r="AE36" s="23" t="n">
        <v>33</v>
      </c>
      <c r="AF36" s="79" t="n">
        <v>0.185939821446211</v>
      </c>
      <c r="AG36" s="79" t="n">
        <v>-7.2</v>
      </c>
      <c r="AH36" s="36" t="n">
        <v>0</v>
      </c>
      <c r="AI36" s="14" t="n">
        <f aca="false">ABS(AF36-$AF$3)</f>
        <v>0.035939821446211</v>
      </c>
      <c r="AJ36" s="1"/>
      <c r="AK36" s="23" t="n">
        <v>33</v>
      </c>
      <c r="AL36" s="79" t="n">
        <v>0.167297709672512</v>
      </c>
      <c r="AM36" s="79" t="n">
        <v>0</v>
      </c>
      <c r="AN36" s="36" t="n">
        <v>1</v>
      </c>
      <c r="AO36" s="14" t="n">
        <f aca="false">ABS(AL36-$AL$3)</f>
        <v>0.017297709672512</v>
      </c>
      <c r="AP36" s="1"/>
      <c r="AQ36" s="23" t="n">
        <v>33</v>
      </c>
      <c r="AR36" s="79" t="n">
        <v>0.136363636363636</v>
      </c>
      <c r="AS36" s="79" t="n">
        <v>0.654545454545456</v>
      </c>
      <c r="AT36" s="36" t="n">
        <v>1</v>
      </c>
      <c r="AU36" s="14" t="n">
        <f aca="false">ABS(AR36-$B$3)</f>
        <v>0.013636363636364</v>
      </c>
      <c r="AV36" s="1"/>
      <c r="AW36" s="23" t="n">
        <v>33</v>
      </c>
      <c r="AX36" s="79" t="n">
        <v>0.0960633336318773</v>
      </c>
      <c r="AY36" s="79" t="n">
        <v>154.944</v>
      </c>
      <c r="AZ36" s="36" t="n">
        <v>0</v>
      </c>
      <c r="BA36" s="14" t="n">
        <f aca="false">ABS(AX36-$B$3)</f>
        <v>0.0539366663681227</v>
      </c>
    </row>
    <row r="37" customFormat="false" ht="15.75" hidden="false" customHeight="true" outlineLevel="0" collapsed="false">
      <c r="A37" s="15" t="n">
        <v>34</v>
      </c>
      <c r="B37" s="79" t="n">
        <v>0.15</v>
      </c>
      <c r="C37" s="79" t="n">
        <v>0</v>
      </c>
      <c r="D37" s="17" t="n">
        <v>1</v>
      </c>
      <c r="E37" s="14" t="n">
        <f aca="false">ABS(B42-$B$3)</f>
        <v>0</v>
      </c>
      <c r="F37" s="1"/>
      <c r="G37" s="15" t="n">
        <v>34</v>
      </c>
      <c r="H37" s="79" t="n">
        <v>0.15</v>
      </c>
      <c r="I37" s="79" t="n">
        <v>-270</v>
      </c>
      <c r="J37" s="36" t="n">
        <v>1</v>
      </c>
      <c r="K37" s="14" t="n">
        <f aca="false">ABS(H37-$B$3)</f>
        <v>0</v>
      </c>
      <c r="L37" s="1"/>
      <c r="M37" s="1"/>
      <c r="N37" s="1"/>
      <c r="O37" s="1"/>
      <c r="P37" s="1"/>
      <c r="Q37" s="1"/>
      <c r="R37" s="1"/>
      <c r="X37" s="1"/>
      <c r="Y37" s="15" t="n">
        <v>34</v>
      </c>
      <c r="Z37" s="79" t="n">
        <v>0.2</v>
      </c>
      <c r="AA37" s="79" t="n">
        <v>-89.76</v>
      </c>
      <c r="AB37" s="36" t="n">
        <v>0</v>
      </c>
      <c r="AC37" s="14" t="n">
        <f aca="false">ABS(Z37-$B$3)</f>
        <v>0.05</v>
      </c>
      <c r="AD37" s="1"/>
      <c r="AE37" s="15" t="n">
        <v>34</v>
      </c>
      <c r="AF37" s="79" t="n">
        <v>0.203840228223981</v>
      </c>
      <c r="AG37" s="79" t="n">
        <v>-314.1</v>
      </c>
      <c r="AH37" s="36" t="n">
        <v>0</v>
      </c>
      <c r="AI37" s="14" t="n">
        <f aca="false">ABS(AF37-$AF$3)</f>
        <v>0.053840228223981</v>
      </c>
      <c r="AJ37" s="1"/>
      <c r="AK37" s="15" t="n">
        <v>34</v>
      </c>
      <c r="AL37" s="79" t="n">
        <v>0.16603800394012</v>
      </c>
      <c r="AM37" s="79" t="n">
        <v>180</v>
      </c>
      <c r="AN37" s="36" t="n">
        <v>0</v>
      </c>
      <c r="AO37" s="14" t="n">
        <f aca="false">ABS(AL37-$AL$3)</f>
        <v>0.01603800394012</v>
      </c>
      <c r="AP37" s="1"/>
      <c r="AQ37" s="15" t="n">
        <v>34</v>
      </c>
      <c r="AR37" s="79" t="n">
        <v>0.136363636363636</v>
      </c>
      <c r="AS37" s="79" t="n">
        <v>0.327272727272713</v>
      </c>
      <c r="AT37" s="36" t="n">
        <v>1</v>
      </c>
      <c r="AU37" s="14" t="n">
        <f aca="false">ABS(AR37-$B$3)</f>
        <v>0.013636363636364</v>
      </c>
      <c r="AV37" s="1"/>
      <c r="AW37" s="15" t="n">
        <v>34</v>
      </c>
      <c r="AX37" s="79" t="n">
        <v>0.101124271445163</v>
      </c>
      <c r="AY37" s="79" t="n">
        <v>-356.544</v>
      </c>
      <c r="AZ37" s="36" t="n">
        <v>0</v>
      </c>
      <c r="BA37" s="14" t="n">
        <f aca="false">ABS(AX37-$B$3)</f>
        <v>0.048875728554837</v>
      </c>
    </row>
    <row r="38" customFormat="false" ht="15.75" hidden="false" customHeight="true" outlineLevel="0" collapsed="false">
      <c r="A38" s="23" t="n">
        <v>35</v>
      </c>
      <c r="B38" s="79" t="n">
        <v>0.15</v>
      </c>
      <c r="C38" s="79" t="n">
        <v>0</v>
      </c>
      <c r="D38" s="17" t="n">
        <v>1</v>
      </c>
      <c r="E38" s="14" t="n">
        <f aca="false">ABS(B43-$B$3)</f>
        <v>0</v>
      </c>
      <c r="F38" s="1"/>
      <c r="G38" s="23" t="n">
        <v>35</v>
      </c>
      <c r="H38" s="79" t="n">
        <v>0.15</v>
      </c>
      <c r="I38" s="79" t="n">
        <v>90</v>
      </c>
      <c r="J38" s="36" t="n">
        <v>1</v>
      </c>
      <c r="K38" s="14" t="n">
        <f aca="false">ABS(H38-$B$3)</f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3" t="n">
        <v>35</v>
      </c>
      <c r="Z38" s="79" t="n">
        <v>0.2</v>
      </c>
      <c r="AA38" s="79" t="n">
        <v>-179.04</v>
      </c>
      <c r="AB38" s="36" t="n">
        <v>0</v>
      </c>
      <c r="AC38" s="14" t="n">
        <f aca="false">ABS(Z38-$B$3)</f>
        <v>0.05</v>
      </c>
      <c r="AD38" s="1"/>
      <c r="AE38" s="23" t="n">
        <v>35</v>
      </c>
      <c r="AF38" s="79" t="n">
        <v>0.181336747615428</v>
      </c>
      <c r="AG38" s="79" t="n">
        <v>17.55</v>
      </c>
      <c r="AH38" s="36" t="n">
        <v>0</v>
      </c>
      <c r="AI38" s="14" t="n">
        <f aca="false">ABS(AF38-$AF$3)</f>
        <v>0.031336747615428</v>
      </c>
      <c r="AJ38" s="1"/>
      <c r="AK38" s="23" t="n">
        <v>35</v>
      </c>
      <c r="AL38" s="79" t="n">
        <v>0.16603800394012</v>
      </c>
      <c r="AM38" s="79" t="n">
        <v>0</v>
      </c>
      <c r="AN38" s="36" t="n">
        <v>0</v>
      </c>
      <c r="AO38" s="14" t="n">
        <f aca="false">ABS(AL38-$AL$3)</f>
        <v>0.01603800394012</v>
      </c>
      <c r="AP38" s="1"/>
      <c r="AQ38" s="23" t="n">
        <v>35</v>
      </c>
      <c r="AR38" s="79" t="n">
        <v>0.13679840227776</v>
      </c>
      <c r="AS38" s="79" t="n">
        <v>-179.672727272727</v>
      </c>
      <c r="AT38" s="36" t="n">
        <v>0</v>
      </c>
      <c r="AU38" s="14" t="n">
        <f aca="false">ABS(AR38-$B$3)</f>
        <v>0.01320159772224</v>
      </c>
      <c r="AV38" s="1"/>
      <c r="AW38" s="23" t="n">
        <v>35</v>
      </c>
      <c r="AX38" s="79" t="n">
        <v>0.100549028246463</v>
      </c>
      <c r="AY38" s="79" t="n">
        <v>-342.72</v>
      </c>
      <c r="AZ38" s="36" t="n">
        <v>0</v>
      </c>
      <c r="BA38" s="14" t="n">
        <f aca="false">ABS(AX38-$B$3)</f>
        <v>0.049450971753537</v>
      </c>
    </row>
    <row r="39" customFormat="false" ht="15.75" hidden="false" customHeight="true" outlineLevel="0" collapsed="false">
      <c r="A39" s="15" t="n">
        <v>36</v>
      </c>
      <c r="B39" s="79" t="n">
        <v>0.15</v>
      </c>
      <c r="C39" s="79" t="n">
        <v>0</v>
      </c>
      <c r="D39" s="17" t="n">
        <v>1</v>
      </c>
      <c r="E39" s="14" t="n">
        <f aca="false">ABS(B40-$B$3)</f>
        <v>0</v>
      </c>
      <c r="F39" s="1"/>
      <c r="G39" s="15" t="n">
        <v>36</v>
      </c>
      <c r="H39" s="79" t="n">
        <v>0.15</v>
      </c>
      <c r="I39" s="79" t="n">
        <v>90</v>
      </c>
      <c r="J39" s="36" t="n">
        <v>1</v>
      </c>
      <c r="K39" s="14" t="n">
        <f aca="false">ABS(H39-$B$3)</f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5" t="n">
        <v>36</v>
      </c>
      <c r="Z39" s="79" t="n">
        <v>0.2</v>
      </c>
      <c r="AA39" s="79" t="n">
        <v>179.52</v>
      </c>
      <c r="AB39" s="36" t="n">
        <v>0</v>
      </c>
      <c r="AC39" s="14" t="n">
        <f aca="false">ABS(Z39-$B$3)</f>
        <v>0.05</v>
      </c>
      <c r="AD39" s="1"/>
      <c r="AE39" s="15" t="n">
        <v>36</v>
      </c>
      <c r="AF39" s="79" t="n">
        <v>0.181336747615428</v>
      </c>
      <c r="AG39" s="79" t="n">
        <v>-198</v>
      </c>
      <c r="AH39" s="36" t="n">
        <v>0</v>
      </c>
      <c r="AI39" s="14" t="n">
        <f aca="false">ABS(AF39-$AF$3)</f>
        <v>0.031336747615428</v>
      </c>
      <c r="AJ39" s="1"/>
      <c r="AK39" s="15" t="n">
        <v>36</v>
      </c>
      <c r="AL39" s="79" t="n">
        <v>0.166666666666666</v>
      </c>
      <c r="AM39" s="79" t="n">
        <v>0.400000000000005</v>
      </c>
      <c r="AN39" s="36" t="n">
        <v>1</v>
      </c>
      <c r="AO39" s="14" t="n">
        <f aca="false">ABS(AL39-$AL$3)</f>
        <v>0.016666666666666</v>
      </c>
      <c r="AP39" s="1"/>
      <c r="AQ39" s="15" t="n">
        <v>36</v>
      </c>
      <c r="AR39" s="79" t="n">
        <v>0.13679840227776</v>
      </c>
      <c r="AS39" s="79" t="n">
        <v>-0.327272727272713</v>
      </c>
      <c r="AT39" s="36" t="n">
        <v>0</v>
      </c>
      <c r="AU39" s="14" t="n">
        <f aca="false">ABS(AR39-$B$3)</f>
        <v>0.01320159772224</v>
      </c>
      <c r="AV39" s="1"/>
      <c r="AW39" s="15" t="n">
        <v>36</v>
      </c>
      <c r="AX39" s="79" t="n">
        <v>0.0466820973903687</v>
      </c>
      <c r="AY39" s="79" t="n">
        <v>179.712</v>
      </c>
      <c r="AZ39" s="36" t="n">
        <v>0</v>
      </c>
      <c r="BA39" s="14" t="n">
        <f aca="false">ABS(AX39-$B$3)</f>
        <v>0.103317902609631</v>
      </c>
    </row>
    <row r="40" customFormat="false" ht="15.75" hidden="false" customHeight="true" outlineLevel="0" collapsed="false">
      <c r="A40" s="23" t="n">
        <v>37</v>
      </c>
      <c r="B40" s="79" t="n">
        <v>0.15</v>
      </c>
      <c r="C40" s="79" t="n">
        <v>0</v>
      </c>
      <c r="D40" s="17" t="n">
        <v>1</v>
      </c>
      <c r="E40" s="14" t="n">
        <f aca="false">ABS(B41-$B$3)</f>
        <v>0</v>
      </c>
      <c r="F40" s="1"/>
      <c r="G40" s="23" t="n">
        <v>37</v>
      </c>
      <c r="H40" s="79" t="n">
        <v>0.15</v>
      </c>
      <c r="I40" s="79" t="n">
        <v>90</v>
      </c>
      <c r="J40" s="36" t="n">
        <v>1</v>
      </c>
      <c r="K40" s="14" t="n">
        <f aca="false">ABS(H40-$B$3)</f>
        <v>0</v>
      </c>
      <c r="L40" s="1"/>
      <c r="R40" s="1"/>
      <c r="S40" s="1"/>
      <c r="T40" s="1"/>
      <c r="U40" s="1"/>
      <c r="V40" s="1"/>
      <c r="W40" s="1"/>
      <c r="X40" s="1"/>
      <c r="Y40" s="23" t="n">
        <v>37</v>
      </c>
      <c r="Z40" s="79" t="n">
        <v>0.2</v>
      </c>
      <c r="AA40" s="79" t="n">
        <v>-183.36</v>
      </c>
      <c r="AB40" s="36" t="n">
        <v>0</v>
      </c>
      <c r="AC40" s="14" t="n">
        <f aca="false">ABS(Z40-$B$3)</f>
        <v>0.05</v>
      </c>
      <c r="AD40" s="1"/>
      <c r="AE40" s="23" t="n">
        <v>37</v>
      </c>
      <c r="AF40" s="79" t="n">
        <v>0.1875</v>
      </c>
      <c r="AG40" s="79" t="n">
        <v>90.45</v>
      </c>
      <c r="AH40" s="36" t="n">
        <v>0</v>
      </c>
      <c r="AI40" s="14" t="n">
        <f aca="false">ABS(AF40-$AF$3)</f>
        <v>0.0375</v>
      </c>
      <c r="AJ40" s="1"/>
      <c r="AK40" s="23" t="n">
        <v>37</v>
      </c>
      <c r="AL40" s="79" t="n">
        <v>0.173741054803521</v>
      </c>
      <c r="AM40" s="79" t="n">
        <v>-165.2</v>
      </c>
      <c r="AN40" s="36" t="n">
        <v>0</v>
      </c>
      <c r="AO40" s="14" t="n">
        <f aca="false">ABS(AL40-$AL$3)</f>
        <v>0.023741054803521</v>
      </c>
      <c r="AP40" s="1"/>
      <c r="AQ40" s="23" t="n">
        <v>37</v>
      </c>
      <c r="AR40" s="79" t="n">
        <v>0.136363636363636</v>
      </c>
      <c r="AS40" s="79" t="n">
        <v>0</v>
      </c>
      <c r="AT40" s="36" t="n">
        <v>0</v>
      </c>
      <c r="AU40" s="14" t="n">
        <f aca="false">ABS(AR40-$B$3)</f>
        <v>0.013636363636364</v>
      </c>
      <c r="AV40" s="1"/>
      <c r="AW40" s="23" t="n">
        <v>37</v>
      </c>
      <c r="AX40" s="79" t="n">
        <v>0.0980006602606678</v>
      </c>
      <c r="AY40" s="79" t="n">
        <v>-356.544</v>
      </c>
      <c r="AZ40" s="36" t="n">
        <v>0</v>
      </c>
      <c r="BA40" s="14" t="n">
        <f aca="false">ABS(AX40-$B$3)</f>
        <v>0.0519993397393322</v>
      </c>
    </row>
    <row r="41" customFormat="false" ht="15.75" hidden="false" customHeight="true" outlineLevel="0" collapsed="false">
      <c r="A41" s="15" t="n">
        <v>38</v>
      </c>
      <c r="B41" s="79" t="n">
        <v>0.15</v>
      </c>
      <c r="C41" s="79" t="n">
        <v>0</v>
      </c>
      <c r="D41" s="17" t="n">
        <v>1</v>
      </c>
      <c r="E41" s="14" t="n">
        <f aca="false">ABS(B42-$B$3)</f>
        <v>0</v>
      </c>
      <c r="F41" s="1"/>
      <c r="G41" s="15" t="n">
        <v>38</v>
      </c>
      <c r="H41" s="79" t="n">
        <v>0.15</v>
      </c>
      <c r="I41" s="79" t="n">
        <v>90</v>
      </c>
      <c r="J41" s="36" t="n">
        <v>1</v>
      </c>
      <c r="K41" s="14" t="n">
        <f aca="false">ABS(H41-$B$3)</f>
        <v>0</v>
      </c>
      <c r="L41" s="1"/>
      <c r="R41" s="1"/>
      <c r="S41" s="1"/>
      <c r="T41" s="1"/>
      <c r="U41" s="1"/>
      <c r="V41" s="1"/>
      <c r="W41" s="1"/>
      <c r="X41" s="1"/>
      <c r="Y41" s="15" t="n">
        <v>38</v>
      </c>
      <c r="Z41" s="79" t="n">
        <v>0.2</v>
      </c>
      <c r="AA41" s="79" t="n">
        <v>-0.48</v>
      </c>
      <c r="AB41" s="36" t="n">
        <v>0</v>
      </c>
      <c r="AC41" s="14" t="n">
        <f aca="false">ABS(Z41-$B$3)</f>
        <v>0.05</v>
      </c>
      <c r="AD41" s="1"/>
      <c r="AE41" s="15" t="n">
        <v>38</v>
      </c>
      <c r="AF41" s="79" t="n">
        <v>0.188284991596279</v>
      </c>
      <c r="AG41" s="79" t="n">
        <v>0</v>
      </c>
      <c r="AH41" s="36" t="n">
        <v>0</v>
      </c>
      <c r="AI41" s="14" t="n">
        <f aca="false">ABS(AF41-$AF$3)</f>
        <v>0.038284991596279</v>
      </c>
      <c r="AJ41" s="1"/>
      <c r="AK41" s="15" t="n">
        <v>38</v>
      </c>
      <c r="AL41" s="79" t="n">
        <v>0.166666666666666</v>
      </c>
      <c r="AM41" s="79" t="n">
        <v>0</v>
      </c>
      <c r="AN41" s="36" t="n">
        <v>1</v>
      </c>
      <c r="AO41" s="14" t="n">
        <f aca="false">ABS(AL41-$AL$3)</f>
        <v>0.016666666666666</v>
      </c>
      <c r="AP41" s="1"/>
      <c r="AQ41" s="15" t="n">
        <v>38</v>
      </c>
      <c r="AR41" s="79" t="n">
        <v>0.136363636363636</v>
      </c>
      <c r="AS41" s="79" t="n">
        <v>-90</v>
      </c>
      <c r="AT41" s="36" t="n">
        <v>0</v>
      </c>
      <c r="AU41" s="14" t="n">
        <f aca="false">ABS(AR41-$B$3)</f>
        <v>0.013636363636364</v>
      </c>
      <c r="AV41" s="1"/>
      <c r="AW41" s="15" t="n">
        <v>38</v>
      </c>
      <c r="AX41" s="79" t="n">
        <v>0.0462843392648315</v>
      </c>
      <c r="AY41" s="79" t="n">
        <v>172.8</v>
      </c>
      <c r="AZ41" s="36" t="n">
        <v>0</v>
      </c>
      <c r="BA41" s="14" t="n">
        <f aca="false">ABS(AX41-$B$3)</f>
        <v>0.103715660735169</v>
      </c>
    </row>
    <row r="42" customFormat="false" ht="15.75" hidden="false" customHeight="true" outlineLevel="0" collapsed="false">
      <c r="A42" s="23" t="n">
        <v>39</v>
      </c>
      <c r="B42" s="79" t="n">
        <v>0.15</v>
      </c>
      <c r="C42" s="79" t="n">
        <v>0</v>
      </c>
      <c r="D42" s="17" t="n">
        <v>1</v>
      </c>
      <c r="E42" s="14" t="n">
        <f aca="false">ABS(B43-$B$3)</f>
        <v>0</v>
      </c>
      <c r="F42" s="1"/>
      <c r="G42" s="23" t="n">
        <v>39</v>
      </c>
      <c r="H42" s="79" t="n">
        <v>0.15</v>
      </c>
      <c r="I42" s="79" t="n">
        <v>90</v>
      </c>
      <c r="J42" s="36" t="n">
        <v>1</v>
      </c>
      <c r="K42" s="14" t="n">
        <f aca="false">ABS(H42-$B$3)</f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3" t="n">
        <v>39</v>
      </c>
      <c r="Z42" s="79" t="n">
        <v>0.2</v>
      </c>
      <c r="AA42" s="79" t="n">
        <v>-0.479999999999989</v>
      </c>
      <c r="AB42" s="36" t="n">
        <v>0</v>
      </c>
      <c r="AC42" s="14" t="n">
        <f aca="false">ABS(Z42-$B$3)</f>
        <v>0.05</v>
      </c>
      <c r="AD42" s="1"/>
      <c r="AE42" s="23" t="n">
        <v>39</v>
      </c>
      <c r="AF42" s="79" t="n">
        <v>0.1875</v>
      </c>
      <c r="AG42" s="79" t="n">
        <v>-359.1</v>
      </c>
      <c r="AH42" s="36" t="n">
        <v>0</v>
      </c>
      <c r="AI42" s="14" t="n">
        <f aca="false">ABS(AF42-$AF$3)</f>
        <v>0.0375</v>
      </c>
      <c r="AJ42" s="1"/>
      <c r="AK42" s="23" t="n">
        <v>39</v>
      </c>
      <c r="AL42" s="79" t="n">
        <v>0.166666666666666</v>
      </c>
      <c r="AM42" s="79" t="n">
        <v>-180.4</v>
      </c>
      <c r="AN42" s="36" t="n">
        <v>0</v>
      </c>
      <c r="AO42" s="14" t="n">
        <f aca="false">ABS(AL42-$AL$3)</f>
        <v>0.016666666666666</v>
      </c>
      <c r="AP42" s="1"/>
      <c r="AQ42" s="23" t="n">
        <v>39</v>
      </c>
      <c r="AR42" s="79" t="n">
        <v>0.136363636363636</v>
      </c>
      <c r="AS42" s="79" t="n">
        <v>89.6727272727272</v>
      </c>
      <c r="AT42" s="36" t="n">
        <v>0</v>
      </c>
      <c r="AU42" s="14" t="n">
        <f aca="false">ABS(AR42-$B$3)</f>
        <v>0.013636363636364</v>
      </c>
      <c r="AV42" s="1"/>
      <c r="AW42" s="23" t="n">
        <v>39</v>
      </c>
      <c r="AX42" s="79" t="n">
        <v>0.0869362521053851</v>
      </c>
      <c r="AY42" s="79" t="n">
        <v>-68.256</v>
      </c>
      <c r="AZ42" s="36" t="n">
        <v>0</v>
      </c>
      <c r="BA42" s="14" t="n">
        <f aca="false">ABS(AX42-$B$3)</f>
        <v>0.0630637478946149</v>
      </c>
    </row>
    <row r="43" customFormat="false" ht="15.75" hidden="false" customHeight="true" outlineLevel="0" collapsed="false">
      <c r="A43" s="15" t="n">
        <v>40</v>
      </c>
      <c r="B43" s="79" t="n">
        <v>0.15</v>
      </c>
      <c r="C43" s="79" t="n">
        <v>0</v>
      </c>
      <c r="D43" s="17" t="n">
        <v>1</v>
      </c>
      <c r="E43" s="14" t="n">
        <f aca="false">ABS(B43-$B$3)</f>
        <v>0</v>
      </c>
      <c r="F43" s="1"/>
      <c r="G43" s="15" t="n">
        <v>40</v>
      </c>
      <c r="H43" s="79" t="n">
        <v>0.15</v>
      </c>
      <c r="I43" s="79" t="n">
        <v>-270</v>
      </c>
      <c r="J43" s="36" t="n">
        <v>1</v>
      </c>
      <c r="K43" s="14" t="n">
        <f aca="false">ABS(H43-$B$3)</f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5" t="n">
        <v>40</v>
      </c>
      <c r="Z43" s="79" t="n">
        <v>0.2</v>
      </c>
      <c r="AA43" s="79" t="n">
        <v>-180.96</v>
      </c>
      <c r="AB43" s="36" t="n">
        <v>0</v>
      </c>
      <c r="AC43" s="14" t="n">
        <f aca="false">ABS(Z43-$B$3)</f>
        <v>0.05</v>
      </c>
      <c r="AD43" s="1"/>
      <c r="AE43" s="15" t="n">
        <v>40</v>
      </c>
      <c r="AF43" s="79" t="n">
        <v>0.182095936004627</v>
      </c>
      <c r="AG43" s="79" t="n">
        <v>-24.3</v>
      </c>
      <c r="AH43" s="36" t="n">
        <v>0</v>
      </c>
      <c r="AI43" s="14" t="n">
        <f aca="false">ABS(AF43-$AF$3)</f>
        <v>0.032095936004627</v>
      </c>
      <c r="AJ43" s="1"/>
      <c r="AK43" s="15" t="n">
        <v>40</v>
      </c>
      <c r="AL43" s="79" t="n">
        <v>0.167297709672512</v>
      </c>
      <c r="AM43" s="79" t="n">
        <v>0</v>
      </c>
      <c r="AN43" s="36" t="n">
        <v>1</v>
      </c>
      <c r="AO43" s="14" t="n">
        <f aca="false">ABS(AL43-$AL$3)</f>
        <v>0.017297709672512</v>
      </c>
      <c r="AP43" s="1"/>
      <c r="AQ43" s="15" t="n">
        <v>40</v>
      </c>
      <c r="AR43" s="79" t="n">
        <v>0.13679840227776</v>
      </c>
      <c r="AS43" s="79" t="n">
        <v>0</v>
      </c>
      <c r="AT43" s="36" t="n">
        <v>1</v>
      </c>
      <c r="AU43" s="14" t="n">
        <f aca="false">ABS(AR43-$B$3)</f>
        <v>0.01320159772224</v>
      </c>
      <c r="AV43" s="1"/>
      <c r="AW43" s="15" t="n">
        <v>40</v>
      </c>
      <c r="AX43" s="79" t="n">
        <v>0.0494226058732511</v>
      </c>
      <c r="AY43" s="79" t="n">
        <v>175.968</v>
      </c>
      <c r="AZ43" s="36" t="n">
        <v>0</v>
      </c>
      <c r="BA43" s="14" t="n">
        <f aca="false">ABS(AX43-$B$3)</f>
        <v>0.100577394126749</v>
      </c>
    </row>
    <row r="44" customFormat="false" ht="26" hidden="false" customHeight="true" outlineLevel="0" collapsed="false">
      <c r="A44" s="37" t="s">
        <v>30</v>
      </c>
      <c r="B44" s="81" t="n">
        <f aca="false">SUM(E4:E43)</f>
        <v>0</v>
      </c>
      <c r="C44" s="82" t="s">
        <v>11</v>
      </c>
      <c r="D44" s="6" t="n">
        <f aca="false">SUM(D4:D43)</f>
        <v>40</v>
      </c>
      <c r="E44" s="83" t="n">
        <v>40</v>
      </c>
      <c r="F44" s="1"/>
      <c r="G44" s="37" t="s">
        <v>30</v>
      </c>
      <c r="H44" s="81" t="n">
        <f aca="false">SUM(K4:K43)</f>
        <v>0.00103437595956996</v>
      </c>
      <c r="I44" s="82" t="s">
        <v>11</v>
      </c>
      <c r="J44" s="6" t="n">
        <f aca="false">SUM(J4:J43)</f>
        <v>38</v>
      </c>
      <c r="K44" s="83" t="n">
        <v>40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37" t="s">
        <v>30</v>
      </c>
      <c r="Z44" s="81" t="n">
        <f aca="false">SUM(AC4:AC43)</f>
        <v>1.99561573479652</v>
      </c>
      <c r="AA44" s="82" t="s">
        <v>11</v>
      </c>
      <c r="AB44" s="6" t="n">
        <f aca="false">SUM(AB4:AB43)</f>
        <v>0.5</v>
      </c>
      <c r="AC44" s="83" t="n">
        <v>40</v>
      </c>
      <c r="AD44" s="1"/>
      <c r="AE44" s="37" t="s">
        <v>30</v>
      </c>
      <c r="AF44" s="81" t="n">
        <f aca="false">SUM(AI4:AI43)</f>
        <v>1.47005166645477</v>
      </c>
      <c r="AG44" s="82" t="s">
        <v>11</v>
      </c>
      <c r="AH44" s="6" t="n">
        <f aca="false">SUM(AH4:AH43)</f>
        <v>1</v>
      </c>
      <c r="AI44" s="83" t="n">
        <v>40</v>
      </c>
      <c r="AJ44" s="1"/>
      <c r="AK44" s="37" t="s">
        <v>30</v>
      </c>
      <c r="AL44" s="81" t="n">
        <f aca="false">SUM(AO4:AO43)</f>
        <v>0.741947071818339</v>
      </c>
      <c r="AM44" s="82" t="s">
        <v>11</v>
      </c>
      <c r="AN44" s="6" t="n">
        <f aca="false">SUM(AN4:AN43)</f>
        <v>16</v>
      </c>
      <c r="AO44" s="83" t="n">
        <v>40</v>
      </c>
      <c r="AP44" s="1"/>
      <c r="AQ44" s="37" t="s">
        <v>30</v>
      </c>
      <c r="AR44" s="81" t="n">
        <f aca="false">SUM(AU4:AU43)</f>
        <v>0.530134030465992</v>
      </c>
      <c r="AS44" s="82" t="s">
        <v>11</v>
      </c>
      <c r="AT44" s="6" t="n">
        <f aca="false">SUM(AT4:AT43)</f>
        <v>13</v>
      </c>
      <c r="AU44" s="83" t="n">
        <v>40</v>
      </c>
      <c r="AV44" s="1"/>
      <c r="AW44" s="37" t="s">
        <v>30</v>
      </c>
      <c r="AX44" s="81" t="n">
        <f aca="false">SUM(BA4:BA43)</f>
        <v>1.51080074435502</v>
      </c>
      <c r="AY44" s="82" t="s">
        <v>11</v>
      </c>
      <c r="AZ44" s="6" t="n">
        <f aca="false">SUM(AZ4:AZ43)</f>
        <v>1.5</v>
      </c>
      <c r="BA44" s="83" t="n">
        <v>40</v>
      </c>
    </row>
    <row r="45" customFormat="false" ht="26" hidden="false" customHeight="true" outlineLevel="0" collapsed="false">
      <c r="A45" s="37" t="s">
        <v>31</v>
      </c>
      <c r="B45" s="84" t="n">
        <f aca="false">B44/E44</f>
        <v>0</v>
      </c>
      <c r="C45" s="34" t="s">
        <v>18</v>
      </c>
      <c r="D45" s="85" t="n">
        <f aca="false">D44/E44</f>
        <v>1</v>
      </c>
      <c r="E45" s="86"/>
      <c r="F45" s="1"/>
      <c r="G45" s="37" t="s">
        <v>31</v>
      </c>
      <c r="H45" s="84" t="n">
        <f aca="false">H44/K44</f>
        <v>2.58593989892489E-005</v>
      </c>
      <c r="I45" s="34" t="s">
        <v>18</v>
      </c>
      <c r="J45" s="85" t="n">
        <f aca="false">J44/K44</f>
        <v>0.95</v>
      </c>
      <c r="K45" s="8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37" t="s">
        <v>31</v>
      </c>
      <c r="Z45" s="84" t="n">
        <f aca="false">Z44/AC44</f>
        <v>0.0498903933699129</v>
      </c>
      <c r="AA45" s="34" t="s">
        <v>18</v>
      </c>
      <c r="AB45" s="85" t="n">
        <f aca="false">AB44/AC44</f>
        <v>0.0125</v>
      </c>
      <c r="AC45" s="86"/>
      <c r="AD45" s="1"/>
      <c r="AE45" s="37" t="s">
        <v>31</v>
      </c>
      <c r="AF45" s="84" t="n">
        <f aca="false">AF44/AI44</f>
        <v>0.0367512916613692</v>
      </c>
      <c r="AG45" s="34" t="s">
        <v>18</v>
      </c>
      <c r="AH45" s="85" t="n">
        <f aca="false">AH44/AI44</f>
        <v>0.025</v>
      </c>
      <c r="AI45" s="86"/>
      <c r="AJ45" s="1"/>
      <c r="AK45" s="37" t="s">
        <v>31</v>
      </c>
      <c r="AL45" s="84" t="n">
        <f aca="false">AL44/AO44</f>
        <v>0.0185486767954585</v>
      </c>
      <c r="AM45" s="34" t="s">
        <v>18</v>
      </c>
      <c r="AN45" s="85" t="n">
        <f aca="false">AN44/AO44</f>
        <v>0.4</v>
      </c>
      <c r="AO45" s="86"/>
      <c r="AP45" s="1"/>
      <c r="AQ45" s="37" t="s">
        <v>31</v>
      </c>
      <c r="AR45" s="84" t="n">
        <f aca="false">AR44/AU44</f>
        <v>0.0132533507616498</v>
      </c>
      <c r="AS45" s="34" t="s">
        <v>18</v>
      </c>
      <c r="AT45" s="85" t="n">
        <f aca="false">AT44/AU44</f>
        <v>0.325</v>
      </c>
      <c r="AU45" s="86"/>
      <c r="AV45" s="1"/>
      <c r="AW45" s="37" t="s">
        <v>31</v>
      </c>
      <c r="AX45" s="84" t="n">
        <f aca="false">AX44/BA44</f>
        <v>0.0377700186088754</v>
      </c>
      <c r="AY45" s="34" t="s">
        <v>18</v>
      </c>
      <c r="AZ45" s="85" t="n">
        <f aca="false">AZ44/BA44</f>
        <v>0.0375</v>
      </c>
      <c r="BA45" s="86"/>
    </row>
    <row r="46" customFormat="false" ht="26" hidden="false" customHeight="true" outlineLevel="0" collapsed="false">
      <c r="A46" s="32" t="s">
        <v>19</v>
      </c>
      <c r="B46" s="87" t="n">
        <v>0</v>
      </c>
      <c r="G46" s="32" t="s">
        <v>19</v>
      </c>
      <c r="H46" s="87" t="n">
        <v>0.05</v>
      </c>
      <c r="Y46" s="32" t="s">
        <v>19</v>
      </c>
      <c r="Z46" s="87" t="n">
        <v>0.7</v>
      </c>
      <c r="AE46" s="32" t="s">
        <v>19</v>
      </c>
      <c r="AF46" s="87" t="n">
        <v>0.725</v>
      </c>
      <c r="AK46" s="32" t="s">
        <v>19</v>
      </c>
      <c r="AL46" s="87" t="n">
        <v>0.475</v>
      </c>
      <c r="AQ46" s="32" t="s">
        <v>19</v>
      </c>
      <c r="AR46" s="87" t="n">
        <v>0.45</v>
      </c>
      <c r="AW46" s="32" t="s">
        <v>19</v>
      </c>
      <c r="AX46" s="87" t="n">
        <v>0.75</v>
      </c>
    </row>
    <row r="1048576" customFormat="false" ht="12.8" hidden="false" customHeight="false" outlineLevel="0" collapsed="false"/>
  </sheetData>
  <mergeCells count="36">
    <mergeCell ref="A1:E1"/>
    <mergeCell ref="G1:K1"/>
    <mergeCell ref="M1:Q1"/>
    <mergeCell ref="S1:W1"/>
    <mergeCell ref="Y1:AC1"/>
    <mergeCell ref="AE1:AI1"/>
    <mergeCell ref="AK1:AO1"/>
    <mergeCell ref="AQ1:AU1"/>
    <mergeCell ref="AW1:BA1"/>
    <mergeCell ref="A2:A3"/>
    <mergeCell ref="D2:D3"/>
    <mergeCell ref="E2:E3"/>
    <mergeCell ref="G2:G3"/>
    <mergeCell ref="J2:J3"/>
    <mergeCell ref="K2:K3"/>
    <mergeCell ref="M2:M3"/>
    <mergeCell ref="P2:P3"/>
    <mergeCell ref="Q2:Q3"/>
    <mergeCell ref="S2:S3"/>
    <mergeCell ref="V2:V3"/>
    <mergeCell ref="W2:W3"/>
    <mergeCell ref="Y2:Y3"/>
    <mergeCell ref="AB2:AB3"/>
    <mergeCell ref="AC2:AC3"/>
    <mergeCell ref="AE2:AE3"/>
    <mergeCell ref="AH2:AH3"/>
    <mergeCell ref="AI2:AI3"/>
    <mergeCell ref="AK2:AK3"/>
    <mergeCell ref="AN2:AN3"/>
    <mergeCell ref="AO2:AO3"/>
    <mergeCell ref="AQ2:AQ3"/>
    <mergeCell ref="AT2:AT3"/>
    <mergeCell ref="AU2:AU3"/>
    <mergeCell ref="AW2:AW3"/>
    <mergeCell ref="AZ2:AZ3"/>
    <mergeCell ref="BA2:BA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&amp;C&amp;"Arial,Normalny"&amp;10&amp;A</oddHeader>
    <oddFooter>&amp;C&amp;"Arial,Normalny"&amp;10Strona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2020-01-14T13:59:46Z</dcterms:modified>
  <cp:revision>51</cp:revision>
  <dc:subject/>
  <dc:title/>
</cp:coreProperties>
</file>