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as" sheetId="1" r:id="rId1"/>
    <sheet name="Parametros" sheetId="2" r:id="rId2"/>
    <sheet name="Config" sheetId="3" r:id="rId3"/>
    <sheet name="Calculadora" sheetId="4" r:id="rId4"/>
    <sheet name="Dashboard" sheetId="5" r:id="rId5"/>
    <sheet name="Instrucoes" sheetId="6" r:id="rId6"/>
    <sheet name="Racional" sheetId="7" r:id="rId7"/>
    <sheet name="Perdas_Explicadas" sheetId="8" r:id="rId8"/>
    <sheet name="Variedades_Explicadas" sheetId="9" r:id="rId9"/>
    <sheet name="Glossario" sheetId="10" r:id="rId10"/>
  </sheets>
  <definedNames>
    <definedName name="Corte_Grave">Config!$B$6</definedName>
    <definedName name="ListaEpocas">Listas!$A$2:$A$3</definedName>
    <definedName name="ListaProcesso">Listas!$C$2:$C$3</definedName>
    <definedName name="ListaVariedades">Parametros!$B$2:$B$29</definedName>
    <definedName name="Param_d">Parametros!$K$2:$K$29</definedName>
    <definedName name="Param_E">Parametros!$E$2:$E$29</definedName>
    <definedName name="Param_g">Parametros!$H$2:$H$29</definedName>
    <definedName name="Param_Gf">Parametros!$F$2:$F$29</definedName>
    <definedName name="Param_KeysNorm">Parametros!$M$2:$M$29</definedName>
    <definedName name="Param_L">Parametros!$I$2:$I$29</definedName>
    <definedName name="Param_rho">Parametros!$J$2:$J$29</definedName>
    <definedName name="Param_s">Parametros!$G$2:$G$29</definedName>
    <definedName name="Tol_Chuva">Config!$B$4</definedName>
    <definedName name="Tol_Seca">Config!$B$5</definedName>
  </definedNames>
  <calcPr calcId="124519" fullCalcOnLoad="1"/>
</workbook>
</file>

<file path=xl/sharedStrings.xml><?xml version="1.0" encoding="utf-8"?>
<sst xmlns="http://schemas.openxmlformats.org/spreadsheetml/2006/main" count="231" uniqueCount="103">
  <si>
    <t>Epocas</t>
  </si>
  <si>
    <t>Chuva</t>
  </si>
  <si>
    <t>Seca</t>
  </si>
  <si>
    <t>Processos</t>
  </si>
  <si>
    <t>Manual</t>
  </si>
  <si>
    <t>Mecanizado</t>
  </si>
  <si>
    <t>Key</t>
  </si>
  <si>
    <t>Variedade</t>
  </si>
  <si>
    <t>Epoca</t>
  </si>
  <si>
    <t>Processo</t>
  </si>
  <si>
    <t>E_m</t>
  </si>
  <si>
    <t>G_final</t>
  </si>
  <si>
    <t>s</t>
  </si>
  <si>
    <t>g_to</t>
  </si>
  <si>
    <t>L_to</t>
  </si>
  <si>
    <t>rho</t>
  </si>
  <si>
    <t>d_rec_kg_m</t>
  </si>
  <si>
    <t>Notas</t>
  </si>
  <si>
    <t>Key_norm</t>
  </si>
  <si>
    <t>RB867515|Chuva|Manual</t>
  </si>
  <si>
    <t>RB867515</t>
  </si>
  <si>
    <t>Base chuva manual</t>
  </si>
  <si>
    <t>RB867515|Seca|Manual</t>
  </si>
  <si>
    <t>Base seca manual</t>
  </si>
  <si>
    <t>RB867515|Chuva|Mecanizado</t>
  </si>
  <si>
    <t>Base chuva mec</t>
  </si>
  <si>
    <t>RB867515|Seca|Mecanizado</t>
  </si>
  <si>
    <t>Base seca mec</t>
  </si>
  <si>
    <t>RB92579|Chuva|Manual</t>
  </si>
  <si>
    <t>RB92579</t>
  </si>
  <si>
    <t>RB92579|Seca|Manual</t>
  </si>
  <si>
    <t>RB92579|Chuva|Mecanizado</t>
  </si>
  <si>
    <t>RB92579|Seca|Mecanizado</t>
  </si>
  <si>
    <t>SP80-3280|Chuva|Manual</t>
  </si>
  <si>
    <t>SP80-3280</t>
  </si>
  <si>
    <t>SP80-3280|Seca|Manual</t>
  </si>
  <si>
    <t>SP80-3280|Chuva|Mecanizado</t>
  </si>
  <si>
    <t>SP80-3280|Seca|Mecanizado</t>
  </si>
  <si>
    <t>RB966928|Chuva|Manual</t>
  </si>
  <si>
    <t>RB966928</t>
  </si>
  <si>
    <t>RB966928|Seca|Manual</t>
  </si>
  <si>
    <t>RB966928|Chuva|Mecanizado</t>
  </si>
  <si>
    <t>RB966928|Seca|Mecanizado</t>
  </si>
  <si>
    <t>RB965902|Chuva|Manual</t>
  </si>
  <si>
    <t>RB965902</t>
  </si>
  <si>
    <t>RB965902|Seca|Manual</t>
  </si>
  <si>
    <t>RB965902|Chuva|Mecanizado</t>
  </si>
  <si>
    <t>RB965902|Seca|Mecanizado</t>
  </si>
  <si>
    <t>CTC4|Chuva|Manual</t>
  </si>
  <si>
    <t>CTC4</t>
  </si>
  <si>
    <t>CTC4|Seca|Manual</t>
  </si>
  <si>
    <t>CTC4|Chuva|Mecanizado</t>
  </si>
  <si>
    <t>CTC4|Seca|Mecanizado</t>
  </si>
  <si>
    <t>CTC20|Chuva|Manual</t>
  </si>
  <si>
    <t>CTC20</t>
  </si>
  <si>
    <t>CTC20|Seca|Manual</t>
  </si>
  <si>
    <t>CTC20|Chuva|Mecanizado</t>
  </si>
  <si>
    <t>CTC20|Seca|Mecanizado</t>
  </si>
  <si>
    <t>Configuracoes (tolerancias)</t>
  </si>
  <si>
    <t>Parametro</t>
  </si>
  <si>
    <t>Valor</t>
  </si>
  <si>
    <t>Descricao</t>
  </si>
  <si>
    <t>Tol_Chuva</t>
  </si>
  <si>
    <t>Tolerancia para d em epoca de chuva.</t>
  </si>
  <si>
    <t>Tol_Seca</t>
  </si>
  <si>
    <t>Tolerancia para d em epoca de seca.</t>
  </si>
  <si>
    <t>Corte_Grave</t>
  </si>
  <si>
    <t>Acima disso, sinaliza grave.</t>
  </si>
  <si>
    <t>Area_ha</t>
  </si>
  <si>
    <t>Perc_Manobra_%</t>
  </si>
  <si>
    <t>Perc_Trafego_%</t>
  </si>
  <si>
    <t>E</t>
  </si>
  <si>
    <t>m_linhas_por_ha</t>
  </si>
  <si>
    <t>gemas_plantadas_m</t>
  </si>
  <si>
    <t>toletes_por_m</t>
  </si>
  <si>
    <t>toletes_por_ha</t>
  </si>
  <si>
    <t>massa_t_ha</t>
  </si>
  <si>
    <t>d_equiv_kg_m</t>
  </si>
  <si>
    <t>Area_efetiva_ha</t>
  </si>
  <si>
    <t>massa_total_area_t</t>
  </si>
  <si>
    <t>desvio_d_%</t>
  </si>
  <si>
    <t>tolerancia_d_%</t>
  </si>
  <si>
    <t>semaforo</t>
  </si>
  <si>
    <t>Dashboard — Manual vs. Mecanizado (Epoca filtrada)</t>
  </si>
  <si>
    <t>Filtro de Epoca</t>
  </si>
  <si>
    <t>Selecione:</t>
  </si>
  <si>
    <t>Qualidade (d equivalente vs d_rec)</t>
  </si>
  <si>
    <t>Total de linhas</t>
  </si>
  <si>
    <t>OK % dentro</t>
  </si>
  <si>
    <t>ATENCAO %</t>
  </si>
  <si>
    <t>Medias por Processo</t>
  </si>
  <si>
    <t>t/ha (media)</t>
  </si>
  <si>
    <t>Massa total (media)</t>
  </si>
  <si>
    <t>Como usar — SEM overrides</t>
  </si>
  <si>
    <t>1) Na aba Calculadora, preencha: Area_ha, Perc_Manobra_%, Perc_Trafego_%, Variedade, Epoca e Processo.
2) A chave Variedade|Epoca|Processo busca automaticamente todos os parametros (E, G_final, s, g_to, L_to, rho, d_rec_kg_m) na aba Parametros.
3) Os calculos usam APENAS o caminho por tolete: t/ha = (toletes_ha * L_to * rho)/1000.
4) A massa d_rec_kg_m e usada como referencia de qualidade. A planilha calcula d_equiv_kg_m a partir do caminho por tolete e compara com d_rec.
5) A area efetiva considera as perdas informadas; a massa total eh t/ha * area_efetiva.
6) O Dashboard traz %OK/%ATENCAO por Epoca e medias por Processo.</t>
  </si>
  <si>
    <t>Racional — SEM overrides</t>
  </si>
  <si>
    <t>Definicoes:
E (m), G_final (gemas/m), s (gemas/tolete), g_to (gemas uteis/tolete), L_to (m), rho (kg/m).
d_rec_kg_m (kg/m) e referencia tecnica por Variedade|Epoca|Processo.
Equacoes:
m_linhas_por_ha = 10000 / E
gemas_plantadas_m = G_final / s
toletes_por_m = gemas_plantadas_m / g_to
toletes_por_ha = toletes_por_m * m_linhas_por_ha
massa_t_ha = (toletes_por_ha * L_to * rho) / 1000
Area_efetiva_ha = Area_ha * (1 - Perc_Manobra_%/100 - Perc_Trafego_%/100)
massa_total_area_t = massa_t_ha * Area_efetiva_ha
Qualidade:
d_equiv_kg_m = toletes_por_m * L_to * rho
desvio_d_% = |d_equiv_kg_m - d_rec_kg_m| / d_rec_kg_m
Comparacao com tolerancias (Config): Tol_Chuva e Tol_Seca.</t>
  </si>
  <si>
    <t>Perdas — como estimar e onde entram</t>
  </si>
  <si>
    <t>As colunas Perc_Manobra_% e Perc_Trafego_% reduzem a Area_efetiva_ha por:
Area_efetiva_ha = Area_ha * (1 - Perc_Manobra_%/100 - Perc_Trafego_%/100)
Em seguida, massa_total_area_t = massa_t_ha * Area_efetiva_ha.
Guias tipicos (ponto de partida):
Manual talhao regular: Manobra 2–4%, Trafego 0,5–1,5%
Manual talhao recortado: Manobra 4–7%, Trafego 1–2%
Mecanizado regular: Manobra 3–6%, Trafego 2–4%
Mecanizado pequeno/declivoso: Manobra 5–9%, Trafego 3–6%
Estimativa pratica: medir cabeceiras e trilhas; usar GPS/imagens; auditoria pos-plantio/colheita.
Boas praticas: planejar cabeceiras, linhas longas, trilhas fixas e CTF; evitar solo umido para trafego.</t>
  </si>
  <si>
    <t>Guia rapido — variedades (resumo)</t>
  </si>
  <si>
    <t>RB867515: ampla adaptacao; estabilidade; bom padrao geral.
RB92579: desenvolvimento inicial lento; atencao ao stand no plantio.
SP80-3280: classica; boa qualidade tecnologica; verificar sanidade local.
RB966928: boa germinacao e perfilhamento; precoce a media.
RB965902: perfilhamento alto; habito semidecumbente; ajustar densidade.
CTC4: perfilhamento elevado; robusta para mecanizacao.
CTC20: alto TCH e PUI; desenhada para mecanizacao.</t>
  </si>
  <si>
    <t>Glossario — termos usados (SEM overrides)</t>
  </si>
  <si>
    <t>Entradas: Area_ha, Perc_Manobra_%, Perc_Trafego_%, Variedade, Epoca, Processo.
Parametros (busca por Variedade|Epoca|Processo): E, G_final, s, g_to, L_to, rho, d_rec_kg_m.
Derivados: m_linhas_por_ha, gemas_plantadas_m, toletes_por_m, toletes_por_ha, massa_t_ha,
Area_efetiva_ha, massa_total_area_t, d_equiv_kg_m, desvio_d_%, tolerancia_d_%, semaforo.
Dashboard: filtro de Epoca; %OK/%ATENCAO; medias por Processo.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</si>
</sst>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F3F8FF"/>
        <bgColor indexed="64"/>
      </patternFill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164" fontId="0" fillId="3" borderId="0" xfId="0" applyNumberFormat="1" applyFill="1"/>
    <xf numFmtId="0" fontId="0" fillId="0" borderId="0" xfId="0" applyAlignment="1">
      <alignment vertical="top" wrapText="1"/>
    </xf>
    <xf numFmtId="0" fontId="0" fillId="3" borderId="0" xfId="0" applyFill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cols>
    <col min="1" max="7" width="24.7109375" customWidth="1"/>
  </cols>
  <sheetData>
    <row r="1" spans="1:3">
      <c r="A1" s="1" t="s">
        <v>0</v>
      </c>
      <c r="C1" s="1" t="s">
        <v>3</v>
      </c>
    </row>
    <row r="2" spans="1:3">
      <c r="A2" t="s">
        <v>1</v>
      </c>
      <c r="C2" t="s">
        <v>4</v>
      </c>
    </row>
    <row r="3" spans="1:3">
      <c r="A3" t="s">
        <v>2</v>
      </c>
      <c r="C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cols>
    <col min="1" max="1" width="110.7109375" customWidth="1"/>
  </cols>
  <sheetData>
    <row r="1" spans="1:1">
      <c r="A1" s="2" t="s">
        <v>101</v>
      </c>
    </row>
    <row r="3" spans="1:1">
      <c r="A3" s="4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9"/>
  <sheetViews>
    <sheetView workbookViewId="0"/>
  </sheetViews>
  <sheetFormatPr defaultRowHeight="15"/>
  <cols>
    <col min="1" max="16" width="20.7109375" customWidth="1"/>
  </cols>
  <sheetData>
    <row r="1" spans="1:1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>
      <c r="A2" t="s">
        <v>19</v>
      </c>
      <c r="B2" t="s">
        <v>20</v>
      </c>
      <c r="C2" t="s">
        <v>1</v>
      </c>
      <c r="D2" t="s">
        <v>4</v>
      </c>
      <c r="E2">
        <v>1.5</v>
      </c>
      <c r="F2">
        <v>12</v>
      </c>
      <c r="G2">
        <v>0.62</v>
      </c>
      <c r="H2">
        <v>3</v>
      </c>
      <c r="I2">
        <v>0.4</v>
      </c>
      <c r="J2">
        <v>1.2</v>
      </c>
      <c r="K2">
        <v>2.4</v>
      </c>
      <c r="L2" t="s">
        <v>21</v>
      </c>
      <c r="M2">
        <f>UPPER(SUBSTITUTE(SUBSTITUTE(A2,"-","")," ",""))</f>
        <v>0</v>
      </c>
    </row>
    <row r="3" spans="1:13">
      <c r="A3" t="s">
        <v>22</v>
      </c>
      <c r="B3" t="s">
        <v>20</v>
      </c>
      <c r="C3" t="s">
        <v>2</v>
      </c>
      <c r="D3" t="s">
        <v>4</v>
      </c>
      <c r="E3">
        <v>1.5</v>
      </c>
      <c r="F3">
        <v>12</v>
      </c>
      <c r="G3">
        <v>0.58</v>
      </c>
      <c r="H3">
        <v>3</v>
      </c>
      <c r="I3">
        <v>0.4</v>
      </c>
      <c r="J3">
        <v>1.2</v>
      </c>
      <c r="K3">
        <v>3</v>
      </c>
      <c r="L3" t="s">
        <v>23</v>
      </c>
      <c r="M3">
        <f>UPPER(SUBSTITUTE(SUBSTITUTE(A3,"-","")," ",""))</f>
        <v>0</v>
      </c>
    </row>
    <row r="4" spans="1:13">
      <c r="A4" t="s">
        <v>24</v>
      </c>
      <c r="B4" t="s">
        <v>20</v>
      </c>
      <c r="C4" t="s">
        <v>1</v>
      </c>
      <c r="D4" t="s">
        <v>5</v>
      </c>
      <c r="E4">
        <v>1.5</v>
      </c>
      <c r="F4">
        <v>12</v>
      </c>
      <c r="G4">
        <v>0.62</v>
      </c>
      <c r="H4">
        <v>2.8</v>
      </c>
      <c r="I4">
        <v>0.4</v>
      </c>
      <c r="J4">
        <v>1.2</v>
      </c>
      <c r="K4">
        <v>2.4</v>
      </c>
      <c r="L4" t="s">
        <v>25</v>
      </c>
      <c r="M4">
        <f>UPPER(SUBSTITUTE(SUBSTITUTE(A4,"-","")," ",""))</f>
        <v>0</v>
      </c>
    </row>
    <row r="5" spans="1:13">
      <c r="A5" t="s">
        <v>26</v>
      </c>
      <c r="B5" t="s">
        <v>20</v>
      </c>
      <c r="C5" t="s">
        <v>2</v>
      </c>
      <c r="D5" t="s">
        <v>5</v>
      </c>
      <c r="E5">
        <v>1.5</v>
      </c>
      <c r="F5">
        <v>12</v>
      </c>
      <c r="G5">
        <v>0.58</v>
      </c>
      <c r="H5">
        <v>2.8</v>
      </c>
      <c r="I5">
        <v>0.4</v>
      </c>
      <c r="J5">
        <v>1.2</v>
      </c>
      <c r="K5">
        <v>3</v>
      </c>
      <c r="L5" t="s">
        <v>27</v>
      </c>
      <c r="M5">
        <f>UPPER(SUBSTITUTE(SUBSTITUTE(A5,"-","")," ",""))</f>
        <v>0</v>
      </c>
    </row>
    <row r="6" spans="1:13">
      <c r="A6" t="s">
        <v>28</v>
      </c>
      <c r="B6" t="s">
        <v>29</v>
      </c>
      <c r="C6" t="s">
        <v>1</v>
      </c>
      <c r="D6" t="s">
        <v>4</v>
      </c>
      <c r="E6">
        <v>1.5</v>
      </c>
      <c r="F6">
        <v>12</v>
      </c>
      <c r="G6">
        <v>0.62</v>
      </c>
      <c r="H6">
        <v>3</v>
      </c>
      <c r="I6">
        <v>0.4</v>
      </c>
      <c r="J6">
        <v>1.2</v>
      </c>
      <c r="K6">
        <v>2.4</v>
      </c>
      <c r="L6" t="s">
        <v>21</v>
      </c>
      <c r="M6">
        <f>UPPER(SUBSTITUTE(SUBSTITUTE(A6,"-","")," ",""))</f>
        <v>0</v>
      </c>
    </row>
    <row r="7" spans="1:13">
      <c r="A7" t="s">
        <v>30</v>
      </c>
      <c r="B7" t="s">
        <v>29</v>
      </c>
      <c r="C7" t="s">
        <v>2</v>
      </c>
      <c r="D7" t="s">
        <v>4</v>
      </c>
      <c r="E7">
        <v>1.5</v>
      </c>
      <c r="F7">
        <v>12</v>
      </c>
      <c r="G7">
        <v>0.58</v>
      </c>
      <c r="H7">
        <v>3</v>
      </c>
      <c r="I7">
        <v>0.4</v>
      </c>
      <c r="J7">
        <v>1.2</v>
      </c>
      <c r="K7">
        <v>3</v>
      </c>
      <c r="L7" t="s">
        <v>23</v>
      </c>
      <c r="M7">
        <f>UPPER(SUBSTITUTE(SUBSTITUTE(A7,"-","")," ",""))</f>
        <v>0</v>
      </c>
    </row>
    <row r="8" spans="1:13">
      <c r="A8" t="s">
        <v>31</v>
      </c>
      <c r="B8" t="s">
        <v>29</v>
      </c>
      <c r="C8" t="s">
        <v>1</v>
      </c>
      <c r="D8" t="s">
        <v>5</v>
      </c>
      <c r="E8">
        <v>1.5</v>
      </c>
      <c r="F8">
        <v>12</v>
      </c>
      <c r="G8">
        <v>0.62</v>
      </c>
      <c r="H8">
        <v>2.8</v>
      </c>
      <c r="I8">
        <v>0.4</v>
      </c>
      <c r="J8">
        <v>1.2</v>
      </c>
      <c r="K8">
        <v>2.4</v>
      </c>
      <c r="L8" t="s">
        <v>25</v>
      </c>
      <c r="M8">
        <f>UPPER(SUBSTITUTE(SUBSTITUTE(A8,"-","")," ",""))</f>
        <v>0</v>
      </c>
    </row>
    <row r="9" spans="1:13">
      <c r="A9" t="s">
        <v>32</v>
      </c>
      <c r="B9" t="s">
        <v>29</v>
      </c>
      <c r="C9" t="s">
        <v>2</v>
      </c>
      <c r="D9" t="s">
        <v>5</v>
      </c>
      <c r="E9">
        <v>1.5</v>
      </c>
      <c r="F9">
        <v>12</v>
      </c>
      <c r="G9">
        <v>0.58</v>
      </c>
      <c r="H9">
        <v>2.8</v>
      </c>
      <c r="I9">
        <v>0.4</v>
      </c>
      <c r="J9">
        <v>1.2</v>
      </c>
      <c r="K9">
        <v>3</v>
      </c>
      <c r="L9" t="s">
        <v>27</v>
      </c>
      <c r="M9">
        <f>UPPER(SUBSTITUTE(SUBSTITUTE(A9,"-","")," ",""))</f>
        <v>0</v>
      </c>
    </row>
    <row r="10" spans="1:13">
      <c r="A10" t="s">
        <v>33</v>
      </c>
      <c r="B10" t="s">
        <v>34</v>
      </c>
      <c r="C10" t="s">
        <v>1</v>
      </c>
      <c r="D10" t="s">
        <v>4</v>
      </c>
      <c r="E10">
        <v>1.5</v>
      </c>
      <c r="F10">
        <v>12</v>
      </c>
      <c r="G10">
        <v>0.62</v>
      </c>
      <c r="H10">
        <v>3</v>
      </c>
      <c r="I10">
        <v>0.4</v>
      </c>
      <c r="J10">
        <v>1.2</v>
      </c>
      <c r="K10">
        <v>2.4</v>
      </c>
      <c r="L10" t="s">
        <v>21</v>
      </c>
      <c r="M10">
        <f>UPPER(SUBSTITUTE(SUBSTITUTE(A10,"-","")," ",""))</f>
        <v>0</v>
      </c>
    </row>
    <row r="11" spans="1:13">
      <c r="A11" t="s">
        <v>35</v>
      </c>
      <c r="B11" t="s">
        <v>34</v>
      </c>
      <c r="C11" t="s">
        <v>2</v>
      </c>
      <c r="D11" t="s">
        <v>4</v>
      </c>
      <c r="E11">
        <v>1.5</v>
      </c>
      <c r="F11">
        <v>12</v>
      </c>
      <c r="G11">
        <v>0.58</v>
      </c>
      <c r="H11">
        <v>3</v>
      </c>
      <c r="I11">
        <v>0.4</v>
      </c>
      <c r="J11">
        <v>1.2</v>
      </c>
      <c r="K11">
        <v>3</v>
      </c>
      <c r="L11" t="s">
        <v>23</v>
      </c>
      <c r="M11">
        <f>UPPER(SUBSTITUTE(SUBSTITUTE(A11,"-","")," ",""))</f>
        <v>0</v>
      </c>
    </row>
    <row r="12" spans="1:13">
      <c r="A12" t="s">
        <v>36</v>
      </c>
      <c r="B12" t="s">
        <v>34</v>
      </c>
      <c r="C12" t="s">
        <v>1</v>
      </c>
      <c r="D12" t="s">
        <v>5</v>
      </c>
      <c r="E12">
        <v>1.5</v>
      </c>
      <c r="F12">
        <v>12</v>
      </c>
      <c r="G12">
        <v>0.62</v>
      </c>
      <c r="H12">
        <v>2.8</v>
      </c>
      <c r="I12">
        <v>0.4</v>
      </c>
      <c r="J12">
        <v>1.2</v>
      </c>
      <c r="K12">
        <v>2.4</v>
      </c>
      <c r="L12" t="s">
        <v>25</v>
      </c>
      <c r="M12">
        <f>UPPER(SUBSTITUTE(SUBSTITUTE(A12,"-","")," ",""))</f>
        <v>0</v>
      </c>
    </row>
    <row r="13" spans="1:13">
      <c r="A13" t="s">
        <v>37</v>
      </c>
      <c r="B13" t="s">
        <v>34</v>
      </c>
      <c r="C13" t="s">
        <v>2</v>
      </c>
      <c r="D13" t="s">
        <v>5</v>
      </c>
      <c r="E13">
        <v>1.5</v>
      </c>
      <c r="F13">
        <v>12</v>
      </c>
      <c r="G13">
        <v>0.58</v>
      </c>
      <c r="H13">
        <v>2.8</v>
      </c>
      <c r="I13">
        <v>0.4</v>
      </c>
      <c r="J13">
        <v>1.2</v>
      </c>
      <c r="K13">
        <v>3</v>
      </c>
      <c r="L13" t="s">
        <v>27</v>
      </c>
      <c r="M13">
        <f>UPPER(SUBSTITUTE(SUBSTITUTE(A13,"-","")," ",""))</f>
        <v>0</v>
      </c>
    </row>
    <row r="14" spans="1:13">
      <c r="A14" t="s">
        <v>38</v>
      </c>
      <c r="B14" t="s">
        <v>39</v>
      </c>
      <c r="C14" t="s">
        <v>1</v>
      </c>
      <c r="D14" t="s">
        <v>4</v>
      </c>
      <c r="E14">
        <v>1.5</v>
      </c>
      <c r="F14">
        <v>12</v>
      </c>
      <c r="G14">
        <v>0.62</v>
      </c>
      <c r="H14">
        <v>3</v>
      </c>
      <c r="I14">
        <v>0.4</v>
      </c>
      <c r="J14">
        <v>1.2</v>
      </c>
      <c r="K14">
        <v>2.4</v>
      </c>
      <c r="L14" t="s">
        <v>21</v>
      </c>
      <c r="M14">
        <f>UPPER(SUBSTITUTE(SUBSTITUTE(A14,"-","")," ",""))</f>
        <v>0</v>
      </c>
    </row>
    <row r="15" spans="1:13">
      <c r="A15" t="s">
        <v>40</v>
      </c>
      <c r="B15" t="s">
        <v>39</v>
      </c>
      <c r="C15" t="s">
        <v>2</v>
      </c>
      <c r="D15" t="s">
        <v>4</v>
      </c>
      <c r="E15">
        <v>1.5</v>
      </c>
      <c r="F15">
        <v>12</v>
      </c>
      <c r="G15">
        <v>0.58</v>
      </c>
      <c r="H15">
        <v>3</v>
      </c>
      <c r="I15">
        <v>0.4</v>
      </c>
      <c r="J15">
        <v>1.2</v>
      </c>
      <c r="K15">
        <v>3</v>
      </c>
      <c r="L15" t="s">
        <v>23</v>
      </c>
      <c r="M15">
        <f>UPPER(SUBSTITUTE(SUBSTITUTE(A15,"-","")," ",""))</f>
        <v>0</v>
      </c>
    </row>
    <row r="16" spans="1:13">
      <c r="A16" t="s">
        <v>41</v>
      </c>
      <c r="B16" t="s">
        <v>39</v>
      </c>
      <c r="C16" t="s">
        <v>1</v>
      </c>
      <c r="D16" t="s">
        <v>5</v>
      </c>
      <c r="E16">
        <v>1.5</v>
      </c>
      <c r="F16">
        <v>12</v>
      </c>
      <c r="G16">
        <v>0.62</v>
      </c>
      <c r="H16">
        <v>2.8</v>
      </c>
      <c r="I16">
        <v>0.4</v>
      </c>
      <c r="J16">
        <v>1.2</v>
      </c>
      <c r="K16">
        <v>2.4</v>
      </c>
      <c r="L16" t="s">
        <v>25</v>
      </c>
      <c r="M16">
        <f>UPPER(SUBSTITUTE(SUBSTITUTE(A16,"-","")," ",""))</f>
        <v>0</v>
      </c>
    </row>
    <row r="17" spans="1:13">
      <c r="A17" t="s">
        <v>42</v>
      </c>
      <c r="B17" t="s">
        <v>39</v>
      </c>
      <c r="C17" t="s">
        <v>2</v>
      </c>
      <c r="D17" t="s">
        <v>5</v>
      </c>
      <c r="E17">
        <v>1.5</v>
      </c>
      <c r="F17">
        <v>12</v>
      </c>
      <c r="G17">
        <v>0.58</v>
      </c>
      <c r="H17">
        <v>2.8</v>
      </c>
      <c r="I17">
        <v>0.4</v>
      </c>
      <c r="J17">
        <v>1.2</v>
      </c>
      <c r="K17">
        <v>3</v>
      </c>
      <c r="L17" t="s">
        <v>27</v>
      </c>
      <c r="M17">
        <f>UPPER(SUBSTITUTE(SUBSTITUTE(A17,"-","")," ",""))</f>
        <v>0</v>
      </c>
    </row>
    <row r="18" spans="1:13">
      <c r="A18" t="s">
        <v>43</v>
      </c>
      <c r="B18" t="s">
        <v>44</v>
      </c>
      <c r="C18" t="s">
        <v>1</v>
      </c>
      <c r="D18" t="s">
        <v>4</v>
      </c>
      <c r="E18">
        <v>1.5</v>
      </c>
      <c r="F18">
        <v>12</v>
      </c>
      <c r="G18">
        <v>0.62</v>
      </c>
      <c r="H18">
        <v>3</v>
      </c>
      <c r="I18">
        <v>0.4</v>
      </c>
      <c r="J18">
        <v>1.2</v>
      </c>
      <c r="K18">
        <v>2.4</v>
      </c>
      <c r="L18" t="s">
        <v>21</v>
      </c>
      <c r="M18">
        <f>UPPER(SUBSTITUTE(SUBSTITUTE(A18,"-","")," ",""))</f>
        <v>0</v>
      </c>
    </row>
    <row r="19" spans="1:13">
      <c r="A19" t="s">
        <v>45</v>
      </c>
      <c r="B19" t="s">
        <v>44</v>
      </c>
      <c r="C19" t="s">
        <v>2</v>
      </c>
      <c r="D19" t="s">
        <v>4</v>
      </c>
      <c r="E19">
        <v>1.5</v>
      </c>
      <c r="F19">
        <v>12</v>
      </c>
      <c r="G19">
        <v>0.58</v>
      </c>
      <c r="H19">
        <v>3</v>
      </c>
      <c r="I19">
        <v>0.4</v>
      </c>
      <c r="J19">
        <v>1.2</v>
      </c>
      <c r="K19">
        <v>3</v>
      </c>
      <c r="L19" t="s">
        <v>23</v>
      </c>
      <c r="M19">
        <f>UPPER(SUBSTITUTE(SUBSTITUTE(A19,"-","")," ",""))</f>
        <v>0</v>
      </c>
    </row>
    <row r="20" spans="1:13">
      <c r="A20" t="s">
        <v>46</v>
      </c>
      <c r="B20" t="s">
        <v>44</v>
      </c>
      <c r="C20" t="s">
        <v>1</v>
      </c>
      <c r="D20" t="s">
        <v>5</v>
      </c>
      <c r="E20">
        <v>1.5</v>
      </c>
      <c r="F20">
        <v>12</v>
      </c>
      <c r="G20">
        <v>0.62</v>
      </c>
      <c r="H20">
        <v>2.8</v>
      </c>
      <c r="I20">
        <v>0.4</v>
      </c>
      <c r="J20">
        <v>1.2</v>
      </c>
      <c r="K20">
        <v>2.4</v>
      </c>
      <c r="L20" t="s">
        <v>25</v>
      </c>
      <c r="M20">
        <f>UPPER(SUBSTITUTE(SUBSTITUTE(A20,"-","")," ",""))</f>
        <v>0</v>
      </c>
    </row>
    <row r="21" spans="1:13">
      <c r="A21" t="s">
        <v>47</v>
      </c>
      <c r="B21" t="s">
        <v>44</v>
      </c>
      <c r="C21" t="s">
        <v>2</v>
      </c>
      <c r="D21" t="s">
        <v>5</v>
      </c>
      <c r="E21">
        <v>1.5</v>
      </c>
      <c r="F21">
        <v>12</v>
      </c>
      <c r="G21">
        <v>0.58</v>
      </c>
      <c r="H21">
        <v>2.8</v>
      </c>
      <c r="I21">
        <v>0.4</v>
      </c>
      <c r="J21">
        <v>1.2</v>
      </c>
      <c r="K21">
        <v>3</v>
      </c>
      <c r="L21" t="s">
        <v>27</v>
      </c>
      <c r="M21">
        <f>UPPER(SUBSTITUTE(SUBSTITUTE(A21,"-","")," ",""))</f>
        <v>0</v>
      </c>
    </row>
    <row r="22" spans="1:13">
      <c r="A22" t="s">
        <v>48</v>
      </c>
      <c r="B22" t="s">
        <v>49</v>
      </c>
      <c r="C22" t="s">
        <v>1</v>
      </c>
      <c r="D22" t="s">
        <v>4</v>
      </c>
      <c r="E22">
        <v>1.5</v>
      </c>
      <c r="F22">
        <v>12</v>
      </c>
      <c r="G22">
        <v>0.62</v>
      </c>
      <c r="H22">
        <v>3</v>
      </c>
      <c r="I22">
        <v>0.4</v>
      </c>
      <c r="J22">
        <v>1.2</v>
      </c>
      <c r="K22">
        <v>2.4</v>
      </c>
      <c r="L22" t="s">
        <v>21</v>
      </c>
      <c r="M22">
        <f>UPPER(SUBSTITUTE(SUBSTITUTE(A22,"-","")," ",""))</f>
        <v>0</v>
      </c>
    </row>
    <row r="23" spans="1:13">
      <c r="A23" t="s">
        <v>50</v>
      </c>
      <c r="B23" t="s">
        <v>49</v>
      </c>
      <c r="C23" t="s">
        <v>2</v>
      </c>
      <c r="D23" t="s">
        <v>4</v>
      </c>
      <c r="E23">
        <v>1.5</v>
      </c>
      <c r="F23">
        <v>12</v>
      </c>
      <c r="G23">
        <v>0.58</v>
      </c>
      <c r="H23">
        <v>3</v>
      </c>
      <c r="I23">
        <v>0.4</v>
      </c>
      <c r="J23">
        <v>1.2</v>
      </c>
      <c r="K23">
        <v>3</v>
      </c>
      <c r="L23" t="s">
        <v>23</v>
      </c>
      <c r="M23">
        <f>UPPER(SUBSTITUTE(SUBSTITUTE(A23,"-","")," ",""))</f>
        <v>0</v>
      </c>
    </row>
    <row r="24" spans="1:13">
      <c r="A24" t="s">
        <v>51</v>
      </c>
      <c r="B24" t="s">
        <v>49</v>
      </c>
      <c r="C24" t="s">
        <v>1</v>
      </c>
      <c r="D24" t="s">
        <v>5</v>
      </c>
      <c r="E24">
        <v>1.5</v>
      </c>
      <c r="F24">
        <v>12</v>
      </c>
      <c r="G24">
        <v>0.62</v>
      </c>
      <c r="H24">
        <v>2.8</v>
      </c>
      <c r="I24">
        <v>0.4</v>
      </c>
      <c r="J24">
        <v>1.2</v>
      </c>
      <c r="K24">
        <v>2.4</v>
      </c>
      <c r="L24" t="s">
        <v>25</v>
      </c>
      <c r="M24">
        <f>UPPER(SUBSTITUTE(SUBSTITUTE(A24,"-","")," ",""))</f>
        <v>0</v>
      </c>
    </row>
    <row r="25" spans="1:13">
      <c r="A25" t="s">
        <v>52</v>
      </c>
      <c r="B25" t="s">
        <v>49</v>
      </c>
      <c r="C25" t="s">
        <v>2</v>
      </c>
      <c r="D25" t="s">
        <v>5</v>
      </c>
      <c r="E25">
        <v>1.5</v>
      </c>
      <c r="F25">
        <v>12</v>
      </c>
      <c r="G25">
        <v>0.58</v>
      </c>
      <c r="H25">
        <v>2.8</v>
      </c>
      <c r="I25">
        <v>0.4</v>
      </c>
      <c r="J25">
        <v>1.2</v>
      </c>
      <c r="K25">
        <v>3</v>
      </c>
      <c r="L25" t="s">
        <v>27</v>
      </c>
      <c r="M25">
        <f>UPPER(SUBSTITUTE(SUBSTITUTE(A25,"-","")," ",""))</f>
        <v>0</v>
      </c>
    </row>
    <row r="26" spans="1:13">
      <c r="A26" t="s">
        <v>53</v>
      </c>
      <c r="B26" t="s">
        <v>54</v>
      </c>
      <c r="C26" t="s">
        <v>1</v>
      </c>
      <c r="D26" t="s">
        <v>4</v>
      </c>
      <c r="E26">
        <v>1.5</v>
      </c>
      <c r="F26">
        <v>12</v>
      </c>
      <c r="G26">
        <v>0.62</v>
      </c>
      <c r="H26">
        <v>3</v>
      </c>
      <c r="I26">
        <v>0.4</v>
      </c>
      <c r="J26">
        <v>1.2</v>
      </c>
      <c r="K26">
        <v>2.4</v>
      </c>
      <c r="L26" t="s">
        <v>21</v>
      </c>
      <c r="M26">
        <f>UPPER(SUBSTITUTE(SUBSTITUTE(A26,"-","")," ",""))</f>
        <v>0</v>
      </c>
    </row>
    <row r="27" spans="1:13">
      <c r="A27" t="s">
        <v>55</v>
      </c>
      <c r="B27" t="s">
        <v>54</v>
      </c>
      <c r="C27" t="s">
        <v>2</v>
      </c>
      <c r="D27" t="s">
        <v>4</v>
      </c>
      <c r="E27">
        <v>1.5</v>
      </c>
      <c r="F27">
        <v>12</v>
      </c>
      <c r="G27">
        <v>0.58</v>
      </c>
      <c r="H27">
        <v>3</v>
      </c>
      <c r="I27">
        <v>0.4</v>
      </c>
      <c r="J27">
        <v>1.2</v>
      </c>
      <c r="K27">
        <v>3</v>
      </c>
      <c r="L27" t="s">
        <v>23</v>
      </c>
      <c r="M27">
        <f>UPPER(SUBSTITUTE(SUBSTITUTE(A27,"-","")," ",""))</f>
        <v>0</v>
      </c>
    </row>
    <row r="28" spans="1:13">
      <c r="A28" t="s">
        <v>56</v>
      </c>
      <c r="B28" t="s">
        <v>54</v>
      </c>
      <c r="C28" t="s">
        <v>1</v>
      </c>
      <c r="D28" t="s">
        <v>5</v>
      </c>
      <c r="E28">
        <v>1.5</v>
      </c>
      <c r="F28">
        <v>12</v>
      </c>
      <c r="G28">
        <v>0.62</v>
      </c>
      <c r="H28">
        <v>2.8</v>
      </c>
      <c r="I28">
        <v>0.4</v>
      </c>
      <c r="J28">
        <v>1.2</v>
      </c>
      <c r="K28">
        <v>2.4</v>
      </c>
      <c r="L28" t="s">
        <v>25</v>
      </c>
      <c r="M28">
        <f>UPPER(SUBSTITUTE(SUBSTITUTE(A28,"-","")," ",""))</f>
        <v>0</v>
      </c>
    </row>
    <row r="29" spans="1:13">
      <c r="A29" t="s">
        <v>57</v>
      </c>
      <c r="B29" t="s">
        <v>54</v>
      </c>
      <c r="C29" t="s">
        <v>2</v>
      </c>
      <c r="D29" t="s">
        <v>5</v>
      </c>
      <c r="E29">
        <v>1.5</v>
      </c>
      <c r="F29">
        <v>12</v>
      </c>
      <c r="G29">
        <v>0.58</v>
      </c>
      <c r="H29">
        <v>2.8</v>
      </c>
      <c r="I29">
        <v>0.4</v>
      </c>
      <c r="J29">
        <v>1.2</v>
      </c>
      <c r="K29">
        <v>3</v>
      </c>
      <c r="L29" t="s">
        <v>27</v>
      </c>
      <c r="M29">
        <f>UPPER(SUBSTITUTE(SUBSTITUTE(A29,"-","")," ",""))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cols>
    <col min="1" max="3" width="40.7109375" customWidth="1"/>
  </cols>
  <sheetData>
    <row r="1" spans="1:3">
      <c r="A1" s="2" t="s">
        <v>58</v>
      </c>
    </row>
    <row r="3" spans="1:3">
      <c r="A3" s="1" t="s">
        <v>59</v>
      </c>
      <c r="B3" s="1" t="s">
        <v>60</v>
      </c>
      <c r="C3" s="1" t="s">
        <v>61</v>
      </c>
    </row>
    <row r="4" spans="1:3">
      <c r="A4" t="s">
        <v>62</v>
      </c>
      <c r="B4" s="3">
        <v>0.08</v>
      </c>
      <c r="C4" s="4" t="s">
        <v>63</v>
      </c>
    </row>
    <row r="5" spans="1:3">
      <c r="A5" t="s">
        <v>64</v>
      </c>
      <c r="B5" s="3">
        <v>0.05</v>
      </c>
      <c r="C5" s="4" t="s">
        <v>65</v>
      </c>
    </row>
    <row r="6" spans="1:3">
      <c r="A6" t="s">
        <v>66</v>
      </c>
      <c r="B6" s="3">
        <v>0.2</v>
      </c>
      <c r="C6" s="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1"/>
  <sheetViews>
    <sheetView workbookViewId="0"/>
  </sheetViews>
  <sheetFormatPr defaultRowHeight="15"/>
  <cols>
    <col min="1" max="26" width="20.7109375" customWidth="1"/>
  </cols>
  <sheetData>
    <row r="1" spans="1:26">
      <c r="A1" s="1" t="s">
        <v>68</v>
      </c>
      <c r="B1" s="1" t="s">
        <v>69</v>
      </c>
      <c r="C1" s="1" t="s">
        <v>70</v>
      </c>
      <c r="D1" s="1" t="s">
        <v>7</v>
      </c>
      <c r="E1" s="1" t="s">
        <v>8</v>
      </c>
      <c r="F1" s="1" t="s">
        <v>9</v>
      </c>
      <c r="G1" s="1" t="s">
        <v>6</v>
      </c>
      <c r="H1" s="1" t="s">
        <v>18</v>
      </c>
      <c r="I1" s="1" t="s">
        <v>71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</row>
    <row r="2" spans="1:26">
      <c r="A2" s="3">
        <v>10</v>
      </c>
      <c r="B2" s="3">
        <v>5</v>
      </c>
      <c r="C2" s="3">
        <v>3</v>
      </c>
      <c r="D2" s="5" t="s">
        <v>20</v>
      </c>
      <c r="E2" s="5" t="s">
        <v>1</v>
      </c>
      <c r="F2" s="5" t="s">
        <v>5</v>
      </c>
      <c r="G2">
        <f>D2&amp;"|"&amp;E2&amp;"|"&amp;F2</f>
        <v>0</v>
      </c>
      <c r="H2">
        <f>UPPER(SUBSTITUTE(SUBSTITUTE(G2,"-","")," ",""))</f>
        <v>0</v>
      </c>
      <c r="I2" s="6">
        <f>IFERROR(INDEX(Param_E,MATCH(H2,Param_KeysNorm,0)),"")</f>
        <v>0</v>
      </c>
      <c r="J2" s="6">
        <f>IFERROR(INDEX(Param_Gf,MATCH(H2,Param_KeysNorm,0)),"")</f>
        <v>0</v>
      </c>
      <c r="K2" s="6">
        <f>IFERROR(INDEX(Param_s,MATCH(H2,Param_KeysNorm,0)),"")</f>
        <v>0</v>
      </c>
      <c r="L2" s="6">
        <f>IFERROR(INDEX(Param_g,MATCH(H2,Param_KeysNorm,0)),"")</f>
        <v>0</v>
      </c>
      <c r="M2" s="6">
        <f>IFERROR(INDEX(Param_L,MATCH(H2,Param_KeysNorm,0)),"")</f>
        <v>0</v>
      </c>
      <c r="N2" s="6">
        <f>IFERROR(INDEX(Param_rho,MATCH(H2,Param_KeysNorm,0)),"")</f>
        <v>0</v>
      </c>
      <c r="O2" s="6">
        <f>IFERROR(INDEX(Param_d,MATCH(H2,Param_KeysNorm,0)),"")</f>
        <v>0</v>
      </c>
      <c r="P2" s="6">
        <f>IFERROR(IF(I2&gt;0,10000/I2,""),"")</f>
        <v>0</v>
      </c>
      <c r="Q2" s="6">
        <f>IFERROR(IF(K2&gt;0,J2/K2,""),"")</f>
        <v>0</v>
      </c>
      <c r="R2" s="6">
        <f>IFERROR(IF(L2&gt;0,Q2/L2,""),"")</f>
        <v>0</v>
      </c>
      <c r="S2" s="7">
        <f>IFERROR(R2*P2,"")</f>
        <v>0</v>
      </c>
      <c r="T2" s="6">
        <f>IFERROR((S2*M2*N2)/1000,"")</f>
        <v>0</v>
      </c>
      <c r="U2" s="6">
        <f>IFERROR(R2*M2*N2,"")</f>
        <v>0</v>
      </c>
      <c r="V2" s="6">
        <f>IF(A2&gt;0,A2*(1-(B2/100)-(C2/100)),"")</f>
        <v>0</v>
      </c>
      <c r="W2" s="6">
        <f>IFERROR(T2*V2,"")</f>
        <v>0</v>
      </c>
      <c r="X2" s="8">
        <f>IF(AND(U2&gt;0,O2&gt;0),ABS(U2-O2)/O2,"")</f>
        <v>0</v>
      </c>
      <c r="Y2" s="8">
        <f>IF(E2="Seca",Tol_Seca,Tol_Chuva)</f>
        <v>0</v>
      </c>
      <c r="Z2">
        <f>IF(AND(U2&gt;0,O2&gt;0),IF(X2&lt;=Y2,"OK","ATENCAO"),"")</f>
        <v>0</v>
      </c>
    </row>
    <row r="3" spans="1:26">
      <c r="A3" s="3">
        <v>12</v>
      </c>
      <c r="B3" s="3">
        <v>4</v>
      </c>
      <c r="C3" s="3">
        <v>2</v>
      </c>
      <c r="D3" s="5" t="s">
        <v>29</v>
      </c>
      <c r="E3" s="5" t="s">
        <v>2</v>
      </c>
      <c r="F3" s="5" t="s">
        <v>4</v>
      </c>
      <c r="G3">
        <f>D3&amp;"|"&amp;E3&amp;"|"&amp;F3</f>
        <v>0</v>
      </c>
      <c r="H3">
        <f>UPPER(SUBSTITUTE(SUBSTITUTE(G3,"-","")," ",""))</f>
        <v>0</v>
      </c>
      <c r="I3" s="6">
        <f>IFERROR(INDEX(Param_E,MATCH(H3,Param_KeysNorm,0)),"")</f>
        <v>0</v>
      </c>
      <c r="J3" s="6">
        <f>IFERROR(INDEX(Param_Gf,MATCH(H3,Param_KeysNorm,0)),"")</f>
        <v>0</v>
      </c>
      <c r="K3" s="6">
        <f>IFERROR(INDEX(Param_s,MATCH(H3,Param_KeysNorm,0)),"")</f>
        <v>0</v>
      </c>
      <c r="L3" s="6">
        <f>IFERROR(INDEX(Param_g,MATCH(H3,Param_KeysNorm,0)),"")</f>
        <v>0</v>
      </c>
      <c r="M3" s="6">
        <f>IFERROR(INDEX(Param_L,MATCH(H3,Param_KeysNorm,0)),"")</f>
        <v>0</v>
      </c>
      <c r="N3" s="6">
        <f>IFERROR(INDEX(Param_rho,MATCH(H3,Param_KeysNorm,0)),"")</f>
        <v>0</v>
      </c>
      <c r="O3" s="6">
        <f>IFERROR(INDEX(Param_d,MATCH(H3,Param_KeysNorm,0)),"")</f>
        <v>0</v>
      </c>
      <c r="P3" s="6">
        <f>IFERROR(IF(I3&gt;0,10000/I3,""),"")</f>
        <v>0</v>
      </c>
      <c r="Q3" s="6">
        <f>IFERROR(IF(K3&gt;0,J3/K3,""),"")</f>
        <v>0</v>
      </c>
      <c r="R3" s="6">
        <f>IFERROR(IF(L3&gt;0,Q3/L3,""),"")</f>
        <v>0</v>
      </c>
      <c r="S3" s="7">
        <f>IFERROR(R3*P3,"")</f>
        <v>0</v>
      </c>
      <c r="T3" s="6">
        <f>IFERROR((S3*M3*N3)/1000,"")</f>
        <v>0</v>
      </c>
      <c r="U3" s="6">
        <f>IFERROR(R3*M3*N3,"")</f>
        <v>0</v>
      </c>
      <c r="V3" s="6">
        <f>IF(A3&gt;0,A3*(1-(B3/100)-(C3/100)),"")</f>
        <v>0</v>
      </c>
      <c r="W3" s="6">
        <f>IFERROR(T3*V3,"")</f>
        <v>0</v>
      </c>
      <c r="X3" s="8">
        <f>IF(AND(U3&gt;0,O3&gt;0),ABS(U3-O3)/O3,"")</f>
        <v>0</v>
      </c>
      <c r="Y3" s="8">
        <f>IF(E3="Seca",Tol_Seca,Tol_Chuva)</f>
        <v>0</v>
      </c>
      <c r="Z3">
        <f>IF(AND(U3&gt;0,O3&gt;0),IF(X3&lt;=Y3,"OK","ATENCAO"),"")</f>
        <v>0</v>
      </c>
    </row>
    <row r="4" spans="1:26">
      <c r="A4" s="3">
        <v>8</v>
      </c>
      <c r="B4" s="3">
        <v>6</v>
      </c>
      <c r="C4" s="3">
        <v>3</v>
      </c>
      <c r="D4" s="5" t="s">
        <v>34</v>
      </c>
      <c r="E4" s="5" t="s">
        <v>1</v>
      </c>
      <c r="F4" s="5" t="s">
        <v>4</v>
      </c>
      <c r="G4">
        <f>D4&amp;"|"&amp;E4&amp;"|"&amp;F4</f>
        <v>0</v>
      </c>
      <c r="H4">
        <f>UPPER(SUBSTITUTE(SUBSTITUTE(G4,"-","")," ",""))</f>
        <v>0</v>
      </c>
      <c r="I4" s="6">
        <f>IFERROR(INDEX(Param_E,MATCH(H4,Param_KeysNorm,0)),"")</f>
        <v>0</v>
      </c>
      <c r="J4" s="6">
        <f>IFERROR(INDEX(Param_Gf,MATCH(H4,Param_KeysNorm,0)),"")</f>
        <v>0</v>
      </c>
      <c r="K4" s="6">
        <f>IFERROR(INDEX(Param_s,MATCH(H4,Param_KeysNorm,0)),"")</f>
        <v>0</v>
      </c>
      <c r="L4" s="6">
        <f>IFERROR(INDEX(Param_g,MATCH(H4,Param_KeysNorm,0)),"")</f>
        <v>0</v>
      </c>
      <c r="M4" s="6">
        <f>IFERROR(INDEX(Param_L,MATCH(H4,Param_KeysNorm,0)),"")</f>
        <v>0</v>
      </c>
      <c r="N4" s="6">
        <f>IFERROR(INDEX(Param_rho,MATCH(H4,Param_KeysNorm,0)),"")</f>
        <v>0</v>
      </c>
      <c r="O4" s="6">
        <f>IFERROR(INDEX(Param_d,MATCH(H4,Param_KeysNorm,0)),"")</f>
        <v>0</v>
      </c>
      <c r="P4" s="6">
        <f>IFERROR(IF(I4&gt;0,10000/I4,""),"")</f>
        <v>0</v>
      </c>
      <c r="Q4" s="6">
        <f>IFERROR(IF(K4&gt;0,J4/K4,""),"")</f>
        <v>0</v>
      </c>
      <c r="R4" s="6">
        <f>IFERROR(IF(L4&gt;0,Q4/L4,""),"")</f>
        <v>0</v>
      </c>
      <c r="S4" s="7">
        <f>IFERROR(R4*P4,"")</f>
        <v>0</v>
      </c>
      <c r="T4" s="6">
        <f>IFERROR((S4*M4*N4)/1000,"")</f>
        <v>0</v>
      </c>
      <c r="U4" s="6">
        <f>IFERROR(R4*M4*N4,"")</f>
        <v>0</v>
      </c>
      <c r="V4" s="6">
        <f>IF(A4&gt;0,A4*(1-(B4/100)-(C4/100)),"")</f>
        <v>0</v>
      </c>
      <c r="W4" s="6">
        <f>IFERROR(T4*V4,"")</f>
        <v>0</v>
      </c>
      <c r="X4" s="8">
        <f>IF(AND(U4&gt;0,O4&gt;0),ABS(U4-O4)/O4,"")</f>
        <v>0</v>
      </c>
      <c r="Y4" s="8">
        <f>IF(E4="Seca",Tol_Seca,Tol_Chuva)</f>
        <v>0</v>
      </c>
      <c r="Z4">
        <f>IF(AND(U4&gt;0,O4&gt;0),IF(X4&lt;=Y4,"OK","ATENCAO"),"")</f>
        <v>0</v>
      </c>
    </row>
    <row r="5" spans="1:26">
      <c r="A5" s="3">
        <v>15</v>
      </c>
      <c r="B5" s="3">
        <v>5</v>
      </c>
      <c r="C5" s="3">
        <v>4</v>
      </c>
      <c r="D5" s="5" t="s">
        <v>54</v>
      </c>
      <c r="E5" s="5" t="s">
        <v>2</v>
      </c>
      <c r="F5" s="5" t="s">
        <v>5</v>
      </c>
      <c r="G5">
        <f>D5&amp;"|"&amp;E5&amp;"|"&amp;F5</f>
        <v>0</v>
      </c>
      <c r="H5">
        <f>UPPER(SUBSTITUTE(SUBSTITUTE(G5,"-","")," ",""))</f>
        <v>0</v>
      </c>
      <c r="I5" s="6">
        <f>IFERROR(INDEX(Param_E,MATCH(H5,Param_KeysNorm,0)),"")</f>
        <v>0</v>
      </c>
      <c r="J5" s="6">
        <f>IFERROR(INDEX(Param_Gf,MATCH(H5,Param_KeysNorm,0)),"")</f>
        <v>0</v>
      </c>
      <c r="K5" s="6">
        <f>IFERROR(INDEX(Param_s,MATCH(H5,Param_KeysNorm,0)),"")</f>
        <v>0</v>
      </c>
      <c r="L5" s="6">
        <f>IFERROR(INDEX(Param_g,MATCH(H5,Param_KeysNorm,0)),"")</f>
        <v>0</v>
      </c>
      <c r="M5" s="6">
        <f>IFERROR(INDEX(Param_L,MATCH(H5,Param_KeysNorm,0)),"")</f>
        <v>0</v>
      </c>
      <c r="N5" s="6">
        <f>IFERROR(INDEX(Param_rho,MATCH(H5,Param_KeysNorm,0)),"")</f>
        <v>0</v>
      </c>
      <c r="O5" s="6">
        <f>IFERROR(INDEX(Param_d,MATCH(H5,Param_KeysNorm,0)),"")</f>
        <v>0</v>
      </c>
      <c r="P5" s="6">
        <f>IFERROR(IF(I5&gt;0,10000/I5,""),"")</f>
        <v>0</v>
      </c>
      <c r="Q5" s="6">
        <f>IFERROR(IF(K5&gt;0,J5/K5,""),"")</f>
        <v>0</v>
      </c>
      <c r="R5" s="6">
        <f>IFERROR(IF(L5&gt;0,Q5/L5,""),"")</f>
        <v>0</v>
      </c>
      <c r="S5" s="7">
        <f>IFERROR(R5*P5,"")</f>
        <v>0</v>
      </c>
      <c r="T5" s="6">
        <f>IFERROR((S5*M5*N5)/1000,"")</f>
        <v>0</v>
      </c>
      <c r="U5" s="6">
        <f>IFERROR(R5*M5*N5,"")</f>
        <v>0</v>
      </c>
      <c r="V5" s="6">
        <f>IF(A5&gt;0,A5*(1-(B5/100)-(C5/100)),"")</f>
        <v>0</v>
      </c>
      <c r="W5" s="6">
        <f>IFERROR(T5*V5,"")</f>
        <v>0</v>
      </c>
      <c r="X5" s="8">
        <f>IF(AND(U5&gt;0,O5&gt;0),ABS(U5-O5)/O5,"")</f>
        <v>0</v>
      </c>
      <c r="Y5" s="8">
        <f>IF(E5="Seca",Tol_Seca,Tol_Chuva)</f>
        <v>0</v>
      </c>
      <c r="Z5">
        <f>IF(AND(U5&gt;0,O5&gt;0),IF(X5&lt;=Y5,"OK","ATENCAO"),"")</f>
        <v>0</v>
      </c>
    </row>
    <row r="6" spans="1:26">
      <c r="G6">
        <f>D6&amp;"|"&amp;E6&amp;"|"&amp;F6</f>
        <v>0</v>
      </c>
      <c r="H6">
        <f>UPPER(SUBSTITUTE(SUBSTITUTE(G6,"-","")," ",""))</f>
        <v>0</v>
      </c>
      <c r="I6" s="6">
        <f>IFERROR(INDEX(Param_E,MATCH(H6,Param_KeysNorm,0)),"")</f>
        <v>0</v>
      </c>
      <c r="J6" s="6">
        <f>IFERROR(INDEX(Param_Gf,MATCH(H6,Param_KeysNorm,0)),"")</f>
        <v>0</v>
      </c>
      <c r="K6" s="6">
        <f>IFERROR(INDEX(Param_s,MATCH(H6,Param_KeysNorm,0)),"")</f>
        <v>0</v>
      </c>
      <c r="L6" s="6">
        <f>IFERROR(INDEX(Param_g,MATCH(H6,Param_KeysNorm,0)),"")</f>
        <v>0</v>
      </c>
      <c r="M6" s="6">
        <f>IFERROR(INDEX(Param_L,MATCH(H6,Param_KeysNorm,0)),"")</f>
        <v>0</v>
      </c>
      <c r="N6" s="6">
        <f>IFERROR(INDEX(Param_rho,MATCH(H6,Param_KeysNorm,0)),"")</f>
        <v>0</v>
      </c>
      <c r="O6" s="6">
        <f>IFERROR(INDEX(Param_d,MATCH(H6,Param_KeysNorm,0)),"")</f>
        <v>0</v>
      </c>
      <c r="P6" s="6">
        <f>IFERROR(IF(I6&gt;0,10000/I6,""),"")</f>
        <v>0</v>
      </c>
      <c r="Q6" s="6">
        <f>IFERROR(IF(K6&gt;0,J6/K6,""),"")</f>
        <v>0</v>
      </c>
      <c r="R6" s="6">
        <f>IFERROR(IF(L6&gt;0,Q6/L6,""),"")</f>
        <v>0</v>
      </c>
      <c r="S6" s="7">
        <f>IFERROR(R6*P6,"")</f>
        <v>0</v>
      </c>
      <c r="T6" s="6">
        <f>IFERROR((S6*M6*N6)/1000,"")</f>
        <v>0</v>
      </c>
      <c r="U6" s="6">
        <f>IFERROR(R6*M6*N6,"")</f>
        <v>0</v>
      </c>
      <c r="V6" s="6">
        <f>IF(A6&gt;0,A6*(1-(B6/100)-(C6/100)),"")</f>
        <v>0</v>
      </c>
      <c r="W6" s="6">
        <f>IFERROR(T6*V6,"")</f>
        <v>0</v>
      </c>
      <c r="X6" s="8">
        <f>IF(AND(U6&gt;0,O6&gt;0),ABS(U6-O6)/O6,"")</f>
        <v>0</v>
      </c>
      <c r="Y6" s="8">
        <f>IF(E6="Seca",Tol_Seca,Tol_Chuva)</f>
        <v>0</v>
      </c>
      <c r="Z6">
        <f>IF(AND(U6&gt;0,O6&gt;0),IF(X6&lt;=Y6,"OK","ATENCAO"),"")</f>
        <v>0</v>
      </c>
    </row>
    <row r="7" spans="1:26">
      <c r="G7">
        <f>D7&amp;"|"&amp;E7&amp;"|"&amp;F7</f>
        <v>0</v>
      </c>
      <c r="H7">
        <f>UPPER(SUBSTITUTE(SUBSTITUTE(G7,"-","")," ",""))</f>
        <v>0</v>
      </c>
      <c r="I7" s="6">
        <f>IFERROR(INDEX(Param_E,MATCH(H7,Param_KeysNorm,0)),"")</f>
        <v>0</v>
      </c>
      <c r="J7" s="6">
        <f>IFERROR(INDEX(Param_Gf,MATCH(H7,Param_KeysNorm,0)),"")</f>
        <v>0</v>
      </c>
      <c r="K7" s="6">
        <f>IFERROR(INDEX(Param_s,MATCH(H7,Param_KeysNorm,0)),"")</f>
        <v>0</v>
      </c>
      <c r="L7" s="6">
        <f>IFERROR(INDEX(Param_g,MATCH(H7,Param_KeysNorm,0)),"")</f>
        <v>0</v>
      </c>
      <c r="M7" s="6">
        <f>IFERROR(INDEX(Param_L,MATCH(H7,Param_KeysNorm,0)),"")</f>
        <v>0</v>
      </c>
      <c r="N7" s="6">
        <f>IFERROR(INDEX(Param_rho,MATCH(H7,Param_KeysNorm,0)),"")</f>
        <v>0</v>
      </c>
      <c r="O7" s="6">
        <f>IFERROR(INDEX(Param_d,MATCH(H7,Param_KeysNorm,0)),"")</f>
        <v>0</v>
      </c>
      <c r="P7" s="6">
        <f>IFERROR(IF(I7&gt;0,10000/I7,""),"")</f>
        <v>0</v>
      </c>
      <c r="Q7" s="6">
        <f>IFERROR(IF(K7&gt;0,J7/K7,""),"")</f>
        <v>0</v>
      </c>
      <c r="R7" s="6">
        <f>IFERROR(IF(L7&gt;0,Q7/L7,""),"")</f>
        <v>0</v>
      </c>
      <c r="S7" s="7">
        <f>IFERROR(R7*P7,"")</f>
        <v>0</v>
      </c>
      <c r="T7" s="6">
        <f>IFERROR((S7*M7*N7)/1000,"")</f>
        <v>0</v>
      </c>
      <c r="U7" s="6">
        <f>IFERROR(R7*M7*N7,"")</f>
        <v>0</v>
      </c>
      <c r="V7" s="6">
        <f>IF(A7&gt;0,A7*(1-(B7/100)-(C7/100)),"")</f>
        <v>0</v>
      </c>
      <c r="W7" s="6">
        <f>IFERROR(T7*V7,"")</f>
        <v>0</v>
      </c>
      <c r="X7" s="8">
        <f>IF(AND(U7&gt;0,O7&gt;0),ABS(U7-O7)/O7,"")</f>
        <v>0</v>
      </c>
      <c r="Y7" s="8">
        <f>IF(E7="Seca",Tol_Seca,Tol_Chuva)</f>
        <v>0</v>
      </c>
      <c r="Z7">
        <f>IF(AND(U7&gt;0,O7&gt;0),IF(X7&lt;=Y7,"OK","ATENCAO"),"")</f>
        <v>0</v>
      </c>
    </row>
    <row r="8" spans="1:26">
      <c r="G8">
        <f>D8&amp;"|"&amp;E8&amp;"|"&amp;F8</f>
        <v>0</v>
      </c>
      <c r="H8">
        <f>UPPER(SUBSTITUTE(SUBSTITUTE(G8,"-","")," ",""))</f>
        <v>0</v>
      </c>
      <c r="I8" s="6">
        <f>IFERROR(INDEX(Param_E,MATCH(H8,Param_KeysNorm,0)),"")</f>
        <v>0</v>
      </c>
      <c r="J8" s="6">
        <f>IFERROR(INDEX(Param_Gf,MATCH(H8,Param_KeysNorm,0)),"")</f>
        <v>0</v>
      </c>
      <c r="K8" s="6">
        <f>IFERROR(INDEX(Param_s,MATCH(H8,Param_KeysNorm,0)),"")</f>
        <v>0</v>
      </c>
      <c r="L8" s="6">
        <f>IFERROR(INDEX(Param_g,MATCH(H8,Param_KeysNorm,0)),"")</f>
        <v>0</v>
      </c>
      <c r="M8" s="6">
        <f>IFERROR(INDEX(Param_L,MATCH(H8,Param_KeysNorm,0)),"")</f>
        <v>0</v>
      </c>
      <c r="N8" s="6">
        <f>IFERROR(INDEX(Param_rho,MATCH(H8,Param_KeysNorm,0)),"")</f>
        <v>0</v>
      </c>
      <c r="O8" s="6">
        <f>IFERROR(INDEX(Param_d,MATCH(H8,Param_KeysNorm,0)),"")</f>
        <v>0</v>
      </c>
      <c r="P8" s="6">
        <f>IFERROR(IF(I8&gt;0,10000/I8,""),"")</f>
        <v>0</v>
      </c>
      <c r="Q8" s="6">
        <f>IFERROR(IF(K8&gt;0,J8/K8,""),"")</f>
        <v>0</v>
      </c>
      <c r="R8" s="6">
        <f>IFERROR(IF(L8&gt;0,Q8/L8,""),"")</f>
        <v>0</v>
      </c>
      <c r="S8" s="7">
        <f>IFERROR(R8*P8,"")</f>
        <v>0</v>
      </c>
      <c r="T8" s="6">
        <f>IFERROR((S8*M8*N8)/1000,"")</f>
        <v>0</v>
      </c>
      <c r="U8" s="6">
        <f>IFERROR(R8*M8*N8,"")</f>
        <v>0</v>
      </c>
      <c r="V8" s="6">
        <f>IF(A8&gt;0,A8*(1-(B8/100)-(C8/100)),"")</f>
        <v>0</v>
      </c>
      <c r="W8" s="6">
        <f>IFERROR(T8*V8,"")</f>
        <v>0</v>
      </c>
      <c r="X8" s="8">
        <f>IF(AND(U8&gt;0,O8&gt;0),ABS(U8-O8)/O8,"")</f>
        <v>0</v>
      </c>
      <c r="Y8" s="8">
        <f>IF(E8="Seca",Tol_Seca,Tol_Chuva)</f>
        <v>0</v>
      </c>
      <c r="Z8">
        <f>IF(AND(U8&gt;0,O8&gt;0),IF(X8&lt;=Y8,"OK","ATENCAO"),"")</f>
        <v>0</v>
      </c>
    </row>
    <row r="9" spans="1:26">
      <c r="G9">
        <f>D9&amp;"|"&amp;E9&amp;"|"&amp;F9</f>
        <v>0</v>
      </c>
      <c r="H9">
        <f>UPPER(SUBSTITUTE(SUBSTITUTE(G9,"-","")," ",""))</f>
        <v>0</v>
      </c>
      <c r="I9" s="6">
        <f>IFERROR(INDEX(Param_E,MATCH(H9,Param_KeysNorm,0)),"")</f>
        <v>0</v>
      </c>
      <c r="J9" s="6">
        <f>IFERROR(INDEX(Param_Gf,MATCH(H9,Param_KeysNorm,0)),"")</f>
        <v>0</v>
      </c>
      <c r="K9" s="6">
        <f>IFERROR(INDEX(Param_s,MATCH(H9,Param_KeysNorm,0)),"")</f>
        <v>0</v>
      </c>
      <c r="L9" s="6">
        <f>IFERROR(INDEX(Param_g,MATCH(H9,Param_KeysNorm,0)),"")</f>
        <v>0</v>
      </c>
      <c r="M9" s="6">
        <f>IFERROR(INDEX(Param_L,MATCH(H9,Param_KeysNorm,0)),"")</f>
        <v>0</v>
      </c>
      <c r="N9" s="6">
        <f>IFERROR(INDEX(Param_rho,MATCH(H9,Param_KeysNorm,0)),"")</f>
        <v>0</v>
      </c>
      <c r="O9" s="6">
        <f>IFERROR(INDEX(Param_d,MATCH(H9,Param_KeysNorm,0)),"")</f>
        <v>0</v>
      </c>
      <c r="P9" s="6">
        <f>IFERROR(IF(I9&gt;0,10000/I9,""),"")</f>
        <v>0</v>
      </c>
      <c r="Q9" s="6">
        <f>IFERROR(IF(K9&gt;0,J9/K9,""),"")</f>
        <v>0</v>
      </c>
      <c r="R9" s="6">
        <f>IFERROR(IF(L9&gt;0,Q9/L9,""),"")</f>
        <v>0</v>
      </c>
      <c r="S9" s="7">
        <f>IFERROR(R9*P9,"")</f>
        <v>0</v>
      </c>
      <c r="T9" s="6">
        <f>IFERROR((S9*M9*N9)/1000,"")</f>
        <v>0</v>
      </c>
      <c r="U9" s="6">
        <f>IFERROR(R9*M9*N9,"")</f>
        <v>0</v>
      </c>
      <c r="V9" s="6">
        <f>IF(A9&gt;0,A9*(1-(B9/100)-(C9/100)),"")</f>
        <v>0</v>
      </c>
      <c r="W9" s="6">
        <f>IFERROR(T9*V9,"")</f>
        <v>0</v>
      </c>
      <c r="X9" s="8">
        <f>IF(AND(U9&gt;0,O9&gt;0),ABS(U9-O9)/O9,"")</f>
        <v>0</v>
      </c>
      <c r="Y9" s="8">
        <f>IF(E9="Seca",Tol_Seca,Tol_Chuva)</f>
        <v>0</v>
      </c>
      <c r="Z9">
        <f>IF(AND(U9&gt;0,O9&gt;0),IF(X9&lt;=Y9,"OK","ATENCAO"),"")</f>
        <v>0</v>
      </c>
    </row>
    <row r="10" spans="1:26">
      <c r="G10">
        <f>D10&amp;"|"&amp;E10&amp;"|"&amp;F10</f>
        <v>0</v>
      </c>
      <c r="H10">
        <f>UPPER(SUBSTITUTE(SUBSTITUTE(G10,"-","")," ",""))</f>
        <v>0</v>
      </c>
      <c r="I10" s="6">
        <f>IFERROR(INDEX(Param_E,MATCH(H10,Param_KeysNorm,0)),"")</f>
        <v>0</v>
      </c>
      <c r="J10" s="6">
        <f>IFERROR(INDEX(Param_Gf,MATCH(H10,Param_KeysNorm,0)),"")</f>
        <v>0</v>
      </c>
      <c r="K10" s="6">
        <f>IFERROR(INDEX(Param_s,MATCH(H10,Param_KeysNorm,0)),"")</f>
        <v>0</v>
      </c>
      <c r="L10" s="6">
        <f>IFERROR(INDEX(Param_g,MATCH(H10,Param_KeysNorm,0)),"")</f>
        <v>0</v>
      </c>
      <c r="M10" s="6">
        <f>IFERROR(INDEX(Param_L,MATCH(H10,Param_KeysNorm,0)),"")</f>
        <v>0</v>
      </c>
      <c r="N10" s="6">
        <f>IFERROR(INDEX(Param_rho,MATCH(H10,Param_KeysNorm,0)),"")</f>
        <v>0</v>
      </c>
      <c r="O10" s="6">
        <f>IFERROR(INDEX(Param_d,MATCH(H10,Param_KeysNorm,0)),"")</f>
        <v>0</v>
      </c>
      <c r="P10" s="6">
        <f>IFERROR(IF(I10&gt;0,10000/I10,""),"")</f>
        <v>0</v>
      </c>
      <c r="Q10" s="6">
        <f>IFERROR(IF(K10&gt;0,J10/K10,""),"")</f>
        <v>0</v>
      </c>
      <c r="R10" s="6">
        <f>IFERROR(IF(L10&gt;0,Q10/L10,""),"")</f>
        <v>0</v>
      </c>
      <c r="S10" s="7">
        <f>IFERROR(R10*P10,"")</f>
        <v>0</v>
      </c>
      <c r="T10" s="6">
        <f>IFERROR((S10*M10*N10)/1000,"")</f>
        <v>0</v>
      </c>
      <c r="U10" s="6">
        <f>IFERROR(R10*M10*N10,"")</f>
        <v>0</v>
      </c>
      <c r="V10" s="6">
        <f>IF(A10&gt;0,A10*(1-(B10/100)-(C10/100)),"")</f>
        <v>0</v>
      </c>
      <c r="W10" s="6">
        <f>IFERROR(T10*V10,"")</f>
        <v>0</v>
      </c>
      <c r="X10" s="8">
        <f>IF(AND(U10&gt;0,O10&gt;0),ABS(U10-O10)/O10,"")</f>
        <v>0</v>
      </c>
      <c r="Y10" s="8">
        <f>IF(E10="Seca",Tol_Seca,Tol_Chuva)</f>
        <v>0</v>
      </c>
      <c r="Z10">
        <f>IF(AND(U10&gt;0,O10&gt;0),IF(X10&lt;=Y10,"OK","ATENCAO"),"")</f>
        <v>0</v>
      </c>
    </row>
    <row r="11" spans="1:26">
      <c r="G11">
        <f>D11&amp;"|"&amp;E11&amp;"|"&amp;F11</f>
        <v>0</v>
      </c>
      <c r="H11">
        <f>UPPER(SUBSTITUTE(SUBSTITUTE(G11,"-","")," ",""))</f>
        <v>0</v>
      </c>
      <c r="I11" s="6">
        <f>IFERROR(INDEX(Param_E,MATCH(H11,Param_KeysNorm,0)),"")</f>
        <v>0</v>
      </c>
      <c r="J11" s="6">
        <f>IFERROR(INDEX(Param_Gf,MATCH(H11,Param_KeysNorm,0)),"")</f>
        <v>0</v>
      </c>
      <c r="K11" s="6">
        <f>IFERROR(INDEX(Param_s,MATCH(H11,Param_KeysNorm,0)),"")</f>
        <v>0</v>
      </c>
      <c r="L11" s="6">
        <f>IFERROR(INDEX(Param_g,MATCH(H11,Param_KeysNorm,0)),"")</f>
        <v>0</v>
      </c>
      <c r="M11" s="6">
        <f>IFERROR(INDEX(Param_L,MATCH(H11,Param_KeysNorm,0)),"")</f>
        <v>0</v>
      </c>
      <c r="N11" s="6">
        <f>IFERROR(INDEX(Param_rho,MATCH(H11,Param_KeysNorm,0)),"")</f>
        <v>0</v>
      </c>
      <c r="O11" s="6">
        <f>IFERROR(INDEX(Param_d,MATCH(H11,Param_KeysNorm,0)),"")</f>
        <v>0</v>
      </c>
      <c r="P11" s="6">
        <f>IFERROR(IF(I11&gt;0,10000/I11,""),"")</f>
        <v>0</v>
      </c>
      <c r="Q11" s="6">
        <f>IFERROR(IF(K11&gt;0,J11/K11,""),"")</f>
        <v>0</v>
      </c>
      <c r="R11" s="6">
        <f>IFERROR(IF(L11&gt;0,Q11/L11,""),"")</f>
        <v>0</v>
      </c>
      <c r="S11" s="7">
        <f>IFERROR(R11*P11,"")</f>
        <v>0</v>
      </c>
      <c r="T11" s="6">
        <f>IFERROR((S11*M11*N11)/1000,"")</f>
        <v>0</v>
      </c>
      <c r="U11" s="6">
        <f>IFERROR(R11*M11*N11,"")</f>
        <v>0</v>
      </c>
      <c r="V11" s="6">
        <f>IF(A11&gt;0,A11*(1-(B11/100)-(C11/100)),"")</f>
        <v>0</v>
      </c>
      <c r="W11" s="6">
        <f>IFERROR(T11*V11,"")</f>
        <v>0</v>
      </c>
      <c r="X11" s="8">
        <f>IF(AND(U11&gt;0,O11&gt;0),ABS(U11-O11)/O11,"")</f>
        <v>0</v>
      </c>
      <c r="Y11" s="8">
        <f>IF(E11="Seca",Tol_Seca,Tol_Chuva)</f>
        <v>0</v>
      </c>
      <c r="Z11">
        <f>IF(AND(U11&gt;0,O11&gt;0),IF(X11&lt;=Y11,"OK","ATENCAO"),"")</f>
        <v>0</v>
      </c>
    </row>
    <row r="12" spans="1:26">
      <c r="G12">
        <f>D12&amp;"|"&amp;E12&amp;"|"&amp;F12</f>
        <v>0</v>
      </c>
      <c r="H12">
        <f>UPPER(SUBSTITUTE(SUBSTITUTE(G12,"-","")," ",""))</f>
        <v>0</v>
      </c>
      <c r="I12" s="6">
        <f>IFERROR(INDEX(Param_E,MATCH(H12,Param_KeysNorm,0)),"")</f>
        <v>0</v>
      </c>
      <c r="J12" s="6">
        <f>IFERROR(INDEX(Param_Gf,MATCH(H12,Param_KeysNorm,0)),"")</f>
        <v>0</v>
      </c>
      <c r="K12" s="6">
        <f>IFERROR(INDEX(Param_s,MATCH(H12,Param_KeysNorm,0)),"")</f>
        <v>0</v>
      </c>
      <c r="L12" s="6">
        <f>IFERROR(INDEX(Param_g,MATCH(H12,Param_KeysNorm,0)),"")</f>
        <v>0</v>
      </c>
      <c r="M12" s="6">
        <f>IFERROR(INDEX(Param_L,MATCH(H12,Param_KeysNorm,0)),"")</f>
        <v>0</v>
      </c>
      <c r="N12" s="6">
        <f>IFERROR(INDEX(Param_rho,MATCH(H12,Param_KeysNorm,0)),"")</f>
        <v>0</v>
      </c>
      <c r="O12" s="6">
        <f>IFERROR(INDEX(Param_d,MATCH(H12,Param_KeysNorm,0)),"")</f>
        <v>0</v>
      </c>
      <c r="P12" s="6">
        <f>IFERROR(IF(I12&gt;0,10000/I12,""),"")</f>
        <v>0</v>
      </c>
      <c r="Q12" s="6">
        <f>IFERROR(IF(K12&gt;0,J12/K12,""),"")</f>
        <v>0</v>
      </c>
      <c r="R12" s="6">
        <f>IFERROR(IF(L12&gt;0,Q12/L12,""),"")</f>
        <v>0</v>
      </c>
      <c r="S12" s="7">
        <f>IFERROR(R12*P12,"")</f>
        <v>0</v>
      </c>
      <c r="T12" s="6">
        <f>IFERROR((S12*M12*N12)/1000,"")</f>
        <v>0</v>
      </c>
      <c r="U12" s="6">
        <f>IFERROR(R12*M12*N12,"")</f>
        <v>0</v>
      </c>
      <c r="V12" s="6">
        <f>IF(A12&gt;0,A12*(1-(B12/100)-(C12/100)),"")</f>
        <v>0</v>
      </c>
      <c r="W12" s="6">
        <f>IFERROR(T12*V12,"")</f>
        <v>0</v>
      </c>
      <c r="X12" s="8">
        <f>IF(AND(U12&gt;0,O12&gt;0),ABS(U12-O12)/O12,"")</f>
        <v>0</v>
      </c>
      <c r="Y12" s="8">
        <f>IF(E12="Seca",Tol_Seca,Tol_Chuva)</f>
        <v>0</v>
      </c>
      <c r="Z12">
        <f>IF(AND(U12&gt;0,O12&gt;0),IF(X12&lt;=Y12,"OK","ATENCAO"),"")</f>
        <v>0</v>
      </c>
    </row>
    <row r="13" spans="1:26">
      <c r="G13">
        <f>D13&amp;"|"&amp;E13&amp;"|"&amp;F13</f>
        <v>0</v>
      </c>
      <c r="H13">
        <f>UPPER(SUBSTITUTE(SUBSTITUTE(G13,"-","")," ",""))</f>
        <v>0</v>
      </c>
      <c r="I13" s="6">
        <f>IFERROR(INDEX(Param_E,MATCH(H13,Param_KeysNorm,0)),"")</f>
        <v>0</v>
      </c>
      <c r="J13" s="6">
        <f>IFERROR(INDEX(Param_Gf,MATCH(H13,Param_KeysNorm,0)),"")</f>
        <v>0</v>
      </c>
      <c r="K13" s="6">
        <f>IFERROR(INDEX(Param_s,MATCH(H13,Param_KeysNorm,0)),"")</f>
        <v>0</v>
      </c>
      <c r="L13" s="6">
        <f>IFERROR(INDEX(Param_g,MATCH(H13,Param_KeysNorm,0)),"")</f>
        <v>0</v>
      </c>
      <c r="M13" s="6">
        <f>IFERROR(INDEX(Param_L,MATCH(H13,Param_KeysNorm,0)),"")</f>
        <v>0</v>
      </c>
      <c r="N13" s="6">
        <f>IFERROR(INDEX(Param_rho,MATCH(H13,Param_KeysNorm,0)),"")</f>
        <v>0</v>
      </c>
      <c r="O13" s="6">
        <f>IFERROR(INDEX(Param_d,MATCH(H13,Param_KeysNorm,0)),"")</f>
        <v>0</v>
      </c>
      <c r="P13" s="6">
        <f>IFERROR(IF(I13&gt;0,10000/I13,""),"")</f>
        <v>0</v>
      </c>
      <c r="Q13" s="6">
        <f>IFERROR(IF(K13&gt;0,J13/K13,""),"")</f>
        <v>0</v>
      </c>
      <c r="R13" s="6">
        <f>IFERROR(IF(L13&gt;0,Q13/L13,""),"")</f>
        <v>0</v>
      </c>
      <c r="S13" s="7">
        <f>IFERROR(R13*P13,"")</f>
        <v>0</v>
      </c>
      <c r="T13" s="6">
        <f>IFERROR((S13*M13*N13)/1000,"")</f>
        <v>0</v>
      </c>
      <c r="U13" s="6">
        <f>IFERROR(R13*M13*N13,"")</f>
        <v>0</v>
      </c>
      <c r="V13" s="6">
        <f>IF(A13&gt;0,A13*(1-(B13/100)-(C13/100)),"")</f>
        <v>0</v>
      </c>
      <c r="W13" s="6">
        <f>IFERROR(T13*V13,"")</f>
        <v>0</v>
      </c>
      <c r="X13" s="8">
        <f>IF(AND(U13&gt;0,O13&gt;0),ABS(U13-O13)/O13,"")</f>
        <v>0</v>
      </c>
      <c r="Y13" s="8">
        <f>IF(E13="Seca",Tol_Seca,Tol_Chuva)</f>
        <v>0</v>
      </c>
      <c r="Z13">
        <f>IF(AND(U13&gt;0,O13&gt;0),IF(X13&lt;=Y13,"OK","ATENCAO"),"")</f>
        <v>0</v>
      </c>
    </row>
    <row r="14" spans="1:26">
      <c r="G14">
        <f>D14&amp;"|"&amp;E14&amp;"|"&amp;F14</f>
        <v>0</v>
      </c>
      <c r="H14">
        <f>UPPER(SUBSTITUTE(SUBSTITUTE(G14,"-","")," ",""))</f>
        <v>0</v>
      </c>
      <c r="I14" s="6">
        <f>IFERROR(INDEX(Param_E,MATCH(H14,Param_KeysNorm,0)),"")</f>
        <v>0</v>
      </c>
      <c r="J14" s="6">
        <f>IFERROR(INDEX(Param_Gf,MATCH(H14,Param_KeysNorm,0)),"")</f>
        <v>0</v>
      </c>
      <c r="K14" s="6">
        <f>IFERROR(INDEX(Param_s,MATCH(H14,Param_KeysNorm,0)),"")</f>
        <v>0</v>
      </c>
      <c r="L14" s="6">
        <f>IFERROR(INDEX(Param_g,MATCH(H14,Param_KeysNorm,0)),"")</f>
        <v>0</v>
      </c>
      <c r="M14" s="6">
        <f>IFERROR(INDEX(Param_L,MATCH(H14,Param_KeysNorm,0)),"")</f>
        <v>0</v>
      </c>
      <c r="N14" s="6">
        <f>IFERROR(INDEX(Param_rho,MATCH(H14,Param_KeysNorm,0)),"")</f>
        <v>0</v>
      </c>
      <c r="O14" s="6">
        <f>IFERROR(INDEX(Param_d,MATCH(H14,Param_KeysNorm,0)),"")</f>
        <v>0</v>
      </c>
      <c r="P14" s="6">
        <f>IFERROR(IF(I14&gt;0,10000/I14,""),"")</f>
        <v>0</v>
      </c>
      <c r="Q14" s="6">
        <f>IFERROR(IF(K14&gt;0,J14/K14,""),"")</f>
        <v>0</v>
      </c>
      <c r="R14" s="6">
        <f>IFERROR(IF(L14&gt;0,Q14/L14,""),"")</f>
        <v>0</v>
      </c>
      <c r="S14" s="7">
        <f>IFERROR(R14*P14,"")</f>
        <v>0</v>
      </c>
      <c r="T14" s="6">
        <f>IFERROR((S14*M14*N14)/1000,"")</f>
        <v>0</v>
      </c>
      <c r="U14" s="6">
        <f>IFERROR(R14*M14*N14,"")</f>
        <v>0</v>
      </c>
      <c r="V14" s="6">
        <f>IF(A14&gt;0,A14*(1-(B14/100)-(C14/100)),"")</f>
        <v>0</v>
      </c>
      <c r="W14" s="6">
        <f>IFERROR(T14*V14,"")</f>
        <v>0</v>
      </c>
      <c r="X14" s="8">
        <f>IF(AND(U14&gt;0,O14&gt;0),ABS(U14-O14)/O14,"")</f>
        <v>0</v>
      </c>
      <c r="Y14" s="8">
        <f>IF(E14="Seca",Tol_Seca,Tol_Chuva)</f>
        <v>0</v>
      </c>
      <c r="Z14">
        <f>IF(AND(U14&gt;0,O14&gt;0),IF(X14&lt;=Y14,"OK","ATENCAO"),"")</f>
        <v>0</v>
      </c>
    </row>
    <row r="15" spans="1:26">
      <c r="G15">
        <f>D15&amp;"|"&amp;E15&amp;"|"&amp;F15</f>
        <v>0</v>
      </c>
      <c r="H15">
        <f>UPPER(SUBSTITUTE(SUBSTITUTE(G15,"-","")," ",""))</f>
        <v>0</v>
      </c>
      <c r="I15" s="6">
        <f>IFERROR(INDEX(Param_E,MATCH(H15,Param_KeysNorm,0)),"")</f>
        <v>0</v>
      </c>
      <c r="J15" s="6">
        <f>IFERROR(INDEX(Param_Gf,MATCH(H15,Param_KeysNorm,0)),"")</f>
        <v>0</v>
      </c>
      <c r="K15" s="6">
        <f>IFERROR(INDEX(Param_s,MATCH(H15,Param_KeysNorm,0)),"")</f>
        <v>0</v>
      </c>
      <c r="L15" s="6">
        <f>IFERROR(INDEX(Param_g,MATCH(H15,Param_KeysNorm,0)),"")</f>
        <v>0</v>
      </c>
      <c r="M15" s="6">
        <f>IFERROR(INDEX(Param_L,MATCH(H15,Param_KeysNorm,0)),"")</f>
        <v>0</v>
      </c>
      <c r="N15" s="6">
        <f>IFERROR(INDEX(Param_rho,MATCH(H15,Param_KeysNorm,0)),"")</f>
        <v>0</v>
      </c>
      <c r="O15" s="6">
        <f>IFERROR(INDEX(Param_d,MATCH(H15,Param_KeysNorm,0)),"")</f>
        <v>0</v>
      </c>
      <c r="P15" s="6">
        <f>IFERROR(IF(I15&gt;0,10000/I15,""),"")</f>
        <v>0</v>
      </c>
      <c r="Q15" s="6">
        <f>IFERROR(IF(K15&gt;0,J15/K15,""),"")</f>
        <v>0</v>
      </c>
      <c r="R15" s="6">
        <f>IFERROR(IF(L15&gt;0,Q15/L15,""),"")</f>
        <v>0</v>
      </c>
      <c r="S15" s="7">
        <f>IFERROR(R15*P15,"")</f>
        <v>0</v>
      </c>
      <c r="T15" s="6">
        <f>IFERROR((S15*M15*N15)/1000,"")</f>
        <v>0</v>
      </c>
      <c r="U15" s="6">
        <f>IFERROR(R15*M15*N15,"")</f>
        <v>0</v>
      </c>
      <c r="V15" s="6">
        <f>IF(A15&gt;0,A15*(1-(B15/100)-(C15/100)),"")</f>
        <v>0</v>
      </c>
      <c r="W15" s="6">
        <f>IFERROR(T15*V15,"")</f>
        <v>0</v>
      </c>
      <c r="X15" s="8">
        <f>IF(AND(U15&gt;0,O15&gt;0),ABS(U15-O15)/O15,"")</f>
        <v>0</v>
      </c>
      <c r="Y15" s="8">
        <f>IF(E15="Seca",Tol_Seca,Tol_Chuva)</f>
        <v>0</v>
      </c>
      <c r="Z15">
        <f>IF(AND(U15&gt;0,O15&gt;0),IF(X15&lt;=Y15,"OK","ATENCAO"),"")</f>
        <v>0</v>
      </c>
    </row>
    <row r="16" spans="1:26">
      <c r="G16">
        <f>D16&amp;"|"&amp;E16&amp;"|"&amp;F16</f>
        <v>0</v>
      </c>
      <c r="H16">
        <f>UPPER(SUBSTITUTE(SUBSTITUTE(G16,"-","")," ",""))</f>
        <v>0</v>
      </c>
      <c r="I16" s="6">
        <f>IFERROR(INDEX(Param_E,MATCH(H16,Param_KeysNorm,0)),"")</f>
        <v>0</v>
      </c>
      <c r="J16" s="6">
        <f>IFERROR(INDEX(Param_Gf,MATCH(H16,Param_KeysNorm,0)),"")</f>
        <v>0</v>
      </c>
      <c r="K16" s="6">
        <f>IFERROR(INDEX(Param_s,MATCH(H16,Param_KeysNorm,0)),"")</f>
        <v>0</v>
      </c>
      <c r="L16" s="6">
        <f>IFERROR(INDEX(Param_g,MATCH(H16,Param_KeysNorm,0)),"")</f>
        <v>0</v>
      </c>
      <c r="M16" s="6">
        <f>IFERROR(INDEX(Param_L,MATCH(H16,Param_KeysNorm,0)),"")</f>
        <v>0</v>
      </c>
      <c r="N16" s="6">
        <f>IFERROR(INDEX(Param_rho,MATCH(H16,Param_KeysNorm,0)),"")</f>
        <v>0</v>
      </c>
      <c r="O16" s="6">
        <f>IFERROR(INDEX(Param_d,MATCH(H16,Param_KeysNorm,0)),"")</f>
        <v>0</v>
      </c>
      <c r="P16" s="6">
        <f>IFERROR(IF(I16&gt;0,10000/I16,""),"")</f>
        <v>0</v>
      </c>
      <c r="Q16" s="6">
        <f>IFERROR(IF(K16&gt;0,J16/K16,""),"")</f>
        <v>0</v>
      </c>
      <c r="R16" s="6">
        <f>IFERROR(IF(L16&gt;0,Q16/L16,""),"")</f>
        <v>0</v>
      </c>
      <c r="S16" s="7">
        <f>IFERROR(R16*P16,"")</f>
        <v>0</v>
      </c>
      <c r="T16" s="6">
        <f>IFERROR((S16*M16*N16)/1000,"")</f>
        <v>0</v>
      </c>
      <c r="U16" s="6">
        <f>IFERROR(R16*M16*N16,"")</f>
        <v>0</v>
      </c>
      <c r="V16" s="6">
        <f>IF(A16&gt;0,A16*(1-(B16/100)-(C16/100)),"")</f>
        <v>0</v>
      </c>
      <c r="W16" s="6">
        <f>IFERROR(T16*V16,"")</f>
        <v>0</v>
      </c>
      <c r="X16" s="8">
        <f>IF(AND(U16&gt;0,O16&gt;0),ABS(U16-O16)/O16,"")</f>
        <v>0</v>
      </c>
      <c r="Y16" s="8">
        <f>IF(E16="Seca",Tol_Seca,Tol_Chuva)</f>
        <v>0</v>
      </c>
      <c r="Z16">
        <f>IF(AND(U16&gt;0,O16&gt;0),IF(X16&lt;=Y16,"OK","ATENCAO"),"")</f>
        <v>0</v>
      </c>
    </row>
    <row r="17" spans="7:26">
      <c r="G17">
        <f>D17&amp;"|"&amp;E17&amp;"|"&amp;F17</f>
        <v>0</v>
      </c>
      <c r="H17">
        <f>UPPER(SUBSTITUTE(SUBSTITUTE(G17,"-","")," ",""))</f>
        <v>0</v>
      </c>
      <c r="I17" s="6">
        <f>IFERROR(INDEX(Param_E,MATCH(H17,Param_KeysNorm,0)),"")</f>
        <v>0</v>
      </c>
      <c r="J17" s="6">
        <f>IFERROR(INDEX(Param_Gf,MATCH(H17,Param_KeysNorm,0)),"")</f>
        <v>0</v>
      </c>
      <c r="K17" s="6">
        <f>IFERROR(INDEX(Param_s,MATCH(H17,Param_KeysNorm,0)),"")</f>
        <v>0</v>
      </c>
      <c r="L17" s="6">
        <f>IFERROR(INDEX(Param_g,MATCH(H17,Param_KeysNorm,0)),"")</f>
        <v>0</v>
      </c>
      <c r="M17" s="6">
        <f>IFERROR(INDEX(Param_L,MATCH(H17,Param_KeysNorm,0)),"")</f>
        <v>0</v>
      </c>
      <c r="N17" s="6">
        <f>IFERROR(INDEX(Param_rho,MATCH(H17,Param_KeysNorm,0)),"")</f>
        <v>0</v>
      </c>
      <c r="O17" s="6">
        <f>IFERROR(INDEX(Param_d,MATCH(H17,Param_KeysNorm,0)),"")</f>
        <v>0</v>
      </c>
      <c r="P17" s="6">
        <f>IFERROR(IF(I17&gt;0,10000/I17,""),"")</f>
        <v>0</v>
      </c>
      <c r="Q17" s="6">
        <f>IFERROR(IF(K17&gt;0,J17/K17,""),"")</f>
        <v>0</v>
      </c>
      <c r="R17" s="6">
        <f>IFERROR(IF(L17&gt;0,Q17/L17,""),"")</f>
        <v>0</v>
      </c>
      <c r="S17" s="7">
        <f>IFERROR(R17*P17,"")</f>
        <v>0</v>
      </c>
      <c r="T17" s="6">
        <f>IFERROR((S17*M17*N17)/1000,"")</f>
        <v>0</v>
      </c>
      <c r="U17" s="6">
        <f>IFERROR(R17*M17*N17,"")</f>
        <v>0</v>
      </c>
      <c r="V17" s="6">
        <f>IF(A17&gt;0,A17*(1-(B17/100)-(C17/100)),"")</f>
        <v>0</v>
      </c>
      <c r="W17" s="6">
        <f>IFERROR(T17*V17,"")</f>
        <v>0</v>
      </c>
      <c r="X17" s="8">
        <f>IF(AND(U17&gt;0,O17&gt;0),ABS(U17-O17)/O17,"")</f>
        <v>0</v>
      </c>
      <c r="Y17" s="8">
        <f>IF(E17="Seca",Tol_Seca,Tol_Chuva)</f>
        <v>0</v>
      </c>
      <c r="Z17">
        <f>IF(AND(U17&gt;0,O17&gt;0),IF(X17&lt;=Y17,"OK","ATENCAO"),"")</f>
        <v>0</v>
      </c>
    </row>
    <row r="18" spans="7:26">
      <c r="G18">
        <f>D18&amp;"|"&amp;E18&amp;"|"&amp;F18</f>
        <v>0</v>
      </c>
      <c r="H18">
        <f>UPPER(SUBSTITUTE(SUBSTITUTE(G18,"-","")," ",""))</f>
        <v>0</v>
      </c>
      <c r="I18" s="6">
        <f>IFERROR(INDEX(Param_E,MATCH(H18,Param_KeysNorm,0)),"")</f>
        <v>0</v>
      </c>
      <c r="J18" s="6">
        <f>IFERROR(INDEX(Param_Gf,MATCH(H18,Param_KeysNorm,0)),"")</f>
        <v>0</v>
      </c>
      <c r="K18" s="6">
        <f>IFERROR(INDEX(Param_s,MATCH(H18,Param_KeysNorm,0)),"")</f>
        <v>0</v>
      </c>
      <c r="L18" s="6">
        <f>IFERROR(INDEX(Param_g,MATCH(H18,Param_KeysNorm,0)),"")</f>
        <v>0</v>
      </c>
      <c r="M18" s="6">
        <f>IFERROR(INDEX(Param_L,MATCH(H18,Param_KeysNorm,0)),"")</f>
        <v>0</v>
      </c>
      <c r="N18" s="6">
        <f>IFERROR(INDEX(Param_rho,MATCH(H18,Param_KeysNorm,0)),"")</f>
        <v>0</v>
      </c>
      <c r="O18" s="6">
        <f>IFERROR(INDEX(Param_d,MATCH(H18,Param_KeysNorm,0)),"")</f>
        <v>0</v>
      </c>
      <c r="P18" s="6">
        <f>IFERROR(IF(I18&gt;0,10000/I18,""),"")</f>
        <v>0</v>
      </c>
      <c r="Q18" s="6">
        <f>IFERROR(IF(K18&gt;0,J18/K18,""),"")</f>
        <v>0</v>
      </c>
      <c r="R18" s="6">
        <f>IFERROR(IF(L18&gt;0,Q18/L18,""),"")</f>
        <v>0</v>
      </c>
      <c r="S18" s="7">
        <f>IFERROR(R18*P18,"")</f>
        <v>0</v>
      </c>
      <c r="T18" s="6">
        <f>IFERROR((S18*M18*N18)/1000,"")</f>
        <v>0</v>
      </c>
      <c r="U18" s="6">
        <f>IFERROR(R18*M18*N18,"")</f>
        <v>0</v>
      </c>
      <c r="V18" s="6">
        <f>IF(A18&gt;0,A18*(1-(B18/100)-(C18/100)),"")</f>
        <v>0</v>
      </c>
      <c r="W18" s="6">
        <f>IFERROR(T18*V18,"")</f>
        <v>0</v>
      </c>
      <c r="X18" s="8">
        <f>IF(AND(U18&gt;0,O18&gt;0),ABS(U18-O18)/O18,"")</f>
        <v>0</v>
      </c>
      <c r="Y18" s="8">
        <f>IF(E18="Seca",Tol_Seca,Tol_Chuva)</f>
        <v>0</v>
      </c>
      <c r="Z18">
        <f>IF(AND(U18&gt;0,O18&gt;0),IF(X18&lt;=Y18,"OK","ATENCAO"),"")</f>
        <v>0</v>
      </c>
    </row>
    <row r="19" spans="7:26">
      <c r="G19">
        <f>D19&amp;"|"&amp;E19&amp;"|"&amp;F19</f>
        <v>0</v>
      </c>
      <c r="H19">
        <f>UPPER(SUBSTITUTE(SUBSTITUTE(G19,"-","")," ",""))</f>
        <v>0</v>
      </c>
      <c r="I19" s="6">
        <f>IFERROR(INDEX(Param_E,MATCH(H19,Param_KeysNorm,0)),"")</f>
        <v>0</v>
      </c>
      <c r="J19" s="6">
        <f>IFERROR(INDEX(Param_Gf,MATCH(H19,Param_KeysNorm,0)),"")</f>
        <v>0</v>
      </c>
      <c r="K19" s="6">
        <f>IFERROR(INDEX(Param_s,MATCH(H19,Param_KeysNorm,0)),"")</f>
        <v>0</v>
      </c>
      <c r="L19" s="6">
        <f>IFERROR(INDEX(Param_g,MATCH(H19,Param_KeysNorm,0)),"")</f>
        <v>0</v>
      </c>
      <c r="M19" s="6">
        <f>IFERROR(INDEX(Param_L,MATCH(H19,Param_KeysNorm,0)),"")</f>
        <v>0</v>
      </c>
      <c r="N19" s="6">
        <f>IFERROR(INDEX(Param_rho,MATCH(H19,Param_KeysNorm,0)),"")</f>
        <v>0</v>
      </c>
      <c r="O19" s="6">
        <f>IFERROR(INDEX(Param_d,MATCH(H19,Param_KeysNorm,0)),"")</f>
        <v>0</v>
      </c>
      <c r="P19" s="6">
        <f>IFERROR(IF(I19&gt;0,10000/I19,""),"")</f>
        <v>0</v>
      </c>
      <c r="Q19" s="6">
        <f>IFERROR(IF(K19&gt;0,J19/K19,""),"")</f>
        <v>0</v>
      </c>
      <c r="R19" s="6">
        <f>IFERROR(IF(L19&gt;0,Q19/L19,""),"")</f>
        <v>0</v>
      </c>
      <c r="S19" s="7">
        <f>IFERROR(R19*P19,"")</f>
        <v>0</v>
      </c>
      <c r="T19" s="6">
        <f>IFERROR((S19*M19*N19)/1000,"")</f>
        <v>0</v>
      </c>
      <c r="U19" s="6">
        <f>IFERROR(R19*M19*N19,"")</f>
        <v>0</v>
      </c>
      <c r="V19" s="6">
        <f>IF(A19&gt;0,A19*(1-(B19/100)-(C19/100)),"")</f>
        <v>0</v>
      </c>
      <c r="W19" s="6">
        <f>IFERROR(T19*V19,"")</f>
        <v>0</v>
      </c>
      <c r="X19" s="8">
        <f>IF(AND(U19&gt;0,O19&gt;0),ABS(U19-O19)/O19,"")</f>
        <v>0</v>
      </c>
      <c r="Y19" s="8">
        <f>IF(E19="Seca",Tol_Seca,Tol_Chuva)</f>
        <v>0</v>
      </c>
      <c r="Z19">
        <f>IF(AND(U19&gt;0,O19&gt;0),IF(X19&lt;=Y19,"OK","ATENCAO"),"")</f>
        <v>0</v>
      </c>
    </row>
    <row r="20" spans="7:26">
      <c r="G20">
        <f>D20&amp;"|"&amp;E20&amp;"|"&amp;F20</f>
        <v>0</v>
      </c>
      <c r="H20">
        <f>UPPER(SUBSTITUTE(SUBSTITUTE(G20,"-","")," ",""))</f>
        <v>0</v>
      </c>
      <c r="I20" s="6">
        <f>IFERROR(INDEX(Param_E,MATCH(H20,Param_KeysNorm,0)),"")</f>
        <v>0</v>
      </c>
      <c r="J20" s="6">
        <f>IFERROR(INDEX(Param_Gf,MATCH(H20,Param_KeysNorm,0)),"")</f>
        <v>0</v>
      </c>
      <c r="K20" s="6">
        <f>IFERROR(INDEX(Param_s,MATCH(H20,Param_KeysNorm,0)),"")</f>
        <v>0</v>
      </c>
      <c r="L20" s="6">
        <f>IFERROR(INDEX(Param_g,MATCH(H20,Param_KeysNorm,0)),"")</f>
        <v>0</v>
      </c>
      <c r="M20" s="6">
        <f>IFERROR(INDEX(Param_L,MATCH(H20,Param_KeysNorm,0)),"")</f>
        <v>0</v>
      </c>
      <c r="N20" s="6">
        <f>IFERROR(INDEX(Param_rho,MATCH(H20,Param_KeysNorm,0)),"")</f>
        <v>0</v>
      </c>
      <c r="O20" s="6">
        <f>IFERROR(INDEX(Param_d,MATCH(H20,Param_KeysNorm,0)),"")</f>
        <v>0</v>
      </c>
      <c r="P20" s="6">
        <f>IFERROR(IF(I20&gt;0,10000/I20,""),"")</f>
        <v>0</v>
      </c>
      <c r="Q20" s="6">
        <f>IFERROR(IF(K20&gt;0,J20/K20,""),"")</f>
        <v>0</v>
      </c>
      <c r="R20" s="6">
        <f>IFERROR(IF(L20&gt;0,Q20/L20,""),"")</f>
        <v>0</v>
      </c>
      <c r="S20" s="7">
        <f>IFERROR(R20*P20,"")</f>
        <v>0</v>
      </c>
      <c r="T20" s="6">
        <f>IFERROR((S20*M20*N20)/1000,"")</f>
        <v>0</v>
      </c>
      <c r="U20" s="6">
        <f>IFERROR(R20*M20*N20,"")</f>
        <v>0</v>
      </c>
      <c r="V20" s="6">
        <f>IF(A20&gt;0,A20*(1-(B20/100)-(C20/100)),"")</f>
        <v>0</v>
      </c>
      <c r="W20" s="6">
        <f>IFERROR(T20*V20,"")</f>
        <v>0</v>
      </c>
      <c r="X20" s="8">
        <f>IF(AND(U20&gt;0,O20&gt;0),ABS(U20-O20)/O20,"")</f>
        <v>0</v>
      </c>
      <c r="Y20" s="8">
        <f>IF(E20="Seca",Tol_Seca,Tol_Chuva)</f>
        <v>0</v>
      </c>
      <c r="Z20">
        <f>IF(AND(U20&gt;0,O20&gt;0),IF(X20&lt;=Y20,"OK","ATENCAO"),"")</f>
        <v>0</v>
      </c>
    </row>
    <row r="21" spans="7:26">
      <c r="G21">
        <f>D21&amp;"|"&amp;E21&amp;"|"&amp;F21</f>
        <v>0</v>
      </c>
      <c r="H21">
        <f>UPPER(SUBSTITUTE(SUBSTITUTE(G21,"-","")," ",""))</f>
        <v>0</v>
      </c>
      <c r="I21" s="6">
        <f>IFERROR(INDEX(Param_E,MATCH(H21,Param_KeysNorm,0)),"")</f>
        <v>0</v>
      </c>
      <c r="J21" s="6">
        <f>IFERROR(INDEX(Param_Gf,MATCH(H21,Param_KeysNorm,0)),"")</f>
        <v>0</v>
      </c>
      <c r="K21" s="6">
        <f>IFERROR(INDEX(Param_s,MATCH(H21,Param_KeysNorm,0)),"")</f>
        <v>0</v>
      </c>
      <c r="L21" s="6">
        <f>IFERROR(INDEX(Param_g,MATCH(H21,Param_KeysNorm,0)),"")</f>
        <v>0</v>
      </c>
      <c r="M21" s="6">
        <f>IFERROR(INDEX(Param_L,MATCH(H21,Param_KeysNorm,0)),"")</f>
        <v>0</v>
      </c>
      <c r="N21" s="6">
        <f>IFERROR(INDEX(Param_rho,MATCH(H21,Param_KeysNorm,0)),"")</f>
        <v>0</v>
      </c>
      <c r="O21" s="6">
        <f>IFERROR(INDEX(Param_d,MATCH(H21,Param_KeysNorm,0)),"")</f>
        <v>0</v>
      </c>
      <c r="P21" s="6">
        <f>IFERROR(IF(I21&gt;0,10000/I21,""),"")</f>
        <v>0</v>
      </c>
      <c r="Q21" s="6">
        <f>IFERROR(IF(K21&gt;0,J21/K21,""),"")</f>
        <v>0</v>
      </c>
      <c r="R21" s="6">
        <f>IFERROR(IF(L21&gt;0,Q21/L21,""),"")</f>
        <v>0</v>
      </c>
      <c r="S21" s="7">
        <f>IFERROR(R21*P21,"")</f>
        <v>0</v>
      </c>
      <c r="T21" s="6">
        <f>IFERROR((S21*M21*N21)/1000,"")</f>
        <v>0</v>
      </c>
      <c r="U21" s="6">
        <f>IFERROR(R21*M21*N21,"")</f>
        <v>0</v>
      </c>
      <c r="V21" s="6">
        <f>IF(A21&gt;0,A21*(1-(B21/100)-(C21/100)),"")</f>
        <v>0</v>
      </c>
      <c r="W21" s="6">
        <f>IFERROR(T21*V21,"")</f>
        <v>0</v>
      </c>
      <c r="X21" s="8">
        <f>IF(AND(U21&gt;0,O21&gt;0),ABS(U21-O21)/O21,"")</f>
        <v>0</v>
      </c>
      <c r="Y21" s="8">
        <f>IF(E21="Seca",Tol_Seca,Tol_Chuva)</f>
        <v>0</v>
      </c>
      <c r="Z21">
        <f>IF(AND(U21&gt;0,O21&gt;0),IF(X21&lt;=Y21,"OK","ATENCAO"),"")</f>
        <v>0</v>
      </c>
    </row>
    <row r="22" spans="7:26">
      <c r="G22">
        <f>D22&amp;"|"&amp;E22&amp;"|"&amp;F22</f>
        <v>0</v>
      </c>
      <c r="H22">
        <f>UPPER(SUBSTITUTE(SUBSTITUTE(G22,"-","")," ",""))</f>
        <v>0</v>
      </c>
      <c r="I22" s="6">
        <f>IFERROR(INDEX(Param_E,MATCH(H22,Param_KeysNorm,0)),"")</f>
        <v>0</v>
      </c>
      <c r="J22" s="6">
        <f>IFERROR(INDEX(Param_Gf,MATCH(H22,Param_KeysNorm,0)),"")</f>
        <v>0</v>
      </c>
      <c r="K22" s="6">
        <f>IFERROR(INDEX(Param_s,MATCH(H22,Param_KeysNorm,0)),"")</f>
        <v>0</v>
      </c>
      <c r="L22" s="6">
        <f>IFERROR(INDEX(Param_g,MATCH(H22,Param_KeysNorm,0)),"")</f>
        <v>0</v>
      </c>
      <c r="M22" s="6">
        <f>IFERROR(INDEX(Param_L,MATCH(H22,Param_KeysNorm,0)),"")</f>
        <v>0</v>
      </c>
      <c r="N22" s="6">
        <f>IFERROR(INDEX(Param_rho,MATCH(H22,Param_KeysNorm,0)),"")</f>
        <v>0</v>
      </c>
      <c r="O22" s="6">
        <f>IFERROR(INDEX(Param_d,MATCH(H22,Param_KeysNorm,0)),"")</f>
        <v>0</v>
      </c>
      <c r="P22" s="6">
        <f>IFERROR(IF(I22&gt;0,10000/I22,""),"")</f>
        <v>0</v>
      </c>
      <c r="Q22" s="6">
        <f>IFERROR(IF(K22&gt;0,J22/K22,""),"")</f>
        <v>0</v>
      </c>
      <c r="R22" s="6">
        <f>IFERROR(IF(L22&gt;0,Q22/L22,""),"")</f>
        <v>0</v>
      </c>
      <c r="S22" s="7">
        <f>IFERROR(R22*P22,"")</f>
        <v>0</v>
      </c>
      <c r="T22" s="6">
        <f>IFERROR((S22*M22*N22)/1000,"")</f>
        <v>0</v>
      </c>
      <c r="U22" s="6">
        <f>IFERROR(R22*M22*N22,"")</f>
        <v>0</v>
      </c>
      <c r="V22" s="6">
        <f>IF(A22&gt;0,A22*(1-(B22/100)-(C22/100)),"")</f>
        <v>0</v>
      </c>
      <c r="W22" s="6">
        <f>IFERROR(T22*V22,"")</f>
        <v>0</v>
      </c>
      <c r="X22" s="8">
        <f>IF(AND(U22&gt;0,O22&gt;0),ABS(U22-O22)/O22,"")</f>
        <v>0</v>
      </c>
      <c r="Y22" s="8">
        <f>IF(E22="Seca",Tol_Seca,Tol_Chuva)</f>
        <v>0</v>
      </c>
      <c r="Z22">
        <f>IF(AND(U22&gt;0,O22&gt;0),IF(X22&lt;=Y22,"OK","ATENCAO"),"")</f>
        <v>0</v>
      </c>
    </row>
    <row r="23" spans="7:26">
      <c r="G23">
        <f>D23&amp;"|"&amp;E23&amp;"|"&amp;F23</f>
        <v>0</v>
      </c>
      <c r="H23">
        <f>UPPER(SUBSTITUTE(SUBSTITUTE(G23,"-","")," ",""))</f>
        <v>0</v>
      </c>
      <c r="I23" s="6">
        <f>IFERROR(INDEX(Param_E,MATCH(H23,Param_KeysNorm,0)),"")</f>
        <v>0</v>
      </c>
      <c r="J23" s="6">
        <f>IFERROR(INDEX(Param_Gf,MATCH(H23,Param_KeysNorm,0)),"")</f>
        <v>0</v>
      </c>
      <c r="K23" s="6">
        <f>IFERROR(INDEX(Param_s,MATCH(H23,Param_KeysNorm,0)),"")</f>
        <v>0</v>
      </c>
      <c r="L23" s="6">
        <f>IFERROR(INDEX(Param_g,MATCH(H23,Param_KeysNorm,0)),"")</f>
        <v>0</v>
      </c>
      <c r="M23" s="6">
        <f>IFERROR(INDEX(Param_L,MATCH(H23,Param_KeysNorm,0)),"")</f>
        <v>0</v>
      </c>
      <c r="N23" s="6">
        <f>IFERROR(INDEX(Param_rho,MATCH(H23,Param_KeysNorm,0)),"")</f>
        <v>0</v>
      </c>
      <c r="O23" s="6">
        <f>IFERROR(INDEX(Param_d,MATCH(H23,Param_KeysNorm,0)),"")</f>
        <v>0</v>
      </c>
      <c r="P23" s="6">
        <f>IFERROR(IF(I23&gt;0,10000/I23,""),"")</f>
        <v>0</v>
      </c>
      <c r="Q23" s="6">
        <f>IFERROR(IF(K23&gt;0,J23/K23,""),"")</f>
        <v>0</v>
      </c>
      <c r="R23" s="6">
        <f>IFERROR(IF(L23&gt;0,Q23/L23,""),"")</f>
        <v>0</v>
      </c>
      <c r="S23" s="7">
        <f>IFERROR(R23*P23,"")</f>
        <v>0</v>
      </c>
      <c r="T23" s="6">
        <f>IFERROR((S23*M23*N23)/1000,"")</f>
        <v>0</v>
      </c>
      <c r="U23" s="6">
        <f>IFERROR(R23*M23*N23,"")</f>
        <v>0</v>
      </c>
      <c r="V23" s="6">
        <f>IF(A23&gt;0,A23*(1-(B23/100)-(C23/100)),"")</f>
        <v>0</v>
      </c>
      <c r="W23" s="6">
        <f>IFERROR(T23*V23,"")</f>
        <v>0</v>
      </c>
      <c r="X23" s="8">
        <f>IF(AND(U23&gt;0,O23&gt;0),ABS(U23-O23)/O23,"")</f>
        <v>0</v>
      </c>
      <c r="Y23" s="8">
        <f>IF(E23="Seca",Tol_Seca,Tol_Chuva)</f>
        <v>0</v>
      </c>
      <c r="Z23">
        <f>IF(AND(U23&gt;0,O23&gt;0),IF(X23&lt;=Y23,"OK","ATENCAO"),"")</f>
        <v>0</v>
      </c>
    </row>
    <row r="24" spans="7:26">
      <c r="G24">
        <f>D24&amp;"|"&amp;E24&amp;"|"&amp;F24</f>
        <v>0</v>
      </c>
      <c r="H24">
        <f>UPPER(SUBSTITUTE(SUBSTITUTE(G24,"-","")," ",""))</f>
        <v>0</v>
      </c>
      <c r="I24" s="6">
        <f>IFERROR(INDEX(Param_E,MATCH(H24,Param_KeysNorm,0)),"")</f>
        <v>0</v>
      </c>
      <c r="J24" s="6">
        <f>IFERROR(INDEX(Param_Gf,MATCH(H24,Param_KeysNorm,0)),"")</f>
        <v>0</v>
      </c>
      <c r="K24" s="6">
        <f>IFERROR(INDEX(Param_s,MATCH(H24,Param_KeysNorm,0)),"")</f>
        <v>0</v>
      </c>
      <c r="L24" s="6">
        <f>IFERROR(INDEX(Param_g,MATCH(H24,Param_KeysNorm,0)),"")</f>
        <v>0</v>
      </c>
      <c r="M24" s="6">
        <f>IFERROR(INDEX(Param_L,MATCH(H24,Param_KeysNorm,0)),"")</f>
        <v>0</v>
      </c>
      <c r="N24" s="6">
        <f>IFERROR(INDEX(Param_rho,MATCH(H24,Param_KeysNorm,0)),"")</f>
        <v>0</v>
      </c>
      <c r="O24" s="6">
        <f>IFERROR(INDEX(Param_d,MATCH(H24,Param_KeysNorm,0)),"")</f>
        <v>0</v>
      </c>
      <c r="P24" s="6">
        <f>IFERROR(IF(I24&gt;0,10000/I24,""),"")</f>
        <v>0</v>
      </c>
      <c r="Q24" s="6">
        <f>IFERROR(IF(K24&gt;0,J24/K24,""),"")</f>
        <v>0</v>
      </c>
      <c r="R24" s="6">
        <f>IFERROR(IF(L24&gt;0,Q24/L24,""),"")</f>
        <v>0</v>
      </c>
      <c r="S24" s="7">
        <f>IFERROR(R24*P24,"")</f>
        <v>0</v>
      </c>
      <c r="T24" s="6">
        <f>IFERROR((S24*M24*N24)/1000,"")</f>
        <v>0</v>
      </c>
      <c r="U24" s="6">
        <f>IFERROR(R24*M24*N24,"")</f>
        <v>0</v>
      </c>
      <c r="V24" s="6">
        <f>IF(A24&gt;0,A24*(1-(B24/100)-(C24/100)),"")</f>
        <v>0</v>
      </c>
      <c r="W24" s="6">
        <f>IFERROR(T24*V24,"")</f>
        <v>0</v>
      </c>
      <c r="X24" s="8">
        <f>IF(AND(U24&gt;0,O24&gt;0),ABS(U24-O24)/O24,"")</f>
        <v>0</v>
      </c>
      <c r="Y24" s="8">
        <f>IF(E24="Seca",Tol_Seca,Tol_Chuva)</f>
        <v>0</v>
      </c>
      <c r="Z24">
        <f>IF(AND(U24&gt;0,O24&gt;0),IF(X24&lt;=Y24,"OK","ATENCAO"),"")</f>
        <v>0</v>
      </c>
    </row>
    <row r="25" spans="7:26">
      <c r="G25">
        <f>D25&amp;"|"&amp;E25&amp;"|"&amp;F25</f>
        <v>0</v>
      </c>
      <c r="H25">
        <f>UPPER(SUBSTITUTE(SUBSTITUTE(G25,"-","")," ",""))</f>
        <v>0</v>
      </c>
      <c r="I25" s="6">
        <f>IFERROR(INDEX(Param_E,MATCH(H25,Param_KeysNorm,0)),"")</f>
        <v>0</v>
      </c>
      <c r="J25" s="6">
        <f>IFERROR(INDEX(Param_Gf,MATCH(H25,Param_KeysNorm,0)),"")</f>
        <v>0</v>
      </c>
      <c r="K25" s="6">
        <f>IFERROR(INDEX(Param_s,MATCH(H25,Param_KeysNorm,0)),"")</f>
        <v>0</v>
      </c>
      <c r="L25" s="6">
        <f>IFERROR(INDEX(Param_g,MATCH(H25,Param_KeysNorm,0)),"")</f>
        <v>0</v>
      </c>
      <c r="M25" s="6">
        <f>IFERROR(INDEX(Param_L,MATCH(H25,Param_KeysNorm,0)),"")</f>
        <v>0</v>
      </c>
      <c r="N25" s="6">
        <f>IFERROR(INDEX(Param_rho,MATCH(H25,Param_KeysNorm,0)),"")</f>
        <v>0</v>
      </c>
      <c r="O25" s="6">
        <f>IFERROR(INDEX(Param_d,MATCH(H25,Param_KeysNorm,0)),"")</f>
        <v>0</v>
      </c>
      <c r="P25" s="6">
        <f>IFERROR(IF(I25&gt;0,10000/I25,""),"")</f>
        <v>0</v>
      </c>
      <c r="Q25" s="6">
        <f>IFERROR(IF(K25&gt;0,J25/K25,""),"")</f>
        <v>0</v>
      </c>
      <c r="R25" s="6">
        <f>IFERROR(IF(L25&gt;0,Q25/L25,""),"")</f>
        <v>0</v>
      </c>
      <c r="S25" s="7">
        <f>IFERROR(R25*P25,"")</f>
        <v>0</v>
      </c>
      <c r="T25" s="6">
        <f>IFERROR((S25*M25*N25)/1000,"")</f>
        <v>0</v>
      </c>
      <c r="U25" s="6">
        <f>IFERROR(R25*M25*N25,"")</f>
        <v>0</v>
      </c>
      <c r="V25" s="6">
        <f>IF(A25&gt;0,A25*(1-(B25/100)-(C25/100)),"")</f>
        <v>0</v>
      </c>
      <c r="W25" s="6">
        <f>IFERROR(T25*V25,"")</f>
        <v>0</v>
      </c>
      <c r="X25" s="8">
        <f>IF(AND(U25&gt;0,O25&gt;0),ABS(U25-O25)/O25,"")</f>
        <v>0</v>
      </c>
      <c r="Y25" s="8">
        <f>IF(E25="Seca",Tol_Seca,Tol_Chuva)</f>
        <v>0</v>
      </c>
      <c r="Z25">
        <f>IF(AND(U25&gt;0,O25&gt;0),IF(X25&lt;=Y25,"OK","ATENCAO"),"")</f>
        <v>0</v>
      </c>
    </row>
    <row r="26" spans="7:26">
      <c r="G26">
        <f>D26&amp;"|"&amp;E26&amp;"|"&amp;F26</f>
        <v>0</v>
      </c>
      <c r="H26">
        <f>UPPER(SUBSTITUTE(SUBSTITUTE(G26,"-","")," ",""))</f>
        <v>0</v>
      </c>
      <c r="I26" s="6">
        <f>IFERROR(INDEX(Param_E,MATCH(H26,Param_KeysNorm,0)),"")</f>
        <v>0</v>
      </c>
      <c r="J26" s="6">
        <f>IFERROR(INDEX(Param_Gf,MATCH(H26,Param_KeysNorm,0)),"")</f>
        <v>0</v>
      </c>
      <c r="K26" s="6">
        <f>IFERROR(INDEX(Param_s,MATCH(H26,Param_KeysNorm,0)),"")</f>
        <v>0</v>
      </c>
      <c r="L26" s="6">
        <f>IFERROR(INDEX(Param_g,MATCH(H26,Param_KeysNorm,0)),"")</f>
        <v>0</v>
      </c>
      <c r="M26" s="6">
        <f>IFERROR(INDEX(Param_L,MATCH(H26,Param_KeysNorm,0)),"")</f>
        <v>0</v>
      </c>
      <c r="N26" s="6">
        <f>IFERROR(INDEX(Param_rho,MATCH(H26,Param_KeysNorm,0)),"")</f>
        <v>0</v>
      </c>
      <c r="O26" s="6">
        <f>IFERROR(INDEX(Param_d,MATCH(H26,Param_KeysNorm,0)),"")</f>
        <v>0</v>
      </c>
      <c r="P26" s="6">
        <f>IFERROR(IF(I26&gt;0,10000/I26,""),"")</f>
        <v>0</v>
      </c>
      <c r="Q26" s="6">
        <f>IFERROR(IF(K26&gt;0,J26/K26,""),"")</f>
        <v>0</v>
      </c>
      <c r="R26" s="6">
        <f>IFERROR(IF(L26&gt;0,Q26/L26,""),"")</f>
        <v>0</v>
      </c>
      <c r="S26" s="7">
        <f>IFERROR(R26*P26,"")</f>
        <v>0</v>
      </c>
      <c r="T26" s="6">
        <f>IFERROR((S26*M26*N26)/1000,"")</f>
        <v>0</v>
      </c>
      <c r="U26" s="6">
        <f>IFERROR(R26*M26*N26,"")</f>
        <v>0</v>
      </c>
      <c r="V26" s="6">
        <f>IF(A26&gt;0,A26*(1-(B26/100)-(C26/100)),"")</f>
        <v>0</v>
      </c>
      <c r="W26" s="6">
        <f>IFERROR(T26*V26,"")</f>
        <v>0</v>
      </c>
      <c r="X26" s="8">
        <f>IF(AND(U26&gt;0,O26&gt;0),ABS(U26-O26)/O26,"")</f>
        <v>0</v>
      </c>
      <c r="Y26" s="8">
        <f>IF(E26="Seca",Tol_Seca,Tol_Chuva)</f>
        <v>0</v>
      </c>
      <c r="Z26">
        <f>IF(AND(U26&gt;0,O26&gt;0),IF(X26&lt;=Y26,"OK","ATENCAO"),"")</f>
        <v>0</v>
      </c>
    </row>
    <row r="27" spans="7:26">
      <c r="G27">
        <f>D27&amp;"|"&amp;E27&amp;"|"&amp;F27</f>
        <v>0</v>
      </c>
      <c r="H27">
        <f>UPPER(SUBSTITUTE(SUBSTITUTE(G27,"-","")," ",""))</f>
        <v>0</v>
      </c>
      <c r="I27" s="6">
        <f>IFERROR(INDEX(Param_E,MATCH(H27,Param_KeysNorm,0)),"")</f>
        <v>0</v>
      </c>
      <c r="J27" s="6">
        <f>IFERROR(INDEX(Param_Gf,MATCH(H27,Param_KeysNorm,0)),"")</f>
        <v>0</v>
      </c>
      <c r="K27" s="6">
        <f>IFERROR(INDEX(Param_s,MATCH(H27,Param_KeysNorm,0)),"")</f>
        <v>0</v>
      </c>
      <c r="L27" s="6">
        <f>IFERROR(INDEX(Param_g,MATCH(H27,Param_KeysNorm,0)),"")</f>
        <v>0</v>
      </c>
      <c r="M27" s="6">
        <f>IFERROR(INDEX(Param_L,MATCH(H27,Param_KeysNorm,0)),"")</f>
        <v>0</v>
      </c>
      <c r="N27" s="6">
        <f>IFERROR(INDEX(Param_rho,MATCH(H27,Param_KeysNorm,0)),"")</f>
        <v>0</v>
      </c>
      <c r="O27" s="6">
        <f>IFERROR(INDEX(Param_d,MATCH(H27,Param_KeysNorm,0)),"")</f>
        <v>0</v>
      </c>
      <c r="P27" s="6">
        <f>IFERROR(IF(I27&gt;0,10000/I27,""),"")</f>
        <v>0</v>
      </c>
      <c r="Q27" s="6">
        <f>IFERROR(IF(K27&gt;0,J27/K27,""),"")</f>
        <v>0</v>
      </c>
      <c r="R27" s="6">
        <f>IFERROR(IF(L27&gt;0,Q27/L27,""),"")</f>
        <v>0</v>
      </c>
      <c r="S27" s="7">
        <f>IFERROR(R27*P27,"")</f>
        <v>0</v>
      </c>
      <c r="T27" s="6">
        <f>IFERROR((S27*M27*N27)/1000,"")</f>
        <v>0</v>
      </c>
      <c r="U27" s="6">
        <f>IFERROR(R27*M27*N27,"")</f>
        <v>0</v>
      </c>
      <c r="V27" s="6">
        <f>IF(A27&gt;0,A27*(1-(B27/100)-(C27/100)),"")</f>
        <v>0</v>
      </c>
      <c r="W27" s="6">
        <f>IFERROR(T27*V27,"")</f>
        <v>0</v>
      </c>
      <c r="X27" s="8">
        <f>IF(AND(U27&gt;0,O27&gt;0),ABS(U27-O27)/O27,"")</f>
        <v>0</v>
      </c>
      <c r="Y27" s="8">
        <f>IF(E27="Seca",Tol_Seca,Tol_Chuva)</f>
        <v>0</v>
      </c>
      <c r="Z27">
        <f>IF(AND(U27&gt;0,O27&gt;0),IF(X27&lt;=Y27,"OK","ATENCAO"),"")</f>
        <v>0</v>
      </c>
    </row>
    <row r="28" spans="7:26">
      <c r="G28">
        <f>D28&amp;"|"&amp;E28&amp;"|"&amp;F28</f>
        <v>0</v>
      </c>
      <c r="H28">
        <f>UPPER(SUBSTITUTE(SUBSTITUTE(G28,"-","")," ",""))</f>
        <v>0</v>
      </c>
      <c r="I28" s="6">
        <f>IFERROR(INDEX(Param_E,MATCH(H28,Param_KeysNorm,0)),"")</f>
        <v>0</v>
      </c>
      <c r="J28" s="6">
        <f>IFERROR(INDEX(Param_Gf,MATCH(H28,Param_KeysNorm,0)),"")</f>
        <v>0</v>
      </c>
      <c r="K28" s="6">
        <f>IFERROR(INDEX(Param_s,MATCH(H28,Param_KeysNorm,0)),"")</f>
        <v>0</v>
      </c>
      <c r="L28" s="6">
        <f>IFERROR(INDEX(Param_g,MATCH(H28,Param_KeysNorm,0)),"")</f>
        <v>0</v>
      </c>
      <c r="M28" s="6">
        <f>IFERROR(INDEX(Param_L,MATCH(H28,Param_KeysNorm,0)),"")</f>
        <v>0</v>
      </c>
      <c r="N28" s="6">
        <f>IFERROR(INDEX(Param_rho,MATCH(H28,Param_KeysNorm,0)),"")</f>
        <v>0</v>
      </c>
      <c r="O28" s="6">
        <f>IFERROR(INDEX(Param_d,MATCH(H28,Param_KeysNorm,0)),"")</f>
        <v>0</v>
      </c>
      <c r="P28" s="6">
        <f>IFERROR(IF(I28&gt;0,10000/I28,""),"")</f>
        <v>0</v>
      </c>
      <c r="Q28" s="6">
        <f>IFERROR(IF(K28&gt;0,J28/K28,""),"")</f>
        <v>0</v>
      </c>
      <c r="R28" s="6">
        <f>IFERROR(IF(L28&gt;0,Q28/L28,""),"")</f>
        <v>0</v>
      </c>
      <c r="S28" s="7">
        <f>IFERROR(R28*P28,"")</f>
        <v>0</v>
      </c>
      <c r="T28" s="6">
        <f>IFERROR((S28*M28*N28)/1000,"")</f>
        <v>0</v>
      </c>
      <c r="U28" s="6">
        <f>IFERROR(R28*M28*N28,"")</f>
        <v>0</v>
      </c>
      <c r="V28" s="6">
        <f>IF(A28&gt;0,A28*(1-(B28/100)-(C28/100)),"")</f>
        <v>0</v>
      </c>
      <c r="W28" s="6">
        <f>IFERROR(T28*V28,"")</f>
        <v>0</v>
      </c>
      <c r="X28" s="8">
        <f>IF(AND(U28&gt;0,O28&gt;0),ABS(U28-O28)/O28,"")</f>
        <v>0</v>
      </c>
      <c r="Y28" s="8">
        <f>IF(E28="Seca",Tol_Seca,Tol_Chuva)</f>
        <v>0</v>
      </c>
      <c r="Z28">
        <f>IF(AND(U28&gt;0,O28&gt;0),IF(X28&lt;=Y28,"OK","ATENCAO"),"")</f>
        <v>0</v>
      </c>
    </row>
    <row r="29" spans="7:26">
      <c r="G29">
        <f>D29&amp;"|"&amp;E29&amp;"|"&amp;F29</f>
        <v>0</v>
      </c>
      <c r="H29">
        <f>UPPER(SUBSTITUTE(SUBSTITUTE(G29,"-","")," ",""))</f>
        <v>0</v>
      </c>
      <c r="I29" s="6">
        <f>IFERROR(INDEX(Param_E,MATCH(H29,Param_KeysNorm,0)),"")</f>
        <v>0</v>
      </c>
      <c r="J29" s="6">
        <f>IFERROR(INDEX(Param_Gf,MATCH(H29,Param_KeysNorm,0)),"")</f>
        <v>0</v>
      </c>
      <c r="K29" s="6">
        <f>IFERROR(INDEX(Param_s,MATCH(H29,Param_KeysNorm,0)),"")</f>
        <v>0</v>
      </c>
      <c r="L29" s="6">
        <f>IFERROR(INDEX(Param_g,MATCH(H29,Param_KeysNorm,0)),"")</f>
        <v>0</v>
      </c>
      <c r="M29" s="6">
        <f>IFERROR(INDEX(Param_L,MATCH(H29,Param_KeysNorm,0)),"")</f>
        <v>0</v>
      </c>
      <c r="N29" s="6">
        <f>IFERROR(INDEX(Param_rho,MATCH(H29,Param_KeysNorm,0)),"")</f>
        <v>0</v>
      </c>
      <c r="O29" s="6">
        <f>IFERROR(INDEX(Param_d,MATCH(H29,Param_KeysNorm,0)),"")</f>
        <v>0</v>
      </c>
      <c r="P29" s="6">
        <f>IFERROR(IF(I29&gt;0,10000/I29,""),"")</f>
        <v>0</v>
      </c>
      <c r="Q29" s="6">
        <f>IFERROR(IF(K29&gt;0,J29/K29,""),"")</f>
        <v>0</v>
      </c>
      <c r="R29" s="6">
        <f>IFERROR(IF(L29&gt;0,Q29/L29,""),"")</f>
        <v>0</v>
      </c>
      <c r="S29" s="7">
        <f>IFERROR(R29*P29,"")</f>
        <v>0</v>
      </c>
      <c r="T29" s="6">
        <f>IFERROR((S29*M29*N29)/1000,"")</f>
        <v>0</v>
      </c>
      <c r="U29" s="6">
        <f>IFERROR(R29*M29*N29,"")</f>
        <v>0</v>
      </c>
      <c r="V29" s="6">
        <f>IF(A29&gt;0,A29*(1-(B29/100)-(C29/100)),"")</f>
        <v>0</v>
      </c>
      <c r="W29" s="6">
        <f>IFERROR(T29*V29,"")</f>
        <v>0</v>
      </c>
      <c r="X29" s="8">
        <f>IF(AND(U29&gt;0,O29&gt;0),ABS(U29-O29)/O29,"")</f>
        <v>0</v>
      </c>
      <c r="Y29" s="8">
        <f>IF(E29="Seca",Tol_Seca,Tol_Chuva)</f>
        <v>0</v>
      </c>
      <c r="Z29">
        <f>IF(AND(U29&gt;0,O29&gt;0),IF(X29&lt;=Y29,"OK","ATENCAO"),"")</f>
        <v>0</v>
      </c>
    </row>
    <row r="30" spans="7:26">
      <c r="G30">
        <f>D30&amp;"|"&amp;E30&amp;"|"&amp;F30</f>
        <v>0</v>
      </c>
      <c r="H30">
        <f>UPPER(SUBSTITUTE(SUBSTITUTE(G30,"-","")," ",""))</f>
        <v>0</v>
      </c>
      <c r="I30" s="6">
        <f>IFERROR(INDEX(Param_E,MATCH(H30,Param_KeysNorm,0)),"")</f>
        <v>0</v>
      </c>
      <c r="J30" s="6">
        <f>IFERROR(INDEX(Param_Gf,MATCH(H30,Param_KeysNorm,0)),"")</f>
        <v>0</v>
      </c>
      <c r="K30" s="6">
        <f>IFERROR(INDEX(Param_s,MATCH(H30,Param_KeysNorm,0)),"")</f>
        <v>0</v>
      </c>
      <c r="L30" s="6">
        <f>IFERROR(INDEX(Param_g,MATCH(H30,Param_KeysNorm,0)),"")</f>
        <v>0</v>
      </c>
      <c r="M30" s="6">
        <f>IFERROR(INDEX(Param_L,MATCH(H30,Param_KeysNorm,0)),"")</f>
        <v>0</v>
      </c>
      <c r="N30" s="6">
        <f>IFERROR(INDEX(Param_rho,MATCH(H30,Param_KeysNorm,0)),"")</f>
        <v>0</v>
      </c>
      <c r="O30" s="6">
        <f>IFERROR(INDEX(Param_d,MATCH(H30,Param_KeysNorm,0)),"")</f>
        <v>0</v>
      </c>
      <c r="P30" s="6">
        <f>IFERROR(IF(I30&gt;0,10000/I30,""),"")</f>
        <v>0</v>
      </c>
      <c r="Q30" s="6">
        <f>IFERROR(IF(K30&gt;0,J30/K30,""),"")</f>
        <v>0</v>
      </c>
      <c r="R30" s="6">
        <f>IFERROR(IF(L30&gt;0,Q30/L30,""),"")</f>
        <v>0</v>
      </c>
      <c r="S30" s="7">
        <f>IFERROR(R30*P30,"")</f>
        <v>0</v>
      </c>
      <c r="T30" s="6">
        <f>IFERROR((S30*M30*N30)/1000,"")</f>
        <v>0</v>
      </c>
      <c r="U30" s="6">
        <f>IFERROR(R30*M30*N30,"")</f>
        <v>0</v>
      </c>
      <c r="V30" s="6">
        <f>IF(A30&gt;0,A30*(1-(B30/100)-(C30/100)),"")</f>
        <v>0</v>
      </c>
      <c r="W30" s="6">
        <f>IFERROR(T30*V30,"")</f>
        <v>0</v>
      </c>
      <c r="X30" s="8">
        <f>IF(AND(U30&gt;0,O30&gt;0),ABS(U30-O30)/O30,"")</f>
        <v>0</v>
      </c>
      <c r="Y30" s="8">
        <f>IF(E30="Seca",Tol_Seca,Tol_Chuva)</f>
        <v>0</v>
      </c>
      <c r="Z30">
        <f>IF(AND(U30&gt;0,O30&gt;0),IF(X30&lt;=Y30,"OK","ATENCAO"),"")</f>
        <v>0</v>
      </c>
    </row>
    <row r="31" spans="7:26">
      <c r="G31">
        <f>D31&amp;"|"&amp;E31&amp;"|"&amp;F31</f>
        <v>0</v>
      </c>
      <c r="H31">
        <f>UPPER(SUBSTITUTE(SUBSTITUTE(G31,"-","")," ",""))</f>
        <v>0</v>
      </c>
      <c r="I31" s="6">
        <f>IFERROR(INDEX(Param_E,MATCH(H31,Param_KeysNorm,0)),"")</f>
        <v>0</v>
      </c>
      <c r="J31" s="6">
        <f>IFERROR(INDEX(Param_Gf,MATCH(H31,Param_KeysNorm,0)),"")</f>
        <v>0</v>
      </c>
      <c r="K31" s="6">
        <f>IFERROR(INDEX(Param_s,MATCH(H31,Param_KeysNorm,0)),"")</f>
        <v>0</v>
      </c>
      <c r="L31" s="6">
        <f>IFERROR(INDEX(Param_g,MATCH(H31,Param_KeysNorm,0)),"")</f>
        <v>0</v>
      </c>
      <c r="M31" s="6">
        <f>IFERROR(INDEX(Param_L,MATCH(H31,Param_KeysNorm,0)),"")</f>
        <v>0</v>
      </c>
      <c r="N31" s="6">
        <f>IFERROR(INDEX(Param_rho,MATCH(H31,Param_KeysNorm,0)),"")</f>
        <v>0</v>
      </c>
      <c r="O31" s="6">
        <f>IFERROR(INDEX(Param_d,MATCH(H31,Param_KeysNorm,0)),"")</f>
        <v>0</v>
      </c>
      <c r="P31" s="6">
        <f>IFERROR(IF(I31&gt;0,10000/I31,""),"")</f>
        <v>0</v>
      </c>
      <c r="Q31" s="6">
        <f>IFERROR(IF(K31&gt;0,J31/K31,""),"")</f>
        <v>0</v>
      </c>
      <c r="R31" s="6">
        <f>IFERROR(IF(L31&gt;0,Q31/L31,""),"")</f>
        <v>0</v>
      </c>
      <c r="S31" s="7">
        <f>IFERROR(R31*P31,"")</f>
        <v>0</v>
      </c>
      <c r="T31" s="6">
        <f>IFERROR((S31*M31*N31)/1000,"")</f>
        <v>0</v>
      </c>
      <c r="U31" s="6">
        <f>IFERROR(R31*M31*N31,"")</f>
        <v>0</v>
      </c>
      <c r="V31" s="6">
        <f>IF(A31&gt;0,A31*(1-(B31/100)-(C31/100)),"")</f>
        <v>0</v>
      </c>
      <c r="W31" s="6">
        <f>IFERROR(T31*V31,"")</f>
        <v>0</v>
      </c>
      <c r="X31" s="8">
        <f>IF(AND(U31&gt;0,O31&gt;0),ABS(U31-O31)/O31,"")</f>
        <v>0</v>
      </c>
      <c r="Y31" s="8">
        <f>IF(E31="Seca",Tol_Seca,Tol_Chuva)</f>
        <v>0</v>
      </c>
      <c r="Z31">
        <f>IF(AND(U31&gt;0,O31&gt;0),IF(X31&lt;=Y31,"OK","ATENCAO"),"")</f>
        <v>0</v>
      </c>
    </row>
    <row r="32" spans="7:26">
      <c r="G32">
        <f>D32&amp;"|"&amp;E32&amp;"|"&amp;F32</f>
        <v>0</v>
      </c>
      <c r="H32">
        <f>UPPER(SUBSTITUTE(SUBSTITUTE(G32,"-","")," ",""))</f>
        <v>0</v>
      </c>
      <c r="I32" s="6">
        <f>IFERROR(INDEX(Param_E,MATCH(H32,Param_KeysNorm,0)),"")</f>
        <v>0</v>
      </c>
      <c r="J32" s="6">
        <f>IFERROR(INDEX(Param_Gf,MATCH(H32,Param_KeysNorm,0)),"")</f>
        <v>0</v>
      </c>
      <c r="K32" s="6">
        <f>IFERROR(INDEX(Param_s,MATCH(H32,Param_KeysNorm,0)),"")</f>
        <v>0</v>
      </c>
      <c r="L32" s="6">
        <f>IFERROR(INDEX(Param_g,MATCH(H32,Param_KeysNorm,0)),"")</f>
        <v>0</v>
      </c>
      <c r="M32" s="6">
        <f>IFERROR(INDEX(Param_L,MATCH(H32,Param_KeysNorm,0)),"")</f>
        <v>0</v>
      </c>
      <c r="N32" s="6">
        <f>IFERROR(INDEX(Param_rho,MATCH(H32,Param_KeysNorm,0)),"")</f>
        <v>0</v>
      </c>
      <c r="O32" s="6">
        <f>IFERROR(INDEX(Param_d,MATCH(H32,Param_KeysNorm,0)),"")</f>
        <v>0</v>
      </c>
      <c r="P32" s="6">
        <f>IFERROR(IF(I32&gt;0,10000/I32,""),"")</f>
        <v>0</v>
      </c>
      <c r="Q32" s="6">
        <f>IFERROR(IF(K32&gt;0,J32/K32,""),"")</f>
        <v>0</v>
      </c>
      <c r="R32" s="6">
        <f>IFERROR(IF(L32&gt;0,Q32/L32,""),"")</f>
        <v>0</v>
      </c>
      <c r="S32" s="7">
        <f>IFERROR(R32*P32,"")</f>
        <v>0</v>
      </c>
      <c r="T32" s="6">
        <f>IFERROR((S32*M32*N32)/1000,"")</f>
        <v>0</v>
      </c>
      <c r="U32" s="6">
        <f>IFERROR(R32*M32*N32,"")</f>
        <v>0</v>
      </c>
      <c r="V32" s="6">
        <f>IF(A32&gt;0,A32*(1-(B32/100)-(C32/100)),"")</f>
        <v>0</v>
      </c>
      <c r="W32" s="6">
        <f>IFERROR(T32*V32,"")</f>
        <v>0</v>
      </c>
      <c r="X32" s="8">
        <f>IF(AND(U32&gt;0,O32&gt;0),ABS(U32-O32)/O32,"")</f>
        <v>0</v>
      </c>
      <c r="Y32" s="8">
        <f>IF(E32="Seca",Tol_Seca,Tol_Chuva)</f>
        <v>0</v>
      </c>
      <c r="Z32">
        <f>IF(AND(U32&gt;0,O32&gt;0),IF(X32&lt;=Y32,"OK","ATENCAO"),"")</f>
        <v>0</v>
      </c>
    </row>
    <row r="33" spans="7:26">
      <c r="G33">
        <f>D33&amp;"|"&amp;E33&amp;"|"&amp;F33</f>
        <v>0</v>
      </c>
      <c r="H33">
        <f>UPPER(SUBSTITUTE(SUBSTITUTE(G33,"-","")," ",""))</f>
        <v>0</v>
      </c>
      <c r="I33" s="6">
        <f>IFERROR(INDEX(Param_E,MATCH(H33,Param_KeysNorm,0)),"")</f>
        <v>0</v>
      </c>
      <c r="J33" s="6">
        <f>IFERROR(INDEX(Param_Gf,MATCH(H33,Param_KeysNorm,0)),"")</f>
        <v>0</v>
      </c>
      <c r="K33" s="6">
        <f>IFERROR(INDEX(Param_s,MATCH(H33,Param_KeysNorm,0)),"")</f>
        <v>0</v>
      </c>
      <c r="L33" s="6">
        <f>IFERROR(INDEX(Param_g,MATCH(H33,Param_KeysNorm,0)),"")</f>
        <v>0</v>
      </c>
      <c r="M33" s="6">
        <f>IFERROR(INDEX(Param_L,MATCH(H33,Param_KeysNorm,0)),"")</f>
        <v>0</v>
      </c>
      <c r="N33" s="6">
        <f>IFERROR(INDEX(Param_rho,MATCH(H33,Param_KeysNorm,0)),"")</f>
        <v>0</v>
      </c>
      <c r="O33" s="6">
        <f>IFERROR(INDEX(Param_d,MATCH(H33,Param_KeysNorm,0)),"")</f>
        <v>0</v>
      </c>
      <c r="P33" s="6">
        <f>IFERROR(IF(I33&gt;0,10000/I33,""),"")</f>
        <v>0</v>
      </c>
      <c r="Q33" s="6">
        <f>IFERROR(IF(K33&gt;0,J33/K33,""),"")</f>
        <v>0</v>
      </c>
      <c r="R33" s="6">
        <f>IFERROR(IF(L33&gt;0,Q33/L33,""),"")</f>
        <v>0</v>
      </c>
      <c r="S33" s="7">
        <f>IFERROR(R33*P33,"")</f>
        <v>0</v>
      </c>
      <c r="T33" s="6">
        <f>IFERROR((S33*M33*N33)/1000,"")</f>
        <v>0</v>
      </c>
      <c r="U33" s="6">
        <f>IFERROR(R33*M33*N33,"")</f>
        <v>0</v>
      </c>
      <c r="V33" s="6">
        <f>IF(A33&gt;0,A33*(1-(B33/100)-(C33/100)),"")</f>
        <v>0</v>
      </c>
      <c r="W33" s="6">
        <f>IFERROR(T33*V33,"")</f>
        <v>0</v>
      </c>
      <c r="X33" s="8">
        <f>IF(AND(U33&gt;0,O33&gt;0),ABS(U33-O33)/O33,"")</f>
        <v>0</v>
      </c>
      <c r="Y33" s="8">
        <f>IF(E33="Seca",Tol_Seca,Tol_Chuva)</f>
        <v>0</v>
      </c>
      <c r="Z33">
        <f>IF(AND(U33&gt;0,O33&gt;0),IF(X33&lt;=Y33,"OK","ATENCAO"),"")</f>
        <v>0</v>
      </c>
    </row>
    <row r="34" spans="7:26">
      <c r="G34">
        <f>D34&amp;"|"&amp;E34&amp;"|"&amp;F34</f>
        <v>0</v>
      </c>
      <c r="H34">
        <f>UPPER(SUBSTITUTE(SUBSTITUTE(G34,"-","")," ",""))</f>
        <v>0</v>
      </c>
      <c r="I34" s="6">
        <f>IFERROR(INDEX(Param_E,MATCH(H34,Param_KeysNorm,0)),"")</f>
        <v>0</v>
      </c>
      <c r="J34" s="6">
        <f>IFERROR(INDEX(Param_Gf,MATCH(H34,Param_KeysNorm,0)),"")</f>
        <v>0</v>
      </c>
      <c r="K34" s="6">
        <f>IFERROR(INDEX(Param_s,MATCH(H34,Param_KeysNorm,0)),"")</f>
        <v>0</v>
      </c>
      <c r="L34" s="6">
        <f>IFERROR(INDEX(Param_g,MATCH(H34,Param_KeysNorm,0)),"")</f>
        <v>0</v>
      </c>
      <c r="M34" s="6">
        <f>IFERROR(INDEX(Param_L,MATCH(H34,Param_KeysNorm,0)),"")</f>
        <v>0</v>
      </c>
      <c r="N34" s="6">
        <f>IFERROR(INDEX(Param_rho,MATCH(H34,Param_KeysNorm,0)),"")</f>
        <v>0</v>
      </c>
      <c r="O34" s="6">
        <f>IFERROR(INDEX(Param_d,MATCH(H34,Param_KeysNorm,0)),"")</f>
        <v>0</v>
      </c>
      <c r="P34" s="6">
        <f>IFERROR(IF(I34&gt;0,10000/I34,""),"")</f>
        <v>0</v>
      </c>
      <c r="Q34" s="6">
        <f>IFERROR(IF(K34&gt;0,J34/K34,""),"")</f>
        <v>0</v>
      </c>
      <c r="R34" s="6">
        <f>IFERROR(IF(L34&gt;0,Q34/L34,""),"")</f>
        <v>0</v>
      </c>
      <c r="S34" s="7">
        <f>IFERROR(R34*P34,"")</f>
        <v>0</v>
      </c>
      <c r="T34" s="6">
        <f>IFERROR((S34*M34*N34)/1000,"")</f>
        <v>0</v>
      </c>
      <c r="U34" s="6">
        <f>IFERROR(R34*M34*N34,"")</f>
        <v>0</v>
      </c>
      <c r="V34" s="6">
        <f>IF(A34&gt;0,A34*(1-(B34/100)-(C34/100)),"")</f>
        <v>0</v>
      </c>
      <c r="W34" s="6">
        <f>IFERROR(T34*V34,"")</f>
        <v>0</v>
      </c>
      <c r="X34" s="8">
        <f>IF(AND(U34&gt;0,O34&gt;0),ABS(U34-O34)/O34,"")</f>
        <v>0</v>
      </c>
      <c r="Y34" s="8">
        <f>IF(E34="Seca",Tol_Seca,Tol_Chuva)</f>
        <v>0</v>
      </c>
      <c r="Z34">
        <f>IF(AND(U34&gt;0,O34&gt;0),IF(X34&lt;=Y34,"OK","ATENCAO"),"")</f>
        <v>0</v>
      </c>
    </row>
    <row r="35" spans="7:26">
      <c r="G35">
        <f>D35&amp;"|"&amp;E35&amp;"|"&amp;F35</f>
        <v>0</v>
      </c>
      <c r="H35">
        <f>UPPER(SUBSTITUTE(SUBSTITUTE(G35,"-","")," ",""))</f>
        <v>0</v>
      </c>
      <c r="I35" s="6">
        <f>IFERROR(INDEX(Param_E,MATCH(H35,Param_KeysNorm,0)),"")</f>
        <v>0</v>
      </c>
      <c r="J35" s="6">
        <f>IFERROR(INDEX(Param_Gf,MATCH(H35,Param_KeysNorm,0)),"")</f>
        <v>0</v>
      </c>
      <c r="K35" s="6">
        <f>IFERROR(INDEX(Param_s,MATCH(H35,Param_KeysNorm,0)),"")</f>
        <v>0</v>
      </c>
      <c r="L35" s="6">
        <f>IFERROR(INDEX(Param_g,MATCH(H35,Param_KeysNorm,0)),"")</f>
        <v>0</v>
      </c>
      <c r="M35" s="6">
        <f>IFERROR(INDEX(Param_L,MATCH(H35,Param_KeysNorm,0)),"")</f>
        <v>0</v>
      </c>
      <c r="N35" s="6">
        <f>IFERROR(INDEX(Param_rho,MATCH(H35,Param_KeysNorm,0)),"")</f>
        <v>0</v>
      </c>
      <c r="O35" s="6">
        <f>IFERROR(INDEX(Param_d,MATCH(H35,Param_KeysNorm,0)),"")</f>
        <v>0</v>
      </c>
      <c r="P35" s="6">
        <f>IFERROR(IF(I35&gt;0,10000/I35,""),"")</f>
        <v>0</v>
      </c>
      <c r="Q35" s="6">
        <f>IFERROR(IF(K35&gt;0,J35/K35,""),"")</f>
        <v>0</v>
      </c>
      <c r="R35" s="6">
        <f>IFERROR(IF(L35&gt;0,Q35/L35,""),"")</f>
        <v>0</v>
      </c>
      <c r="S35" s="7">
        <f>IFERROR(R35*P35,"")</f>
        <v>0</v>
      </c>
      <c r="T35" s="6">
        <f>IFERROR((S35*M35*N35)/1000,"")</f>
        <v>0</v>
      </c>
      <c r="U35" s="6">
        <f>IFERROR(R35*M35*N35,"")</f>
        <v>0</v>
      </c>
      <c r="V35" s="6">
        <f>IF(A35&gt;0,A35*(1-(B35/100)-(C35/100)),"")</f>
        <v>0</v>
      </c>
      <c r="W35" s="6">
        <f>IFERROR(T35*V35,"")</f>
        <v>0</v>
      </c>
      <c r="X35" s="8">
        <f>IF(AND(U35&gt;0,O35&gt;0),ABS(U35-O35)/O35,"")</f>
        <v>0</v>
      </c>
      <c r="Y35" s="8">
        <f>IF(E35="Seca",Tol_Seca,Tol_Chuva)</f>
        <v>0</v>
      </c>
      <c r="Z35">
        <f>IF(AND(U35&gt;0,O35&gt;0),IF(X35&lt;=Y35,"OK","ATENCAO"),"")</f>
        <v>0</v>
      </c>
    </row>
    <row r="36" spans="7:26">
      <c r="G36">
        <f>D36&amp;"|"&amp;E36&amp;"|"&amp;F36</f>
        <v>0</v>
      </c>
      <c r="H36">
        <f>UPPER(SUBSTITUTE(SUBSTITUTE(G36,"-","")," ",""))</f>
        <v>0</v>
      </c>
      <c r="I36" s="6">
        <f>IFERROR(INDEX(Param_E,MATCH(H36,Param_KeysNorm,0)),"")</f>
        <v>0</v>
      </c>
      <c r="J36" s="6">
        <f>IFERROR(INDEX(Param_Gf,MATCH(H36,Param_KeysNorm,0)),"")</f>
        <v>0</v>
      </c>
      <c r="K36" s="6">
        <f>IFERROR(INDEX(Param_s,MATCH(H36,Param_KeysNorm,0)),"")</f>
        <v>0</v>
      </c>
      <c r="L36" s="6">
        <f>IFERROR(INDEX(Param_g,MATCH(H36,Param_KeysNorm,0)),"")</f>
        <v>0</v>
      </c>
      <c r="M36" s="6">
        <f>IFERROR(INDEX(Param_L,MATCH(H36,Param_KeysNorm,0)),"")</f>
        <v>0</v>
      </c>
      <c r="N36" s="6">
        <f>IFERROR(INDEX(Param_rho,MATCH(H36,Param_KeysNorm,0)),"")</f>
        <v>0</v>
      </c>
      <c r="O36" s="6">
        <f>IFERROR(INDEX(Param_d,MATCH(H36,Param_KeysNorm,0)),"")</f>
        <v>0</v>
      </c>
      <c r="P36" s="6">
        <f>IFERROR(IF(I36&gt;0,10000/I36,""),"")</f>
        <v>0</v>
      </c>
      <c r="Q36" s="6">
        <f>IFERROR(IF(K36&gt;0,J36/K36,""),"")</f>
        <v>0</v>
      </c>
      <c r="R36" s="6">
        <f>IFERROR(IF(L36&gt;0,Q36/L36,""),"")</f>
        <v>0</v>
      </c>
      <c r="S36" s="7">
        <f>IFERROR(R36*P36,"")</f>
        <v>0</v>
      </c>
      <c r="T36" s="6">
        <f>IFERROR((S36*M36*N36)/1000,"")</f>
        <v>0</v>
      </c>
      <c r="U36" s="6">
        <f>IFERROR(R36*M36*N36,"")</f>
        <v>0</v>
      </c>
      <c r="V36" s="6">
        <f>IF(A36&gt;0,A36*(1-(B36/100)-(C36/100)),"")</f>
        <v>0</v>
      </c>
      <c r="W36" s="6">
        <f>IFERROR(T36*V36,"")</f>
        <v>0</v>
      </c>
      <c r="X36" s="8">
        <f>IF(AND(U36&gt;0,O36&gt;0),ABS(U36-O36)/O36,"")</f>
        <v>0</v>
      </c>
      <c r="Y36" s="8">
        <f>IF(E36="Seca",Tol_Seca,Tol_Chuva)</f>
        <v>0</v>
      </c>
      <c r="Z36">
        <f>IF(AND(U36&gt;0,O36&gt;0),IF(X36&lt;=Y36,"OK","ATENCAO"),"")</f>
        <v>0</v>
      </c>
    </row>
    <row r="37" spans="7:26">
      <c r="G37">
        <f>D37&amp;"|"&amp;E37&amp;"|"&amp;F37</f>
        <v>0</v>
      </c>
      <c r="H37">
        <f>UPPER(SUBSTITUTE(SUBSTITUTE(G37,"-","")," ",""))</f>
        <v>0</v>
      </c>
      <c r="I37" s="6">
        <f>IFERROR(INDEX(Param_E,MATCH(H37,Param_KeysNorm,0)),"")</f>
        <v>0</v>
      </c>
      <c r="J37" s="6">
        <f>IFERROR(INDEX(Param_Gf,MATCH(H37,Param_KeysNorm,0)),"")</f>
        <v>0</v>
      </c>
      <c r="K37" s="6">
        <f>IFERROR(INDEX(Param_s,MATCH(H37,Param_KeysNorm,0)),"")</f>
        <v>0</v>
      </c>
      <c r="L37" s="6">
        <f>IFERROR(INDEX(Param_g,MATCH(H37,Param_KeysNorm,0)),"")</f>
        <v>0</v>
      </c>
      <c r="M37" s="6">
        <f>IFERROR(INDEX(Param_L,MATCH(H37,Param_KeysNorm,0)),"")</f>
        <v>0</v>
      </c>
      <c r="N37" s="6">
        <f>IFERROR(INDEX(Param_rho,MATCH(H37,Param_KeysNorm,0)),"")</f>
        <v>0</v>
      </c>
      <c r="O37" s="6">
        <f>IFERROR(INDEX(Param_d,MATCH(H37,Param_KeysNorm,0)),"")</f>
        <v>0</v>
      </c>
      <c r="P37" s="6">
        <f>IFERROR(IF(I37&gt;0,10000/I37,""),"")</f>
        <v>0</v>
      </c>
      <c r="Q37" s="6">
        <f>IFERROR(IF(K37&gt;0,J37/K37,""),"")</f>
        <v>0</v>
      </c>
      <c r="R37" s="6">
        <f>IFERROR(IF(L37&gt;0,Q37/L37,""),"")</f>
        <v>0</v>
      </c>
      <c r="S37" s="7">
        <f>IFERROR(R37*P37,"")</f>
        <v>0</v>
      </c>
      <c r="T37" s="6">
        <f>IFERROR((S37*M37*N37)/1000,"")</f>
        <v>0</v>
      </c>
      <c r="U37" s="6">
        <f>IFERROR(R37*M37*N37,"")</f>
        <v>0</v>
      </c>
      <c r="V37" s="6">
        <f>IF(A37&gt;0,A37*(1-(B37/100)-(C37/100)),"")</f>
        <v>0</v>
      </c>
      <c r="W37" s="6">
        <f>IFERROR(T37*V37,"")</f>
        <v>0</v>
      </c>
      <c r="X37" s="8">
        <f>IF(AND(U37&gt;0,O37&gt;0),ABS(U37-O37)/O37,"")</f>
        <v>0</v>
      </c>
      <c r="Y37" s="8">
        <f>IF(E37="Seca",Tol_Seca,Tol_Chuva)</f>
        <v>0</v>
      </c>
      <c r="Z37">
        <f>IF(AND(U37&gt;0,O37&gt;0),IF(X37&lt;=Y37,"OK","ATENCAO"),"")</f>
        <v>0</v>
      </c>
    </row>
    <row r="38" spans="7:26">
      <c r="G38">
        <f>D38&amp;"|"&amp;E38&amp;"|"&amp;F38</f>
        <v>0</v>
      </c>
      <c r="H38">
        <f>UPPER(SUBSTITUTE(SUBSTITUTE(G38,"-","")," ",""))</f>
        <v>0</v>
      </c>
      <c r="I38" s="6">
        <f>IFERROR(INDEX(Param_E,MATCH(H38,Param_KeysNorm,0)),"")</f>
        <v>0</v>
      </c>
      <c r="J38" s="6">
        <f>IFERROR(INDEX(Param_Gf,MATCH(H38,Param_KeysNorm,0)),"")</f>
        <v>0</v>
      </c>
      <c r="K38" s="6">
        <f>IFERROR(INDEX(Param_s,MATCH(H38,Param_KeysNorm,0)),"")</f>
        <v>0</v>
      </c>
      <c r="L38" s="6">
        <f>IFERROR(INDEX(Param_g,MATCH(H38,Param_KeysNorm,0)),"")</f>
        <v>0</v>
      </c>
      <c r="M38" s="6">
        <f>IFERROR(INDEX(Param_L,MATCH(H38,Param_KeysNorm,0)),"")</f>
        <v>0</v>
      </c>
      <c r="N38" s="6">
        <f>IFERROR(INDEX(Param_rho,MATCH(H38,Param_KeysNorm,0)),"")</f>
        <v>0</v>
      </c>
      <c r="O38" s="6">
        <f>IFERROR(INDEX(Param_d,MATCH(H38,Param_KeysNorm,0)),"")</f>
        <v>0</v>
      </c>
      <c r="P38" s="6">
        <f>IFERROR(IF(I38&gt;0,10000/I38,""),"")</f>
        <v>0</v>
      </c>
      <c r="Q38" s="6">
        <f>IFERROR(IF(K38&gt;0,J38/K38,""),"")</f>
        <v>0</v>
      </c>
      <c r="R38" s="6">
        <f>IFERROR(IF(L38&gt;0,Q38/L38,""),"")</f>
        <v>0</v>
      </c>
      <c r="S38" s="7">
        <f>IFERROR(R38*P38,"")</f>
        <v>0</v>
      </c>
      <c r="T38" s="6">
        <f>IFERROR((S38*M38*N38)/1000,"")</f>
        <v>0</v>
      </c>
      <c r="U38" s="6">
        <f>IFERROR(R38*M38*N38,"")</f>
        <v>0</v>
      </c>
      <c r="V38" s="6">
        <f>IF(A38&gt;0,A38*(1-(B38/100)-(C38/100)),"")</f>
        <v>0</v>
      </c>
      <c r="W38" s="6">
        <f>IFERROR(T38*V38,"")</f>
        <v>0</v>
      </c>
      <c r="X38" s="8">
        <f>IF(AND(U38&gt;0,O38&gt;0),ABS(U38-O38)/O38,"")</f>
        <v>0</v>
      </c>
      <c r="Y38" s="8">
        <f>IF(E38="Seca",Tol_Seca,Tol_Chuva)</f>
        <v>0</v>
      </c>
      <c r="Z38">
        <f>IF(AND(U38&gt;0,O38&gt;0),IF(X38&lt;=Y38,"OK","ATENCAO"),"")</f>
        <v>0</v>
      </c>
    </row>
    <row r="39" spans="7:26">
      <c r="G39">
        <f>D39&amp;"|"&amp;E39&amp;"|"&amp;F39</f>
        <v>0</v>
      </c>
      <c r="H39">
        <f>UPPER(SUBSTITUTE(SUBSTITUTE(G39,"-","")," ",""))</f>
        <v>0</v>
      </c>
      <c r="I39" s="6">
        <f>IFERROR(INDEX(Param_E,MATCH(H39,Param_KeysNorm,0)),"")</f>
        <v>0</v>
      </c>
      <c r="J39" s="6">
        <f>IFERROR(INDEX(Param_Gf,MATCH(H39,Param_KeysNorm,0)),"")</f>
        <v>0</v>
      </c>
      <c r="K39" s="6">
        <f>IFERROR(INDEX(Param_s,MATCH(H39,Param_KeysNorm,0)),"")</f>
        <v>0</v>
      </c>
      <c r="L39" s="6">
        <f>IFERROR(INDEX(Param_g,MATCH(H39,Param_KeysNorm,0)),"")</f>
        <v>0</v>
      </c>
      <c r="M39" s="6">
        <f>IFERROR(INDEX(Param_L,MATCH(H39,Param_KeysNorm,0)),"")</f>
        <v>0</v>
      </c>
      <c r="N39" s="6">
        <f>IFERROR(INDEX(Param_rho,MATCH(H39,Param_KeysNorm,0)),"")</f>
        <v>0</v>
      </c>
      <c r="O39" s="6">
        <f>IFERROR(INDEX(Param_d,MATCH(H39,Param_KeysNorm,0)),"")</f>
        <v>0</v>
      </c>
      <c r="P39" s="6">
        <f>IFERROR(IF(I39&gt;0,10000/I39,""),"")</f>
        <v>0</v>
      </c>
      <c r="Q39" s="6">
        <f>IFERROR(IF(K39&gt;0,J39/K39,""),"")</f>
        <v>0</v>
      </c>
      <c r="R39" s="6">
        <f>IFERROR(IF(L39&gt;0,Q39/L39,""),"")</f>
        <v>0</v>
      </c>
      <c r="S39" s="7">
        <f>IFERROR(R39*P39,"")</f>
        <v>0</v>
      </c>
      <c r="T39" s="6">
        <f>IFERROR((S39*M39*N39)/1000,"")</f>
        <v>0</v>
      </c>
      <c r="U39" s="6">
        <f>IFERROR(R39*M39*N39,"")</f>
        <v>0</v>
      </c>
      <c r="V39" s="6">
        <f>IF(A39&gt;0,A39*(1-(B39/100)-(C39/100)),"")</f>
        <v>0</v>
      </c>
      <c r="W39" s="6">
        <f>IFERROR(T39*V39,"")</f>
        <v>0</v>
      </c>
      <c r="X39" s="8">
        <f>IF(AND(U39&gt;0,O39&gt;0),ABS(U39-O39)/O39,"")</f>
        <v>0</v>
      </c>
      <c r="Y39" s="8">
        <f>IF(E39="Seca",Tol_Seca,Tol_Chuva)</f>
        <v>0</v>
      </c>
      <c r="Z39">
        <f>IF(AND(U39&gt;0,O39&gt;0),IF(X39&lt;=Y39,"OK","ATENCAO"),"")</f>
        <v>0</v>
      </c>
    </row>
    <row r="40" spans="7:26">
      <c r="G40">
        <f>D40&amp;"|"&amp;E40&amp;"|"&amp;F40</f>
        <v>0</v>
      </c>
      <c r="H40">
        <f>UPPER(SUBSTITUTE(SUBSTITUTE(G40,"-","")," ",""))</f>
        <v>0</v>
      </c>
      <c r="I40" s="6">
        <f>IFERROR(INDEX(Param_E,MATCH(H40,Param_KeysNorm,0)),"")</f>
        <v>0</v>
      </c>
      <c r="J40" s="6">
        <f>IFERROR(INDEX(Param_Gf,MATCH(H40,Param_KeysNorm,0)),"")</f>
        <v>0</v>
      </c>
      <c r="K40" s="6">
        <f>IFERROR(INDEX(Param_s,MATCH(H40,Param_KeysNorm,0)),"")</f>
        <v>0</v>
      </c>
      <c r="L40" s="6">
        <f>IFERROR(INDEX(Param_g,MATCH(H40,Param_KeysNorm,0)),"")</f>
        <v>0</v>
      </c>
      <c r="M40" s="6">
        <f>IFERROR(INDEX(Param_L,MATCH(H40,Param_KeysNorm,0)),"")</f>
        <v>0</v>
      </c>
      <c r="N40" s="6">
        <f>IFERROR(INDEX(Param_rho,MATCH(H40,Param_KeysNorm,0)),"")</f>
        <v>0</v>
      </c>
      <c r="O40" s="6">
        <f>IFERROR(INDEX(Param_d,MATCH(H40,Param_KeysNorm,0)),"")</f>
        <v>0</v>
      </c>
      <c r="P40" s="6">
        <f>IFERROR(IF(I40&gt;0,10000/I40,""),"")</f>
        <v>0</v>
      </c>
      <c r="Q40" s="6">
        <f>IFERROR(IF(K40&gt;0,J40/K40,""),"")</f>
        <v>0</v>
      </c>
      <c r="R40" s="6">
        <f>IFERROR(IF(L40&gt;0,Q40/L40,""),"")</f>
        <v>0</v>
      </c>
      <c r="S40" s="7">
        <f>IFERROR(R40*P40,"")</f>
        <v>0</v>
      </c>
      <c r="T40" s="6">
        <f>IFERROR((S40*M40*N40)/1000,"")</f>
        <v>0</v>
      </c>
      <c r="U40" s="6">
        <f>IFERROR(R40*M40*N40,"")</f>
        <v>0</v>
      </c>
      <c r="V40" s="6">
        <f>IF(A40&gt;0,A40*(1-(B40/100)-(C40/100)),"")</f>
        <v>0</v>
      </c>
      <c r="W40" s="6">
        <f>IFERROR(T40*V40,"")</f>
        <v>0</v>
      </c>
      <c r="X40" s="8">
        <f>IF(AND(U40&gt;0,O40&gt;0),ABS(U40-O40)/O40,"")</f>
        <v>0</v>
      </c>
      <c r="Y40" s="8">
        <f>IF(E40="Seca",Tol_Seca,Tol_Chuva)</f>
        <v>0</v>
      </c>
      <c r="Z40">
        <f>IF(AND(U40&gt;0,O40&gt;0),IF(X40&lt;=Y40,"OK","ATENCAO"),"")</f>
        <v>0</v>
      </c>
    </row>
    <row r="41" spans="7:26">
      <c r="G41">
        <f>D41&amp;"|"&amp;E41&amp;"|"&amp;F41</f>
        <v>0</v>
      </c>
      <c r="H41">
        <f>UPPER(SUBSTITUTE(SUBSTITUTE(G41,"-","")," ",""))</f>
        <v>0</v>
      </c>
      <c r="I41" s="6">
        <f>IFERROR(INDEX(Param_E,MATCH(H41,Param_KeysNorm,0)),"")</f>
        <v>0</v>
      </c>
      <c r="J41" s="6">
        <f>IFERROR(INDEX(Param_Gf,MATCH(H41,Param_KeysNorm,0)),"")</f>
        <v>0</v>
      </c>
      <c r="K41" s="6">
        <f>IFERROR(INDEX(Param_s,MATCH(H41,Param_KeysNorm,0)),"")</f>
        <v>0</v>
      </c>
      <c r="L41" s="6">
        <f>IFERROR(INDEX(Param_g,MATCH(H41,Param_KeysNorm,0)),"")</f>
        <v>0</v>
      </c>
      <c r="M41" s="6">
        <f>IFERROR(INDEX(Param_L,MATCH(H41,Param_KeysNorm,0)),"")</f>
        <v>0</v>
      </c>
      <c r="N41" s="6">
        <f>IFERROR(INDEX(Param_rho,MATCH(H41,Param_KeysNorm,0)),"")</f>
        <v>0</v>
      </c>
      <c r="O41" s="6">
        <f>IFERROR(INDEX(Param_d,MATCH(H41,Param_KeysNorm,0)),"")</f>
        <v>0</v>
      </c>
      <c r="P41" s="6">
        <f>IFERROR(IF(I41&gt;0,10000/I41,""),"")</f>
        <v>0</v>
      </c>
      <c r="Q41" s="6">
        <f>IFERROR(IF(K41&gt;0,J41/K41,""),"")</f>
        <v>0</v>
      </c>
      <c r="R41" s="6">
        <f>IFERROR(IF(L41&gt;0,Q41/L41,""),"")</f>
        <v>0</v>
      </c>
      <c r="S41" s="7">
        <f>IFERROR(R41*P41,"")</f>
        <v>0</v>
      </c>
      <c r="T41" s="6">
        <f>IFERROR((S41*M41*N41)/1000,"")</f>
        <v>0</v>
      </c>
      <c r="U41" s="6">
        <f>IFERROR(R41*M41*N41,"")</f>
        <v>0</v>
      </c>
      <c r="V41" s="6">
        <f>IF(A41&gt;0,A41*(1-(B41/100)-(C41/100)),"")</f>
        <v>0</v>
      </c>
      <c r="W41" s="6">
        <f>IFERROR(T41*V41,"")</f>
        <v>0</v>
      </c>
      <c r="X41" s="8">
        <f>IF(AND(U41&gt;0,O41&gt;0),ABS(U41-O41)/O41,"")</f>
        <v>0</v>
      </c>
      <c r="Y41" s="8">
        <f>IF(E41="Seca",Tol_Seca,Tol_Chuva)</f>
        <v>0</v>
      </c>
      <c r="Z41">
        <f>IF(AND(U41&gt;0,O41&gt;0),IF(X41&lt;=Y41,"OK","ATENCAO"),"")</f>
        <v>0</v>
      </c>
    </row>
    <row r="42" spans="7:26">
      <c r="G42">
        <f>D42&amp;"|"&amp;E42&amp;"|"&amp;F42</f>
        <v>0</v>
      </c>
      <c r="H42">
        <f>UPPER(SUBSTITUTE(SUBSTITUTE(G42,"-","")," ",""))</f>
        <v>0</v>
      </c>
      <c r="I42" s="6">
        <f>IFERROR(INDEX(Param_E,MATCH(H42,Param_KeysNorm,0)),"")</f>
        <v>0</v>
      </c>
      <c r="J42" s="6">
        <f>IFERROR(INDEX(Param_Gf,MATCH(H42,Param_KeysNorm,0)),"")</f>
        <v>0</v>
      </c>
      <c r="K42" s="6">
        <f>IFERROR(INDEX(Param_s,MATCH(H42,Param_KeysNorm,0)),"")</f>
        <v>0</v>
      </c>
      <c r="L42" s="6">
        <f>IFERROR(INDEX(Param_g,MATCH(H42,Param_KeysNorm,0)),"")</f>
        <v>0</v>
      </c>
      <c r="M42" s="6">
        <f>IFERROR(INDEX(Param_L,MATCH(H42,Param_KeysNorm,0)),"")</f>
        <v>0</v>
      </c>
      <c r="N42" s="6">
        <f>IFERROR(INDEX(Param_rho,MATCH(H42,Param_KeysNorm,0)),"")</f>
        <v>0</v>
      </c>
      <c r="O42" s="6">
        <f>IFERROR(INDEX(Param_d,MATCH(H42,Param_KeysNorm,0)),"")</f>
        <v>0</v>
      </c>
      <c r="P42" s="6">
        <f>IFERROR(IF(I42&gt;0,10000/I42,""),"")</f>
        <v>0</v>
      </c>
      <c r="Q42" s="6">
        <f>IFERROR(IF(K42&gt;0,J42/K42,""),"")</f>
        <v>0</v>
      </c>
      <c r="R42" s="6">
        <f>IFERROR(IF(L42&gt;0,Q42/L42,""),"")</f>
        <v>0</v>
      </c>
      <c r="S42" s="7">
        <f>IFERROR(R42*P42,"")</f>
        <v>0</v>
      </c>
      <c r="T42" s="6">
        <f>IFERROR((S42*M42*N42)/1000,"")</f>
        <v>0</v>
      </c>
      <c r="U42" s="6">
        <f>IFERROR(R42*M42*N42,"")</f>
        <v>0</v>
      </c>
      <c r="V42" s="6">
        <f>IF(A42&gt;0,A42*(1-(B42/100)-(C42/100)),"")</f>
        <v>0</v>
      </c>
      <c r="W42" s="6">
        <f>IFERROR(T42*V42,"")</f>
        <v>0</v>
      </c>
      <c r="X42" s="8">
        <f>IF(AND(U42&gt;0,O42&gt;0),ABS(U42-O42)/O42,"")</f>
        <v>0</v>
      </c>
      <c r="Y42" s="8">
        <f>IF(E42="Seca",Tol_Seca,Tol_Chuva)</f>
        <v>0</v>
      </c>
      <c r="Z42">
        <f>IF(AND(U42&gt;0,O42&gt;0),IF(X42&lt;=Y42,"OK","ATENCAO"),"")</f>
        <v>0</v>
      </c>
    </row>
    <row r="43" spans="7:26">
      <c r="G43">
        <f>D43&amp;"|"&amp;E43&amp;"|"&amp;F43</f>
        <v>0</v>
      </c>
      <c r="H43">
        <f>UPPER(SUBSTITUTE(SUBSTITUTE(G43,"-","")," ",""))</f>
        <v>0</v>
      </c>
      <c r="I43" s="6">
        <f>IFERROR(INDEX(Param_E,MATCH(H43,Param_KeysNorm,0)),"")</f>
        <v>0</v>
      </c>
      <c r="J43" s="6">
        <f>IFERROR(INDEX(Param_Gf,MATCH(H43,Param_KeysNorm,0)),"")</f>
        <v>0</v>
      </c>
      <c r="K43" s="6">
        <f>IFERROR(INDEX(Param_s,MATCH(H43,Param_KeysNorm,0)),"")</f>
        <v>0</v>
      </c>
      <c r="L43" s="6">
        <f>IFERROR(INDEX(Param_g,MATCH(H43,Param_KeysNorm,0)),"")</f>
        <v>0</v>
      </c>
      <c r="M43" s="6">
        <f>IFERROR(INDEX(Param_L,MATCH(H43,Param_KeysNorm,0)),"")</f>
        <v>0</v>
      </c>
      <c r="N43" s="6">
        <f>IFERROR(INDEX(Param_rho,MATCH(H43,Param_KeysNorm,0)),"")</f>
        <v>0</v>
      </c>
      <c r="O43" s="6">
        <f>IFERROR(INDEX(Param_d,MATCH(H43,Param_KeysNorm,0)),"")</f>
        <v>0</v>
      </c>
      <c r="P43" s="6">
        <f>IFERROR(IF(I43&gt;0,10000/I43,""),"")</f>
        <v>0</v>
      </c>
      <c r="Q43" s="6">
        <f>IFERROR(IF(K43&gt;0,J43/K43,""),"")</f>
        <v>0</v>
      </c>
      <c r="R43" s="6">
        <f>IFERROR(IF(L43&gt;0,Q43/L43,""),"")</f>
        <v>0</v>
      </c>
      <c r="S43" s="7">
        <f>IFERROR(R43*P43,"")</f>
        <v>0</v>
      </c>
      <c r="T43" s="6">
        <f>IFERROR((S43*M43*N43)/1000,"")</f>
        <v>0</v>
      </c>
      <c r="U43" s="6">
        <f>IFERROR(R43*M43*N43,"")</f>
        <v>0</v>
      </c>
      <c r="V43" s="6">
        <f>IF(A43&gt;0,A43*(1-(B43/100)-(C43/100)),"")</f>
        <v>0</v>
      </c>
      <c r="W43" s="6">
        <f>IFERROR(T43*V43,"")</f>
        <v>0</v>
      </c>
      <c r="X43" s="8">
        <f>IF(AND(U43&gt;0,O43&gt;0),ABS(U43-O43)/O43,"")</f>
        <v>0</v>
      </c>
      <c r="Y43" s="8">
        <f>IF(E43="Seca",Tol_Seca,Tol_Chuva)</f>
        <v>0</v>
      </c>
      <c r="Z43">
        <f>IF(AND(U43&gt;0,O43&gt;0),IF(X43&lt;=Y43,"OK","ATENCAO"),"")</f>
        <v>0</v>
      </c>
    </row>
    <row r="44" spans="7:26">
      <c r="G44">
        <f>D44&amp;"|"&amp;E44&amp;"|"&amp;F44</f>
        <v>0</v>
      </c>
      <c r="H44">
        <f>UPPER(SUBSTITUTE(SUBSTITUTE(G44,"-","")," ",""))</f>
        <v>0</v>
      </c>
      <c r="I44" s="6">
        <f>IFERROR(INDEX(Param_E,MATCH(H44,Param_KeysNorm,0)),"")</f>
        <v>0</v>
      </c>
      <c r="J44" s="6">
        <f>IFERROR(INDEX(Param_Gf,MATCH(H44,Param_KeysNorm,0)),"")</f>
        <v>0</v>
      </c>
      <c r="K44" s="6">
        <f>IFERROR(INDEX(Param_s,MATCH(H44,Param_KeysNorm,0)),"")</f>
        <v>0</v>
      </c>
      <c r="L44" s="6">
        <f>IFERROR(INDEX(Param_g,MATCH(H44,Param_KeysNorm,0)),"")</f>
        <v>0</v>
      </c>
      <c r="M44" s="6">
        <f>IFERROR(INDEX(Param_L,MATCH(H44,Param_KeysNorm,0)),"")</f>
        <v>0</v>
      </c>
      <c r="N44" s="6">
        <f>IFERROR(INDEX(Param_rho,MATCH(H44,Param_KeysNorm,0)),"")</f>
        <v>0</v>
      </c>
      <c r="O44" s="6">
        <f>IFERROR(INDEX(Param_d,MATCH(H44,Param_KeysNorm,0)),"")</f>
        <v>0</v>
      </c>
      <c r="P44" s="6">
        <f>IFERROR(IF(I44&gt;0,10000/I44,""),"")</f>
        <v>0</v>
      </c>
      <c r="Q44" s="6">
        <f>IFERROR(IF(K44&gt;0,J44/K44,""),"")</f>
        <v>0</v>
      </c>
      <c r="R44" s="6">
        <f>IFERROR(IF(L44&gt;0,Q44/L44,""),"")</f>
        <v>0</v>
      </c>
      <c r="S44" s="7">
        <f>IFERROR(R44*P44,"")</f>
        <v>0</v>
      </c>
      <c r="T44" s="6">
        <f>IFERROR((S44*M44*N44)/1000,"")</f>
        <v>0</v>
      </c>
      <c r="U44" s="6">
        <f>IFERROR(R44*M44*N44,"")</f>
        <v>0</v>
      </c>
      <c r="V44" s="6">
        <f>IF(A44&gt;0,A44*(1-(B44/100)-(C44/100)),"")</f>
        <v>0</v>
      </c>
      <c r="W44" s="6">
        <f>IFERROR(T44*V44,"")</f>
        <v>0</v>
      </c>
      <c r="X44" s="8">
        <f>IF(AND(U44&gt;0,O44&gt;0),ABS(U44-O44)/O44,"")</f>
        <v>0</v>
      </c>
      <c r="Y44" s="8">
        <f>IF(E44="Seca",Tol_Seca,Tol_Chuva)</f>
        <v>0</v>
      </c>
      <c r="Z44">
        <f>IF(AND(U44&gt;0,O44&gt;0),IF(X44&lt;=Y44,"OK","ATENCAO"),"")</f>
        <v>0</v>
      </c>
    </row>
    <row r="45" spans="7:26">
      <c r="G45">
        <f>D45&amp;"|"&amp;E45&amp;"|"&amp;F45</f>
        <v>0</v>
      </c>
      <c r="H45">
        <f>UPPER(SUBSTITUTE(SUBSTITUTE(G45,"-","")," ",""))</f>
        <v>0</v>
      </c>
      <c r="I45" s="6">
        <f>IFERROR(INDEX(Param_E,MATCH(H45,Param_KeysNorm,0)),"")</f>
        <v>0</v>
      </c>
      <c r="J45" s="6">
        <f>IFERROR(INDEX(Param_Gf,MATCH(H45,Param_KeysNorm,0)),"")</f>
        <v>0</v>
      </c>
      <c r="K45" s="6">
        <f>IFERROR(INDEX(Param_s,MATCH(H45,Param_KeysNorm,0)),"")</f>
        <v>0</v>
      </c>
      <c r="L45" s="6">
        <f>IFERROR(INDEX(Param_g,MATCH(H45,Param_KeysNorm,0)),"")</f>
        <v>0</v>
      </c>
      <c r="M45" s="6">
        <f>IFERROR(INDEX(Param_L,MATCH(H45,Param_KeysNorm,0)),"")</f>
        <v>0</v>
      </c>
      <c r="N45" s="6">
        <f>IFERROR(INDEX(Param_rho,MATCH(H45,Param_KeysNorm,0)),"")</f>
        <v>0</v>
      </c>
      <c r="O45" s="6">
        <f>IFERROR(INDEX(Param_d,MATCH(H45,Param_KeysNorm,0)),"")</f>
        <v>0</v>
      </c>
      <c r="P45" s="6">
        <f>IFERROR(IF(I45&gt;0,10000/I45,""),"")</f>
        <v>0</v>
      </c>
      <c r="Q45" s="6">
        <f>IFERROR(IF(K45&gt;0,J45/K45,""),"")</f>
        <v>0</v>
      </c>
      <c r="R45" s="6">
        <f>IFERROR(IF(L45&gt;0,Q45/L45,""),"")</f>
        <v>0</v>
      </c>
      <c r="S45" s="7">
        <f>IFERROR(R45*P45,"")</f>
        <v>0</v>
      </c>
      <c r="T45" s="6">
        <f>IFERROR((S45*M45*N45)/1000,"")</f>
        <v>0</v>
      </c>
      <c r="U45" s="6">
        <f>IFERROR(R45*M45*N45,"")</f>
        <v>0</v>
      </c>
      <c r="V45" s="6">
        <f>IF(A45&gt;0,A45*(1-(B45/100)-(C45/100)),"")</f>
        <v>0</v>
      </c>
      <c r="W45" s="6">
        <f>IFERROR(T45*V45,"")</f>
        <v>0</v>
      </c>
      <c r="X45" s="8">
        <f>IF(AND(U45&gt;0,O45&gt;0),ABS(U45-O45)/O45,"")</f>
        <v>0</v>
      </c>
      <c r="Y45" s="8">
        <f>IF(E45="Seca",Tol_Seca,Tol_Chuva)</f>
        <v>0</v>
      </c>
      <c r="Z45">
        <f>IF(AND(U45&gt;0,O45&gt;0),IF(X45&lt;=Y45,"OK","ATENCAO"),"")</f>
        <v>0</v>
      </c>
    </row>
    <row r="46" spans="7:26">
      <c r="G46">
        <f>D46&amp;"|"&amp;E46&amp;"|"&amp;F46</f>
        <v>0</v>
      </c>
      <c r="H46">
        <f>UPPER(SUBSTITUTE(SUBSTITUTE(G46,"-","")," ",""))</f>
        <v>0</v>
      </c>
      <c r="I46" s="6">
        <f>IFERROR(INDEX(Param_E,MATCH(H46,Param_KeysNorm,0)),"")</f>
        <v>0</v>
      </c>
      <c r="J46" s="6">
        <f>IFERROR(INDEX(Param_Gf,MATCH(H46,Param_KeysNorm,0)),"")</f>
        <v>0</v>
      </c>
      <c r="K46" s="6">
        <f>IFERROR(INDEX(Param_s,MATCH(H46,Param_KeysNorm,0)),"")</f>
        <v>0</v>
      </c>
      <c r="L46" s="6">
        <f>IFERROR(INDEX(Param_g,MATCH(H46,Param_KeysNorm,0)),"")</f>
        <v>0</v>
      </c>
      <c r="M46" s="6">
        <f>IFERROR(INDEX(Param_L,MATCH(H46,Param_KeysNorm,0)),"")</f>
        <v>0</v>
      </c>
      <c r="N46" s="6">
        <f>IFERROR(INDEX(Param_rho,MATCH(H46,Param_KeysNorm,0)),"")</f>
        <v>0</v>
      </c>
      <c r="O46" s="6">
        <f>IFERROR(INDEX(Param_d,MATCH(H46,Param_KeysNorm,0)),"")</f>
        <v>0</v>
      </c>
      <c r="P46" s="6">
        <f>IFERROR(IF(I46&gt;0,10000/I46,""),"")</f>
        <v>0</v>
      </c>
      <c r="Q46" s="6">
        <f>IFERROR(IF(K46&gt;0,J46/K46,""),"")</f>
        <v>0</v>
      </c>
      <c r="R46" s="6">
        <f>IFERROR(IF(L46&gt;0,Q46/L46,""),"")</f>
        <v>0</v>
      </c>
      <c r="S46" s="7">
        <f>IFERROR(R46*P46,"")</f>
        <v>0</v>
      </c>
      <c r="T46" s="6">
        <f>IFERROR((S46*M46*N46)/1000,"")</f>
        <v>0</v>
      </c>
      <c r="U46" s="6">
        <f>IFERROR(R46*M46*N46,"")</f>
        <v>0</v>
      </c>
      <c r="V46" s="6">
        <f>IF(A46&gt;0,A46*(1-(B46/100)-(C46/100)),"")</f>
        <v>0</v>
      </c>
      <c r="W46" s="6">
        <f>IFERROR(T46*V46,"")</f>
        <v>0</v>
      </c>
      <c r="X46" s="8">
        <f>IF(AND(U46&gt;0,O46&gt;0),ABS(U46-O46)/O46,"")</f>
        <v>0</v>
      </c>
      <c r="Y46" s="8">
        <f>IF(E46="Seca",Tol_Seca,Tol_Chuva)</f>
        <v>0</v>
      </c>
      <c r="Z46">
        <f>IF(AND(U46&gt;0,O46&gt;0),IF(X46&lt;=Y46,"OK","ATENCAO"),"")</f>
        <v>0</v>
      </c>
    </row>
    <row r="47" spans="7:26">
      <c r="G47">
        <f>D47&amp;"|"&amp;E47&amp;"|"&amp;F47</f>
        <v>0</v>
      </c>
      <c r="H47">
        <f>UPPER(SUBSTITUTE(SUBSTITUTE(G47,"-","")," ",""))</f>
        <v>0</v>
      </c>
      <c r="I47" s="6">
        <f>IFERROR(INDEX(Param_E,MATCH(H47,Param_KeysNorm,0)),"")</f>
        <v>0</v>
      </c>
      <c r="J47" s="6">
        <f>IFERROR(INDEX(Param_Gf,MATCH(H47,Param_KeysNorm,0)),"")</f>
        <v>0</v>
      </c>
      <c r="K47" s="6">
        <f>IFERROR(INDEX(Param_s,MATCH(H47,Param_KeysNorm,0)),"")</f>
        <v>0</v>
      </c>
      <c r="L47" s="6">
        <f>IFERROR(INDEX(Param_g,MATCH(H47,Param_KeysNorm,0)),"")</f>
        <v>0</v>
      </c>
      <c r="M47" s="6">
        <f>IFERROR(INDEX(Param_L,MATCH(H47,Param_KeysNorm,0)),"")</f>
        <v>0</v>
      </c>
      <c r="N47" s="6">
        <f>IFERROR(INDEX(Param_rho,MATCH(H47,Param_KeysNorm,0)),"")</f>
        <v>0</v>
      </c>
      <c r="O47" s="6">
        <f>IFERROR(INDEX(Param_d,MATCH(H47,Param_KeysNorm,0)),"")</f>
        <v>0</v>
      </c>
      <c r="P47" s="6">
        <f>IFERROR(IF(I47&gt;0,10000/I47,""),"")</f>
        <v>0</v>
      </c>
      <c r="Q47" s="6">
        <f>IFERROR(IF(K47&gt;0,J47/K47,""),"")</f>
        <v>0</v>
      </c>
      <c r="R47" s="6">
        <f>IFERROR(IF(L47&gt;0,Q47/L47,""),"")</f>
        <v>0</v>
      </c>
      <c r="S47" s="7">
        <f>IFERROR(R47*P47,"")</f>
        <v>0</v>
      </c>
      <c r="T47" s="6">
        <f>IFERROR((S47*M47*N47)/1000,"")</f>
        <v>0</v>
      </c>
      <c r="U47" s="6">
        <f>IFERROR(R47*M47*N47,"")</f>
        <v>0</v>
      </c>
      <c r="V47" s="6">
        <f>IF(A47&gt;0,A47*(1-(B47/100)-(C47/100)),"")</f>
        <v>0</v>
      </c>
      <c r="W47" s="6">
        <f>IFERROR(T47*V47,"")</f>
        <v>0</v>
      </c>
      <c r="X47" s="8">
        <f>IF(AND(U47&gt;0,O47&gt;0),ABS(U47-O47)/O47,"")</f>
        <v>0</v>
      </c>
      <c r="Y47" s="8">
        <f>IF(E47="Seca",Tol_Seca,Tol_Chuva)</f>
        <v>0</v>
      </c>
      <c r="Z47">
        <f>IF(AND(U47&gt;0,O47&gt;0),IF(X47&lt;=Y47,"OK","ATENCAO"),"")</f>
        <v>0</v>
      </c>
    </row>
    <row r="48" spans="7:26">
      <c r="G48">
        <f>D48&amp;"|"&amp;E48&amp;"|"&amp;F48</f>
        <v>0</v>
      </c>
      <c r="H48">
        <f>UPPER(SUBSTITUTE(SUBSTITUTE(G48,"-","")," ",""))</f>
        <v>0</v>
      </c>
      <c r="I48" s="6">
        <f>IFERROR(INDEX(Param_E,MATCH(H48,Param_KeysNorm,0)),"")</f>
        <v>0</v>
      </c>
      <c r="J48" s="6">
        <f>IFERROR(INDEX(Param_Gf,MATCH(H48,Param_KeysNorm,0)),"")</f>
        <v>0</v>
      </c>
      <c r="K48" s="6">
        <f>IFERROR(INDEX(Param_s,MATCH(H48,Param_KeysNorm,0)),"")</f>
        <v>0</v>
      </c>
      <c r="L48" s="6">
        <f>IFERROR(INDEX(Param_g,MATCH(H48,Param_KeysNorm,0)),"")</f>
        <v>0</v>
      </c>
      <c r="M48" s="6">
        <f>IFERROR(INDEX(Param_L,MATCH(H48,Param_KeysNorm,0)),"")</f>
        <v>0</v>
      </c>
      <c r="N48" s="6">
        <f>IFERROR(INDEX(Param_rho,MATCH(H48,Param_KeysNorm,0)),"")</f>
        <v>0</v>
      </c>
      <c r="O48" s="6">
        <f>IFERROR(INDEX(Param_d,MATCH(H48,Param_KeysNorm,0)),"")</f>
        <v>0</v>
      </c>
      <c r="P48" s="6">
        <f>IFERROR(IF(I48&gt;0,10000/I48,""),"")</f>
        <v>0</v>
      </c>
      <c r="Q48" s="6">
        <f>IFERROR(IF(K48&gt;0,J48/K48,""),"")</f>
        <v>0</v>
      </c>
      <c r="R48" s="6">
        <f>IFERROR(IF(L48&gt;0,Q48/L48,""),"")</f>
        <v>0</v>
      </c>
      <c r="S48" s="7">
        <f>IFERROR(R48*P48,"")</f>
        <v>0</v>
      </c>
      <c r="T48" s="6">
        <f>IFERROR((S48*M48*N48)/1000,"")</f>
        <v>0</v>
      </c>
      <c r="U48" s="6">
        <f>IFERROR(R48*M48*N48,"")</f>
        <v>0</v>
      </c>
      <c r="V48" s="6">
        <f>IF(A48&gt;0,A48*(1-(B48/100)-(C48/100)),"")</f>
        <v>0</v>
      </c>
      <c r="W48" s="6">
        <f>IFERROR(T48*V48,"")</f>
        <v>0</v>
      </c>
      <c r="X48" s="8">
        <f>IF(AND(U48&gt;0,O48&gt;0),ABS(U48-O48)/O48,"")</f>
        <v>0</v>
      </c>
      <c r="Y48" s="8">
        <f>IF(E48="Seca",Tol_Seca,Tol_Chuva)</f>
        <v>0</v>
      </c>
      <c r="Z48">
        <f>IF(AND(U48&gt;0,O48&gt;0),IF(X48&lt;=Y48,"OK","ATENCAO"),"")</f>
        <v>0</v>
      </c>
    </row>
    <row r="49" spans="7:26">
      <c r="G49">
        <f>D49&amp;"|"&amp;E49&amp;"|"&amp;F49</f>
        <v>0</v>
      </c>
      <c r="H49">
        <f>UPPER(SUBSTITUTE(SUBSTITUTE(G49,"-","")," ",""))</f>
        <v>0</v>
      </c>
      <c r="I49" s="6">
        <f>IFERROR(INDEX(Param_E,MATCH(H49,Param_KeysNorm,0)),"")</f>
        <v>0</v>
      </c>
      <c r="J49" s="6">
        <f>IFERROR(INDEX(Param_Gf,MATCH(H49,Param_KeysNorm,0)),"")</f>
        <v>0</v>
      </c>
      <c r="K49" s="6">
        <f>IFERROR(INDEX(Param_s,MATCH(H49,Param_KeysNorm,0)),"")</f>
        <v>0</v>
      </c>
      <c r="L49" s="6">
        <f>IFERROR(INDEX(Param_g,MATCH(H49,Param_KeysNorm,0)),"")</f>
        <v>0</v>
      </c>
      <c r="M49" s="6">
        <f>IFERROR(INDEX(Param_L,MATCH(H49,Param_KeysNorm,0)),"")</f>
        <v>0</v>
      </c>
      <c r="N49" s="6">
        <f>IFERROR(INDEX(Param_rho,MATCH(H49,Param_KeysNorm,0)),"")</f>
        <v>0</v>
      </c>
      <c r="O49" s="6">
        <f>IFERROR(INDEX(Param_d,MATCH(H49,Param_KeysNorm,0)),"")</f>
        <v>0</v>
      </c>
      <c r="P49" s="6">
        <f>IFERROR(IF(I49&gt;0,10000/I49,""),"")</f>
        <v>0</v>
      </c>
      <c r="Q49" s="6">
        <f>IFERROR(IF(K49&gt;0,J49/K49,""),"")</f>
        <v>0</v>
      </c>
      <c r="R49" s="6">
        <f>IFERROR(IF(L49&gt;0,Q49/L49,""),"")</f>
        <v>0</v>
      </c>
      <c r="S49" s="7">
        <f>IFERROR(R49*P49,"")</f>
        <v>0</v>
      </c>
      <c r="T49" s="6">
        <f>IFERROR((S49*M49*N49)/1000,"")</f>
        <v>0</v>
      </c>
      <c r="U49" s="6">
        <f>IFERROR(R49*M49*N49,"")</f>
        <v>0</v>
      </c>
      <c r="V49" s="6">
        <f>IF(A49&gt;0,A49*(1-(B49/100)-(C49/100)),"")</f>
        <v>0</v>
      </c>
      <c r="W49" s="6">
        <f>IFERROR(T49*V49,"")</f>
        <v>0</v>
      </c>
      <c r="X49" s="8">
        <f>IF(AND(U49&gt;0,O49&gt;0),ABS(U49-O49)/O49,"")</f>
        <v>0</v>
      </c>
      <c r="Y49" s="8">
        <f>IF(E49="Seca",Tol_Seca,Tol_Chuva)</f>
        <v>0</v>
      </c>
      <c r="Z49">
        <f>IF(AND(U49&gt;0,O49&gt;0),IF(X49&lt;=Y49,"OK","ATENCAO"),"")</f>
        <v>0</v>
      </c>
    </row>
    <row r="50" spans="7:26">
      <c r="G50">
        <f>D50&amp;"|"&amp;E50&amp;"|"&amp;F50</f>
        <v>0</v>
      </c>
      <c r="H50">
        <f>UPPER(SUBSTITUTE(SUBSTITUTE(G50,"-","")," ",""))</f>
        <v>0</v>
      </c>
      <c r="I50" s="6">
        <f>IFERROR(INDEX(Param_E,MATCH(H50,Param_KeysNorm,0)),"")</f>
        <v>0</v>
      </c>
      <c r="J50" s="6">
        <f>IFERROR(INDEX(Param_Gf,MATCH(H50,Param_KeysNorm,0)),"")</f>
        <v>0</v>
      </c>
      <c r="K50" s="6">
        <f>IFERROR(INDEX(Param_s,MATCH(H50,Param_KeysNorm,0)),"")</f>
        <v>0</v>
      </c>
      <c r="L50" s="6">
        <f>IFERROR(INDEX(Param_g,MATCH(H50,Param_KeysNorm,0)),"")</f>
        <v>0</v>
      </c>
      <c r="M50" s="6">
        <f>IFERROR(INDEX(Param_L,MATCH(H50,Param_KeysNorm,0)),"")</f>
        <v>0</v>
      </c>
      <c r="N50" s="6">
        <f>IFERROR(INDEX(Param_rho,MATCH(H50,Param_KeysNorm,0)),"")</f>
        <v>0</v>
      </c>
      <c r="O50" s="6">
        <f>IFERROR(INDEX(Param_d,MATCH(H50,Param_KeysNorm,0)),"")</f>
        <v>0</v>
      </c>
      <c r="P50" s="6">
        <f>IFERROR(IF(I50&gt;0,10000/I50,""),"")</f>
        <v>0</v>
      </c>
      <c r="Q50" s="6">
        <f>IFERROR(IF(K50&gt;0,J50/K50,""),"")</f>
        <v>0</v>
      </c>
      <c r="R50" s="6">
        <f>IFERROR(IF(L50&gt;0,Q50/L50,""),"")</f>
        <v>0</v>
      </c>
      <c r="S50" s="7">
        <f>IFERROR(R50*P50,"")</f>
        <v>0</v>
      </c>
      <c r="T50" s="6">
        <f>IFERROR((S50*M50*N50)/1000,"")</f>
        <v>0</v>
      </c>
      <c r="U50" s="6">
        <f>IFERROR(R50*M50*N50,"")</f>
        <v>0</v>
      </c>
      <c r="V50" s="6">
        <f>IF(A50&gt;0,A50*(1-(B50/100)-(C50/100)),"")</f>
        <v>0</v>
      </c>
      <c r="W50" s="6">
        <f>IFERROR(T50*V50,"")</f>
        <v>0</v>
      </c>
      <c r="X50" s="8">
        <f>IF(AND(U50&gt;0,O50&gt;0),ABS(U50-O50)/O50,"")</f>
        <v>0</v>
      </c>
      <c r="Y50" s="8">
        <f>IF(E50="Seca",Tol_Seca,Tol_Chuva)</f>
        <v>0</v>
      </c>
      <c r="Z50">
        <f>IF(AND(U50&gt;0,O50&gt;0),IF(X50&lt;=Y50,"OK","ATENCAO"),"")</f>
        <v>0</v>
      </c>
    </row>
    <row r="51" spans="7:26">
      <c r="G51">
        <f>D51&amp;"|"&amp;E51&amp;"|"&amp;F51</f>
        <v>0</v>
      </c>
      <c r="H51">
        <f>UPPER(SUBSTITUTE(SUBSTITUTE(G51,"-","")," ",""))</f>
        <v>0</v>
      </c>
      <c r="I51" s="6">
        <f>IFERROR(INDEX(Param_E,MATCH(H51,Param_KeysNorm,0)),"")</f>
        <v>0</v>
      </c>
      <c r="J51" s="6">
        <f>IFERROR(INDEX(Param_Gf,MATCH(H51,Param_KeysNorm,0)),"")</f>
        <v>0</v>
      </c>
      <c r="K51" s="6">
        <f>IFERROR(INDEX(Param_s,MATCH(H51,Param_KeysNorm,0)),"")</f>
        <v>0</v>
      </c>
      <c r="L51" s="6">
        <f>IFERROR(INDEX(Param_g,MATCH(H51,Param_KeysNorm,0)),"")</f>
        <v>0</v>
      </c>
      <c r="M51" s="6">
        <f>IFERROR(INDEX(Param_L,MATCH(H51,Param_KeysNorm,0)),"")</f>
        <v>0</v>
      </c>
      <c r="N51" s="6">
        <f>IFERROR(INDEX(Param_rho,MATCH(H51,Param_KeysNorm,0)),"")</f>
        <v>0</v>
      </c>
      <c r="O51" s="6">
        <f>IFERROR(INDEX(Param_d,MATCH(H51,Param_KeysNorm,0)),"")</f>
        <v>0</v>
      </c>
      <c r="P51" s="6">
        <f>IFERROR(IF(I51&gt;0,10000/I51,""),"")</f>
        <v>0</v>
      </c>
      <c r="Q51" s="6">
        <f>IFERROR(IF(K51&gt;0,J51/K51,""),"")</f>
        <v>0</v>
      </c>
      <c r="R51" s="6">
        <f>IFERROR(IF(L51&gt;0,Q51/L51,""),"")</f>
        <v>0</v>
      </c>
      <c r="S51" s="7">
        <f>IFERROR(R51*P51,"")</f>
        <v>0</v>
      </c>
      <c r="T51" s="6">
        <f>IFERROR((S51*M51*N51)/1000,"")</f>
        <v>0</v>
      </c>
      <c r="U51" s="6">
        <f>IFERROR(R51*M51*N51,"")</f>
        <v>0</v>
      </c>
      <c r="V51" s="6">
        <f>IF(A51&gt;0,A51*(1-(B51/100)-(C51/100)),"")</f>
        <v>0</v>
      </c>
      <c r="W51" s="6">
        <f>IFERROR(T51*V51,"")</f>
        <v>0</v>
      </c>
      <c r="X51" s="8">
        <f>IF(AND(U51&gt;0,O51&gt;0),ABS(U51-O51)/O51,"")</f>
        <v>0</v>
      </c>
      <c r="Y51" s="8">
        <f>IF(E51="Seca",Tol_Seca,Tol_Chuva)</f>
        <v>0</v>
      </c>
      <c r="Z51">
        <f>IF(AND(U51&gt;0,O51&gt;0),IF(X51&lt;=Y51,"OK","ATENCAO"),"")</f>
        <v>0</v>
      </c>
    </row>
    <row r="52" spans="7:26">
      <c r="G52">
        <f>D52&amp;"|"&amp;E52&amp;"|"&amp;F52</f>
        <v>0</v>
      </c>
      <c r="H52">
        <f>UPPER(SUBSTITUTE(SUBSTITUTE(G52,"-","")," ",""))</f>
        <v>0</v>
      </c>
      <c r="I52" s="6">
        <f>IFERROR(INDEX(Param_E,MATCH(H52,Param_KeysNorm,0)),"")</f>
        <v>0</v>
      </c>
      <c r="J52" s="6">
        <f>IFERROR(INDEX(Param_Gf,MATCH(H52,Param_KeysNorm,0)),"")</f>
        <v>0</v>
      </c>
      <c r="K52" s="6">
        <f>IFERROR(INDEX(Param_s,MATCH(H52,Param_KeysNorm,0)),"")</f>
        <v>0</v>
      </c>
      <c r="L52" s="6">
        <f>IFERROR(INDEX(Param_g,MATCH(H52,Param_KeysNorm,0)),"")</f>
        <v>0</v>
      </c>
      <c r="M52" s="6">
        <f>IFERROR(INDEX(Param_L,MATCH(H52,Param_KeysNorm,0)),"")</f>
        <v>0</v>
      </c>
      <c r="N52" s="6">
        <f>IFERROR(INDEX(Param_rho,MATCH(H52,Param_KeysNorm,0)),"")</f>
        <v>0</v>
      </c>
      <c r="O52" s="6">
        <f>IFERROR(INDEX(Param_d,MATCH(H52,Param_KeysNorm,0)),"")</f>
        <v>0</v>
      </c>
      <c r="P52" s="6">
        <f>IFERROR(IF(I52&gt;0,10000/I52,""),"")</f>
        <v>0</v>
      </c>
      <c r="Q52" s="6">
        <f>IFERROR(IF(K52&gt;0,J52/K52,""),"")</f>
        <v>0</v>
      </c>
      <c r="R52" s="6">
        <f>IFERROR(IF(L52&gt;0,Q52/L52,""),"")</f>
        <v>0</v>
      </c>
      <c r="S52" s="7">
        <f>IFERROR(R52*P52,"")</f>
        <v>0</v>
      </c>
      <c r="T52" s="6">
        <f>IFERROR((S52*M52*N52)/1000,"")</f>
        <v>0</v>
      </c>
      <c r="U52" s="6">
        <f>IFERROR(R52*M52*N52,"")</f>
        <v>0</v>
      </c>
      <c r="V52" s="6">
        <f>IF(A52&gt;0,A52*(1-(B52/100)-(C52/100)),"")</f>
        <v>0</v>
      </c>
      <c r="W52" s="6">
        <f>IFERROR(T52*V52,"")</f>
        <v>0</v>
      </c>
      <c r="X52" s="8">
        <f>IF(AND(U52&gt;0,O52&gt;0),ABS(U52-O52)/O52,"")</f>
        <v>0</v>
      </c>
      <c r="Y52" s="8">
        <f>IF(E52="Seca",Tol_Seca,Tol_Chuva)</f>
        <v>0</v>
      </c>
      <c r="Z52">
        <f>IF(AND(U52&gt;0,O52&gt;0),IF(X52&lt;=Y52,"OK","ATENCAO"),"")</f>
        <v>0</v>
      </c>
    </row>
    <row r="53" spans="7:26">
      <c r="G53">
        <f>D53&amp;"|"&amp;E53&amp;"|"&amp;F53</f>
        <v>0</v>
      </c>
      <c r="H53">
        <f>UPPER(SUBSTITUTE(SUBSTITUTE(G53,"-","")," ",""))</f>
        <v>0</v>
      </c>
      <c r="I53" s="6">
        <f>IFERROR(INDEX(Param_E,MATCH(H53,Param_KeysNorm,0)),"")</f>
        <v>0</v>
      </c>
      <c r="J53" s="6">
        <f>IFERROR(INDEX(Param_Gf,MATCH(H53,Param_KeysNorm,0)),"")</f>
        <v>0</v>
      </c>
      <c r="K53" s="6">
        <f>IFERROR(INDEX(Param_s,MATCH(H53,Param_KeysNorm,0)),"")</f>
        <v>0</v>
      </c>
      <c r="L53" s="6">
        <f>IFERROR(INDEX(Param_g,MATCH(H53,Param_KeysNorm,0)),"")</f>
        <v>0</v>
      </c>
      <c r="M53" s="6">
        <f>IFERROR(INDEX(Param_L,MATCH(H53,Param_KeysNorm,0)),"")</f>
        <v>0</v>
      </c>
      <c r="N53" s="6">
        <f>IFERROR(INDEX(Param_rho,MATCH(H53,Param_KeysNorm,0)),"")</f>
        <v>0</v>
      </c>
      <c r="O53" s="6">
        <f>IFERROR(INDEX(Param_d,MATCH(H53,Param_KeysNorm,0)),"")</f>
        <v>0</v>
      </c>
      <c r="P53" s="6">
        <f>IFERROR(IF(I53&gt;0,10000/I53,""),"")</f>
        <v>0</v>
      </c>
      <c r="Q53" s="6">
        <f>IFERROR(IF(K53&gt;0,J53/K53,""),"")</f>
        <v>0</v>
      </c>
      <c r="R53" s="6">
        <f>IFERROR(IF(L53&gt;0,Q53/L53,""),"")</f>
        <v>0</v>
      </c>
      <c r="S53" s="7">
        <f>IFERROR(R53*P53,"")</f>
        <v>0</v>
      </c>
      <c r="T53" s="6">
        <f>IFERROR((S53*M53*N53)/1000,"")</f>
        <v>0</v>
      </c>
      <c r="U53" s="6">
        <f>IFERROR(R53*M53*N53,"")</f>
        <v>0</v>
      </c>
      <c r="V53" s="6">
        <f>IF(A53&gt;0,A53*(1-(B53/100)-(C53/100)),"")</f>
        <v>0</v>
      </c>
      <c r="W53" s="6">
        <f>IFERROR(T53*V53,"")</f>
        <v>0</v>
      </c>
      <c r="X53" s="8">
        <f>IF(AND(U53&gt;0,O53&gt;0),ABS(U53-O53)/O53,"")</f>
        <v>0</v>
      </c>
      <c r="Y53" s="8">
        <f>IF(E53="Seca",Tol_Seca,Tol_Chuva)</f>
        <v>0</v>
      </c>
      <c r="Z53">
        <f>IF(AND(U53&gt;0,O53&gt;0),IF(X53&lt;=Y53,"OK","ATENCAO"),"")</f>
        <v>0</v>
      </c>
    </row>
    <row r="54" spans="7:26">
      <c r="G54">
        <f>D54&amp;"|"&amp;E54&amp;"|"&amp;F54</f>
        <v>0</v>
      </c>
      <c r="H54">
        <f>UPPER(SUBSTITUTE(SUBSTITUTE(G54,"-","")," ",""))</f>
        <v>0</v>
      </c>
      <c r="I54" s="6">
        <f>IFERROR(INDEX(Param_E,MATCH(H54,Param_KeysNorm,0)),"")</f>
        <v>0</v>
      </c>
      <c r="J54" s="6">
        <f>IFERROR(INDEX(Param_Gf,MATCH(H54,Param_KeysNorm,0)),"")</f>
        <v>0</v>
      </c>
      <c r="K54" s="6">
        <f>IFERROR(INDEX(Param_s,MATCH(H54,Param_KeysNorm,0)),"")</f>
        <v>0</v>
      </c>
      <c r="L54" s="6">
        <f>IFERROR(INDEX(Param_g,MATCH(H54,Param_KeysNorm,0)),"")</f>
        <v>0</v>
      </c>
      <c r="M54" s="6">
        <f>IFERROR(INDEX(Param_L,MATCH(H54,Param_KeysNorm,0)),"")</f>
        <v>0</v>
      </c>
      <c r="N54" s="6">
        <f>IFERROR(INDEX(Param_rho,MATCH(H54,Param_KeysNorm,0)),"")</f>
        <v>0</v>
      </c>
      <c r="O54" s="6">
        <f>IFERROR(INDEX(Param_d,MATCH(H54,Param_KeysNorm,0)),"")</f>
        <v>0</v>
      </c>
      <c r="P54" s="6">
        <f>IFERROR(IF(I54&gt;0,10000/I54,""),"")</f>
        <v>0</v>
      </c>
      <c r="Q54" s="6">
        <f>IFERROR(IF(K54&gt;0,J54/K54,""),"")</f>
        <v>0</v>
      </c>
      <c r="R54" s="6">
        <f>IFERROR(IF(L54&gt;0,Q54/L54,""),"")</f>
        <v>0</v>
      </c>
      <c r="S54" s="7">
        <f>IFERROR(R54*P54,"")</f>
        <v>0</v>
      </c>
      <c r="T54" s="6">
        <f>IFERROR((S54*M54*N54)/1000,"")</f>
        <v>0</v>
      </c>
      <c r="U54" s="6">
        <f>IFERROR(R54*M54*N54,"")</f>
        <v>0</v>
      </c>
      <c r="V54" s="6">
        <f>IF(A54&gt;0,A54*(1-(B54/100)-(C54/100)),"")</f>
        <v>0</v>
      </c>
      <c r="W54" s="6">
        <f>IFERROR(T54*V54,"")</f>
        <v>0</v>
      </c>
      <c r="X54" s="8">
        <f>IF(AND(U54&gt;0,O54&gt;0),ABS(U54-O54)/O54,"")</f>
        <v>0</v>
      </c>
      <c r="Y54" s="8">
        <f>IF(E54="Seca",Tol_Seca,Tol_Chuva)</f>
        <v>0</v>
      </c>
      <c r="Z54">
        <f>IF(AND(U54&gt;0,O54&gt;0),IF(X54&lt;=Y54,"OK","ATENCAO"),"")</f>
        <v>0</v>
      </c>
    </row>
    <row r="55" spans="7:26">
      <c r="G55">
        <f>D55&amp;"|"&amp;E55&amp;"|"&amp;F55</f>
        <v>0</v>
      </c>
      <c r="H55">
        <f>UPPER(SUBSTITUTE(SUBSTITUTE(G55,"-","")," ",""))</f>
        <v>0</v>
      </c>
      <c r="I55" s="6">
        <f>IFERROR(INDEX(Param_E,MATCH(H55,Param_KeysNorm,0)),"")</f>
        <v>0</v>
      </c>
      <c r="J55" s="6">
        <f>IFERROR(INDEX(Param_Gf,MATCH(H55,Param_KeysNorm,0)),"")</f>
        <v>0</v>
      </c>
      <c r="K55" s="6">
        <f>IFERROR(INDEX(Param_s,MATCH(H55,Param_KeysNorm,0)),"")</f>
        <v>0</v>
      </c>
      <c r="L55" s="6">
        <f>IFERROR(INDEX(Param_g,MATCH(H55,Param_KeysNorm,0)),"")</f>
        <v>0</v>
      </c>
      <c r="M55" s="6">
        <f>IFERROR(INDEX(Param_L,MATCH(H55,Param_KeysNorm,0)),"")</f>
        <v>0</v>
      </c>
      <c r="N55" s="6">
        <f>IFERROR(INDEX(Param_rho,MATCH(H55,Param_KeysNorm,0)),"")</f>
        <v>0</v>
      </c>
      <c r="O55" s="6">
        <f>IFERROR(INDEX(Param_d,MATCH(H55,Param_KeysNorm,0)),"")</f>
        <v>0</v>
      </c>
      <c r="P55" s="6">
        <f>IFERROR(IF(I55&gt;0,10000/I55,""),"")</f>
        <v>0</v>
      </c>
      <c r="Q55" s="6">
        <f>IFERROR(IF(K55&gt;0,J55/K55,""),"")</f>
        <v>0</v>
      </c>
      <c r="R55" s="6">
        <f>IFERROR(IF(L55&gt;0,Q55/L55,""),"")</f>
        <v>0</v>
      </c>
      <c r="S55" s="7">
        <f>IFERROR(R55*P55,"")</f>
        <v>0</v>
      </c>
      <c r="T55" s="6">
        <f>IFERROR((S55*M55*N55)/1000,"")</f>
        <v>0</v>
      </c>
      <c r="U55" s="6">
        <f>IFERROR(R55*M55*N55,"")</f>
        <v>0</v>
      </c>
      <c r="V55" s="6">
        <f>IF(A55&gt;0,A55*(1-(B55/100)-(C55/100)),"")</f>
        <v>0</v>
      </c>
      <c r="W55" s="6">
        <f>IFERROR(T55*V55,"")</f>
        <v>0</v>
      </c>
      <c r="X55" s="8">
        <f>IF(AND(U55&gt;0,O55&gt;0),ABS(U55-O55)/O55,"")</f>
        <v>0</v>
      </c>
      <c r="Y55" s="8">
        <f>IF(E55="Seca",Tol_Seca,Tol_Chuva)</f>
        <v>0</v>
      </c>
      <c r="Z55">
        <f>IF(AND(U55&gt;0,O55&gt;0),IF(X55&lt;=Y55,"OK","ATENCAO"),"")</f>
        <v>0</v>
      </c>
    </row>
    <row r="56" spans="7:26">
      <c r="G56">
        <f>D56&amp;"|"&amp;E56&amp;"|"&amp;F56</f>
        <v>0</v>
      </c>
      <c r="H56">
        <f>UPPER(SUBSTITUTE(SUBSTITUTE(G56,"-","")," ",""))</f>
        <v>0</v>
      </c>
      <c r="I56" s="6">
        <f>IFERROR(INDEX(Param_E,MATCH(H56,Param_KeysNorm,0)),"")</f>
        <v>0</v>
      </c>
      <c r="J56" s="6">
        <f>IFERROR(INDEX(Param_Gf,MATCH(H56,Param_KeysNorm,0)),"")</f>
        <v>0</v>
      </c>
      <c r="K56" s="6">
        <f>IFERROR(INDEX(Param_s,MATCH(H56,Param_KeysNorm,0)),"")</f>
        <v>0</v>
      </c>
      <c r="L56" s="6">
        <f>IFERROR(INDEX(Param_g,MATCH(H56,Param_KeysNorm,0)),"")</f>
        <v>0</v>
      </c>
      <c r="M56" s="6">
        <f>IFERROR(INDEX(Param_L,MATCH(H56,Param_KeysNorm,0)),"")</f>
        <v>0</v>
      </c>
      <c r="N56" s="6">
        <f>IFERROR(INDEX(Param_rho,MATCH(H56,Param_KeysNorm,0)),"")</f>
        <v>0</v>
      </c>
      <c r="O56" s="6">
        <f>IFERROR(INDEX(Param_d,MATCH(H56,Param_KeysNorm,0)),"")</f>
        <v>0</v>
      </c>
      <c r="P56" s="6">
        <f>IFERROR(IF(I56&gt;0,10000/I56,""),"")</f>
        <v>0</v>
      </c>
      <c r="Q56" s="6">
        <f>IFERROR(IF(K56&gt;0,J56/K56,""),"")</f>
        <v>0</v>
      </c>
      <c r="R56" s="6">
        <f>IFERROR(IF(L56&gt;0,Q56/L56,""),"")</f>
        <v>0</v>
      </c>
      <c r="S56" s="7">
        <f>IFERROR(R56*P56,"")</f>
        <v>0</v>
      </c>
      <c r="T56" s="6">
        <f>IFERROR((S56*M56*N56)/1000,"")</f>
        <v>0</v>
      </c>
      <c r="U56" s="6">
        <f>IFERROR(R56*M56*N56,"")</f>
        <v>0</v>
      </c>
      <c r="V56" s="6">
        <f>IF(A56&gt;0,A56*(1-(B56/100)-(C56/100)),"")</f>
        <v>0</v>
      </c>
      <c r="W56" s="6">
        <f>IFERROR(T56*V56,"")</f>
        <v>0</v>
      </c>
      <c r="X56" s="8">
        <f>IF(AND(U56&gt;0,O56&gt;0),ABS(U56-O56)/O56,"")</f>
        <v>0</v>
      </c>
      <c r="Y56" s="8">
        <f>IF(E56="Seca",Tol_Seca,Tol_Chuva)</f>
        <v>0</v>
      </c>
      <c r="Z56">
        <f>IF(AND(U56&gt;0,O56&gt;0),IF(X56&lt;=Y56,"OK","ATENCAO"),"")</f>
        <v>0</v>
      </c>
    </row>
    <row r="57" spans="7:26">
      <c r="G57">
        <f>D57&amp;"|"&amp;E57&amp;"|"&amp;F57</f>
        <v>0</v>
      </c>
      <c r="H57">
        <f>UPPER(SUBSTITUTE(SUBSTITUTE(G57,"-","")," ",""))</f>
        <v>0</v>
      </c>
      <c r="I57" s="6">
        <f>IFERROR(INDEX(Param_E,MATCH(H57,Param_KeysNorm,0)),"")</f>
        <v>0</v>
      </c>
      <c r="J57" s="6">
        <f>IFERROR(INDEX(Param_Gf,MATCH(H57,Param_KeysNorm,0)),"")</f>
        <v>0</v>
      </c>
      <c r="K57" s="6">
        <f>IFERROR(INDEX(Param_s,MATCH(H57,Param_KeysNorm,0)),"")</f>
        <v>0</v>
      </c>
      <c r="L57" s="6">
        <f>IFERROR(INDEX(Param_g,MATCH(H57,Param_KeysNorm,0)),"")</f>
        <v>0</v>
      </c>
      <c r="M57" s="6">
        <f>IFERROR(INDEX(Param_L,MATCH(H57,Param_KeysNorm,0)),"")</f>
        <v>0</v>
      </c>
      <c r="N57" s="6">
        <f>IFERROR(INDEX(Param_rho,MATCH(H57,Param_KeysNorm,0)),"")</f>
        <v>0</v>
      </c>
      <c r="O57" s="6">
        <f>IFERROR(INDEX(Param_d,MATCH(H57,Param_KeysNorm,0)),"")</f>
        <v>0</v>
      </c>
      <c r="P57" s="6">
        <f>IFERROR(IF(I57&gt;0,10000/I57,""),"")</f>
        <v>0</v>
      </c>
      <c r="Q57" s="6">
        <f>IFERROR(IF(K57&gt;0,J57/K57,""),"")</f>
        <v>0</v>
      </c>
      <c r="R57" s="6">
        <f>IFERROR(IF(L57&gt;0,Q57/L57,""),"")</f>
        <v>0</v>
      </c>
      <c r="S57" s="7">
        <f>IFERROR(R57*P57,"")</f>
        <v>0</v>
      </c>
      <c r="T57" s="6">
        <f>IFERROR((S57*M57*N57)/1000,"")</f>
        <v>0</v>
      </c>
      <c r="U57" s="6">
        <f>IFERROR(R57*M57*N57,"")</f>
        <v>0</v>
      </c>
      <c r="V57" s="6">
        <f>IF(A57&gt;0,A57*(1-(B57/100)-(C57/100)),"")</f>
        <v>0</v>
      </c>
      <c r="W57" s="6">
        <f>IFERROR(T57*V57,"")</f>
        <v>0</v>
      </c>
      <c r="X57" s="8">
        <f>IF(AND(U57&gt;0,O57&gt;0),ABS(U57-O57)/O57,"")</f>
        <v>0</v>
      </c>
      <c r="Y57" s="8">
        <f>IF(E57="Seca",Tol_Seca,Tol_Chuva)</f>
        <v>0</v>
      </c>
      <c r="Z57">
        <f>IF(AND(U57&gt;0,O57&gt;0),IF(X57&lt;=Y57,"OK","ATENCAO"),"")</f>
        <v>0</v>
      </c>
    </row>
    <row r="58" spans="7:26">
      <c r="G58">
        <f>D58&amp;"|"&amp;E58&amp;"|"&amp;F58</f>
        <v>0</v>
      </c>
      <c r="H58">
        <f>UPPER(SUBSTITUTE(SUBSTITUTE(G58,"-","")," ",""))</f>
        <v>0</v>
      </c>
      <c r="I58" s="6">
        <f>IFERROR(INDEX(Param_E,MATCH(H58,Param_KeysNorm,0)),"")</f>
        <v>0</v>
      </c>
      <c r="J58" s="6">
        <f>IFERROR(INDEX(Param_Gf,MATCH(H58,Param_KeysNorm,0)),"")</f>
        <v>0</v>
      </c>
      <c r="K58" s="6">
        <f>IFERROR(INDEX(Param_s,MATCH(H58,Param_KeysNorm,0)),"")</f>
        <v>0</v>
      </c>
      <c r="L58" s="6">
        <f>IFERROR(INDEX(Param_g,MATCH(H58,Param_KeysNorm,0)),"")</f>
        <v>0</v>
      </c>
      <c r="M58" s="6">
        <f>IFERROR(INDEX(Param_L,MATCH(H58,Param_KeysNorm,0)),"")</f>
        <v>0</v>
      </c>
      <c r="N58" s="6">
        <f>IFERROR(INDEX(Param_rho,MATCH(H58,Param_KeysNorm,0)),"")</f>
        <v>0</v>
      </c>
      <c r="O58" s="6">
        <f>IFERROR(INDEX(Param_d,MATCH(H58,Param_KeysNorm,0)),"")</f>
        <v>0</v>
      </c>
      <c r="P58" s="6">
        <f>IFERROR(IF(I58&gt;0,10000/I58,""),"")</f>
        <v>0</v>
      </c>
      <c r="Q58" s="6">
        <f>IFERROR(IF(K58&gt;0,J58/K58,""),"")</f>
        <v>0</v>
      </c>
      <c r="R58" s="6">
        <f>IFERROR(IF(L58&gt;0,Q58/L58,""),"")</f>
        <v>0</v>
      </c>
      <c r="S58" s="7">
        <f>IFERROR(R58*P58,"")</f>
        <v>0</v>
      </c>
      <c r="T58" s="6">
        <f>IFERROR((S58*M58*N58)/1000,"")</f>
        <v>0</v>
      </c>
      <c r="U58" s="6">
        <f>IFERROR(R58*M58*N58,"")</f>
        <v>0</v>
      </c>
      <c r="V58" s="6">
        <f>IF(A58&gt;0,A58*(1-(B58/100)-(C58/100)),"")</f>
        <v>0</v>
      </c>
      <c r="W58" s="6">
        <f>IFERROR(T58*V58,"")</f>
        <v>0</v>
      </c>
      <c r="X58" s="8">
        <f>IF(AND(U58&gt;0,O58&gt;0),ABS(U58-O58)/O58,"")</f>
        <v>0</v>
      </c>
      <c r="Y58" s="8">
        <f>IF(E58="Seca",Tol_Seca,Tol_Chuva)</f>
        <v>0</v>
      </c>
      <c r="Z58">
        <f>IF(AND(U58&gt;0,O58&gt;0),IF(X58&lt;=Y58,"OK","ATENCAO"),"")</f>
        <v>0</v>
      </c>
    </row>
    <row r="59" spans="7:26">
      <c r="G59">
        <f>D59&amp;"|"&amp;E59&amp;"|"&amp;F59</f>
        <v>0</v>
      </c>
      <c r="H59">
        <f>UPPER(SUBSTITUTE(SUBSTITUTE(G59,"-","")," ",""))</f>
        <v>0</v>
      </c>
      <c r="I59" s="6">
        <f>IFERROR(INDEX(Param_E,MATCH(H59,Param_KeysNorm,0)),"")</f>
        <v>0</v>
      </c>
      <c r="J59" s="6">
        <f>IFERROR(INDEX(Param_Gf,MATCH(H59,Param_KeysNorm,0)),"")</f>
        <v>0</v>
      </c>
      <c r="K59" s="6">
        <f>IFERROR(INDEX(Param_s,MATCH(H59,Param_KeysNorm,0)),"")</f>
        <v>0</v>
      </c>
      <c r="L59" s="6">
        <f>IFERROR(INDEX(Param_g,MATCH(H59,Param_KeysNorm,0)),"")</f>
        <v>0</v>
      </c>
      <c r="M59" s="6">
        <f>IFERROR(INDEX(Param_L,MATCH(H59,Param_KeysNorm,0)),"")</f>
        <v>0</v>
      </c>
      <c r="N59" s="6">
        <f>IFERROR(INDEX(Param_rho,MATCH(H59,Param_KeysNorm,0)),"")</f>
        <v>0</v>
      </c>
      <c r="O59" s="6">
        <f>IFERROR(INDEX(Param_d,MATCH(H59,Param_KeysNorm,0)),"")</f>
        <v>0</v>
      </c>
      <c r="P59" s="6">
        <f>IFERROR(IF(I59&gt;0,10000/I59,""),"")</f>
        <v>0</v>
      </c>
      <c r="Q59" s="6">
        <f>IFERROR(IF(K59&gt;0,J59/K59,""),"")</f>
        <v>0</v>
      </c>
      <c r="R59" s="6">
        <f>IFERROR(IF(L59&gt;0,Q59/L59,""),"")</f>
        <v>0</v>
      </c>
      <c r="S59" s="7">
        <f>IFERROR(R59*P59,"")</f>
        <v>0</v>
      </c>
      <c r="T59" s="6">
        <f>IFERROR((S59*M59*N59)/1000,"")</f>
        <v>0</v>
      </c>
      <c r="U59" s="6">
        <f>IFERROR(R59*M59*N59,"")</f>
        <v>0</v>
      </c>
      <c r="V59" s="6">
        <f>IF(A59&gt;0,A59*(1-(B59/100)-(C59/100)),"")</f>
        <v>0</v>
      </c>
      <c r="W59" s="6">
        <f>IFERROR(T59*V59,"")</f>
        <v>0</v>
      </c>
      <c r="X59" s="8">
        <f>IF(AND(U59&gt;0,O59&gt;0),ABS(U59-O59)/O59,"")</f>
        <v>0</v>
      </c>
      <c r="Y59" s="8">
        <f>IF(E59="Seca",Tol_Seca,Tol_Chuva)</f>
        <v>0</v>
      </c>
      <c r="Z59">
        <f>IF(AND(U59&gt;0,O59&gt;0),IF(X59&lt;=Y59,"OK","ATENCAO"),"")</f>
        <v>0</v>
      </c>
    </row>
    <row r="60" spans="7:26">
      <c r="G60">
        <f>D60&amp;"|"&amp;E60&amp;"|"&amp;F60</f>
        <v>0</v>
      </c>
      <c r="H60">
        <f>UPPER(SUBSTITUTE(SUBSTITUTE(G60,"-","")," ",""))</f>
        <v>0</v>
      </c>
      <c r="I60" s="6">
        <f>IFERROR(INDEX(Param_E,MATCH(H60,Param_KeysNorm,0)),"")</f>
        <v>0</v>
      </c>
      <c r="J60" s="6">
        <f>IFERROR(INDEX(Param_Gf,MATCH(H60,Param_KeysNorm,0)),"")</f>
        <v>0</v>
      </c>
      <c r="K60" s="6">
        <f>IFERROR(INDEX(Param_s,MATCH(H60,Param_KeysNorm,0)),"")</f>
        <v>0</v>
      </c>
      <c r="L60" s="6">
        <f>IFERROR(INDEX(Param_g,MATCH(H60,Param_KeysNorm,0)),"")</f>
        <v>0</v>
      </c>
      <c r="M60" s="6">
        <f>IFERROR(INDEX(Param_L,MATCH(H60,Param_KeysNorm,0)),"")</f>
        <v>0</v>
      </c>
      <c r="N60" s="6">
        <f>IFERROR(INDEX(Param_rho,MATCH(H60,Param_KeysNorm,0)),"")</f>
        <v>0</v>
      </c>
      <c r="O60" s="6">
        <f>IFERROR(INDEX(Param_d,MATCH(H60,Param_KeysNorm,0)),"")</f>
        <v>0</v>
      </c>
      <c r="P60" s="6">
        <f>IFERROR(IF(I60&gt;0,10000/I60,""),"")</f>
        <v>0</v>
      </c>
      <c r="Q60" s="6">
        <f>IFERROR(IF(K60&gt;0,J60/K60,""),"")</f>
        <v>0</v>
      </c>
      <c r="R60" s="6">
        <f>IFERROR(IF(L60&gt;0,Q60/L60,""),"")</f>
        <v>0</v>
      </c>
      <c r="S60" s="7">
        <f>IFERROR(R60*P60,"")</f>
        <v>0</v>
      </c>
      <c r="T60" s="6">
        <f>IFERROR((S60*M60*N60)/1000,"")</f>
        <v>0</v>
      </c>
      <c r="U60" s="6">
        <f>IFERROR(R60*M60*N60,"")</f>
        <v>0</v>
      </c>
      <c r="V60" s="6">
        <f>IF(A60&gt;0,A60*(1-(B60/100)-(C60/100)),"")</f>
        <v>0</v>
      </c>
      <c r="W60" s="6">
        <f>IFERROR(T60*V60,"")</f>
        <v>0</v>
      </c>
      <c r="X60" s="8">
        <f>IF(AND(U60&gt;0,O60&gt;0),ABS(U60-O60)/O60,"")</f>
        <v>0</v>
      </c>
      <c r="Y60" s="8">
        <f>IF(E60="Seca",Tol_Seca,Tol_Chuva)</f>
        <v>0</v>
      </c>
      <c r="Z60">
        <f>IF(AND(U60&gt;0,O60&gt;0),IF(X60&lt;=Y60,"OK","ATENCAO"),"")</f>
        <v>0</v>
      </c>
    </row>
    <row r="61" spans="7:26">
      <c r="G61">
        <f>D61&amp;"|"&amp;E61&amp;"|"&amp;F61</f>
        <v>0</v>
      </c>
      <c r="H61">
        <f>UPPER(SUBSTITUTE(SUBSTITUTE(G61,"-","")," ",""))</f>
        <v>0</v>
      </c>
      <c r="I61" s="6">
        <f>IFERROR(INDEX(Param_E,MATCH(H61,Param_KeysNorm,0)),"")</f>
        <v>0</v>
      </c>
      <c r="J61" s="6">
        <f>IFERROR(INDEX(Param_Gf,MATCH(H61,Param_KeysNorm,0)),"")</f>
        <v>0</v>
      </c>
      <c r="K61" s="6">
        <f>IFERROR(INDEX(Param_s,MATCH(H61,Param_KeysNorm,0)),"")</f>
        <v>0</v>
      </c>
      <c r="L61" s="6">
        <f>IFERROR(INDEX(Param_g,MATCH(H61,Param_KeysNorm,0)),"")</f>
        <v>0</v>
      </c>
      <c r="M61" s="6">
        <f>IFERROR(INDEX(Param_L,MATCH(H61,Param_KeysNorm,0)),"")</f>
        <v>0</v>
      </c>
      <c r="N61" s="6">
        <f>IFERROR(INDEX(Param_rho,MATCH(H61,Param_KeysNorm,0)),"")</f>
        <v>0</v>
      </c>
      <c r="O61" s="6">
        <f>IFERROR(INDEX(Param_d,MATCH(H61,Param_KeysNorm,0)),"")</f>
        <v>0</v>
      </c>
      <c r="P61" s="6">
        <f>IFERROR(IF(I61&gt;0,10000/I61,""),"")</f>
        <v>0</v>
      </c>
      <c r="Q61" s="6">
        <f>IFERROR(IF(K61&gt;0,J61/K61,""),"")</f>
        <v>0</v>
      </c>
      <c r="R61" s="6">
        <f>IFERROR(IF(L61&gt;0,Q61/L61,""),"")</f>
        <v>0</v>
      </c>
      <c r="S61" s="7">
        <f>IFERROR(R61*P61,"")</f>
        <v>0</v>
      </c>
      <c r="T61" s="6">
        <f>IFERROR((S61*M61*N61)/1000,"")</f>
        <v>0</v>
      </c>
      <c r="U61" s="6">
        <f>IFERROR(R61*M61*N61,"")</f>
        <v>0</v>
      </c>
      <c r="V61" s="6">
        <f>IF(A61&gt;0,A61*(1-(B61/100)-(C61/100)),"")</f>
        <v>0</v>
      </c>
      <c r="W61" s="6">
        <f>IFERROR(T61*V61,"")</f>
        <v>0</v>
      </c>
      <c r="X61" s="8">
        <f>IF(AND(U61&gt;0,O61&gt;0),ABS(U61-O61)/O61,"")</f>
        <v>0</v>
      </c>
      <c r="Y61" s="8">
        <f>IF(E61="Seca",Tol_Seca,Tol_Chuva)</f>
        <v>0</v>
      </c>
      <c r="Z61">
        <f>IF(AND(U61&gt;0,O61&gt;0),IF(X61&lt;=Y61,"OK","ATENCAO"),"")</f>
        <v>0</v>
      </c>
    </row>
    <row r="62" spans="7:26">
      <c r="G62">
        <f>D62&amp;"|"&amp;E62&amp;"|"&amp;F62</f>
        <v>0</v>
      </c>
      <c r="H62">
        <f>UPPER(SUBSTITUTE(SUBSTITUTE(G62,"-","")," ",""))</f>
        <v>0</v>
      </c>
      <c r="I62" s="6">
        <f>IFERROR(INDEX(Param_E,MATCH(H62,Param_KeysNorm,0)),"")</f>
        <v>0</v>
      </c>
      <c r="J62" s="6">
        <f>IFERROR(INDEX(Param_Gf,MATCH(H62,Param_KeysNorm,0)),"")</f>
        <v>0</v>
      </c>
      <c r="K62" s="6">
        <f>IFERROR(INDEX(Param_s,MATCH(H62,Param_KeysNorm,0)),"")</f>
        <v>0</v>
      </c>
      <c r="L62" s="6">
        <f>IFERROR(INDEX(Param_g,MATCH(H62,Param_KeysNorm,0)),"")</f>
        <v>0</v>
      </c>
      <c r="M62" s="6">
        <f>IFERROR(INDEX(Param_L,MATCH(H62,Param_KeysNorm,0)),"")</f>
        <v>0</v>
      </c>
      <c r="N62" s="6">
        <f>IFERROR(INDEX(Param_rho,MATCH(H62,Param_KeysNorm,0)),"")</f>
        <v>0</v>
      </c>
      <c r="O62" s="6">
        <f>IFERROR(INDEX(Param_d,MATCH(H62,Param_KeysNorm,0)),"")</f>
        <v>0</v>
      </c>
      <c r="P62" s="6">
        <f>IFERROR(IF(I62&gt;0,10000/I62,""),"")</f>
        <v>0</v>
      </c>
      <c r="Q62" s="6">
        <f>IFERROR(IF(K62&gt;0,J62/K62,""),"")</f>
        <v>0</v>
      </c>
      <c r="R62" s="6">
        <f>IFERROR(IF(L62&gt;0,Q62/L62,""),"")</f>
        <v>0</v>
      </c>
      <c r="S62" s="7">
        <f>IFERROR(R62*P62,"")</f>
        <v>0</v>
      </c>
      <c r="T62" s="6">
        <f>IFERROR((S62*M62*N62)/1000,"")</f>
        <v>0</v>
      </c>
      <c r="U62" s="6">
        <f>IFERROR(R62*M62*N62,"")</f>
        <v>0</v>
      </c>
      <c r="V62" s="6">
        <f>IF(A62&gt;0,A62*(1-(B62/100)-(C62/100)),"")</f>
        <v>0</v>
      </c>
      <c r="W62" s="6">
        <f>IFERROR(T62*V62,"")</f>
        <v>0</v>
      </c>
      <c r="X62" s="8">
        <f>IF(AND(U62&gt;0,O62&gt;0),ABS(U62-O62)/O62,"")</f>
        <v>0</v>
      </c>
      <c r="Y62" s="8">
        <f>IF(E62="Seca",Tol_Seca,Tol_Chuva)</f>
        <v>0</v>
      </c>
      <c r="Z62">
        <f>IF(AND(U62&gt;0,O62&gt;0),IF(X62&lt;=Y62,"OK","ATENCAO"),"")</f>
        <v>0</v>
      </c>
    </row>
    <row r="63" spans="7:26">
      <c r="G63">
        <f>D63&amp;"|"&amp;E63&amp;"|"&amp;F63</f>
        <v>0</v>
      </c>
      <c r="H63">
        <f>UPPER(SUBSTITUTE(SUBSTITUTE(G63,"-","")," ",""))</f>
        <v>0</v>
      </c>
      <c r="I63" s="6">
        <f>IFERROR(INDEX(Param_E,MATCH(H63,Param_KeysNorm,0)),"")</f>
        <v>0</v>
      </c>
      <c r="J63" s="6">
        <f>IFERROR(INDEX(Param_Gf,MATCH(H63,Param_KeysNorm,0)),"")</f>
        <v>0</v>
      </c>
      <c r="K63" s="6">
        <f>IFERROR(INDEX(Param_s,MATCH(H63,Param_KeysNorm,0)),"")</f>
        <v>0</v>
      </c>
      <c r="L63" s="6">
        <f>IFERROR(INDEX(Param_g,MATCH(H63,Param_KeysNorm,0)),"")</f>
        <v>0</v>
      </c>
      <c r="M63" s="6">
        <f>IFERROR(INDEX(Param_L,MATCH(H63,Param_KeysNorm,0)),"")</f>
        <v>0</v>
      </c>
      <c r="N63" s="6">
        <f>IFERROR(INDEX(Param_rho,MATCH(H63,Param_KeysNorm,0)),"")</f>
        <v>0</v>
      </c>
      <c r="O63" s="6">
        <f>IFERROR(INDEX(Param_d,MATCH(H63,Param_KeysNorm,0)),"")</f>
        <v>0</v>
      </c>
      <c r="P63" s="6">
        <f>IFERROR(IF(I63&gt;0,10000/I63,""),"")</f>
        <v>0</v>
      </c>
      <c r="Q63" s="6">
        <f>IFERROR(IF(K63&gt;0,J63/K63,""),"")</f>
        <v>0</v>
      </c>
      <c r="R63" s="6">
        <f>IFERROR(IF(L63&gt;0,Q63/L63,""),"")</f>
        <v>0</v>
      </c>
      <c r="S63" s="7">
        <f>IFERROR(R63*P63,"")</f>
        <v>0</v>
      </c>
      <c r="T63" s="6">
        <f>IFERROR((S63*M63*N63)/1000,"")</f>
        <v>0</v>
      </c>
      <c r="U63" s="6">
        <f>IFERROR(R63*M63*N63,"")</f>
        <v>0</v>
      </c>
      <c r="V63" s="6">
        <f>IF(A63&gt;0,A63*(1-(B63/100)-(C63/100)),"")</f>
        <v>0</v>
      </c>
      <c r="W63" s="6">
        <f>IFERROR(T63*V63,"")</f>
        <v>0</v>
      </c>
      <c r="X63" s="8">
        <f>IF(AND(U63&gt;0,O63&gt;0),ABS(U63-O63)/O63,"")</f>
        <v>0</v>
      </c>
      <c r="Y63" s="8">
        <f>IF(E63="Seca",Tol_Seca,Tol_Chuva)</f>
        <v>0</v>
      </c>
      <c r="Z63">
        <f>IF(AND(U63&gt;0,O63&gt;0),IF(X63&lt;=Y63,"OK","ATENCAO"),"")</f>
        <v>0</v>
      </c>
    </row>
    <row r="64" spans="7:26">
      <c r="G64">
        <f>D64&amp;"|"&amp;E64&amp;"|"&amp;F64</f>
        <v>0</v>
      </c>
      <c r="H64">
        <f>UPPER(SUBSTITUTE(SUBSTITUTE(G64,"-","")," ",""))</f>
        <v>0</v>
      </c>
      <c r="I64" s="6">
        <f>IFERROR(INDEX(Param_E,MATCH(H64,Param_KeysNorm,0)),"")</f>
        <v>0</v>
      </c>
      <c r="J64" s="6">
        <f>IFERROR(INDEX(Param_Gf,MATCH(H64,Param_KeysNorm,0)),"")</f>
        <v>0</v>
      </c>
      <c r="K64" s="6">
        <f>IFERROR(INDEX(Param_s,MATCH(H64,Param_KeysNorm,0)),"")</f>
        <v>0</v>
      </c>
      <c r="L64" s="6">
        <f>IFERROR(INDEX(Param_g,MATCH(H64,Param_KeysNorm,0)),"")</f>
        <v>0</v>
      </c>
      <c r="M64" s="6">
        <f>IFERROR(INDEX(Param_L,MATCH(H64,Param_KeysNorm,0)),"")</f>
        <v>0</v>
      </c>
      <c r="N64" s="6">
        <f>IFERROR(INDEX(Param_rho,MATCH(H64,Param_KeysNorm,0)),"")</f>
        <v>0</v>
      </c>
      <c r="O64" s="6">
        <f>IFERROR(INDEX(Param_d,MATCH(H64,Param_KeysNorm,0)),"")</f>
        <v>0</v>
      </c>
      <c r="P64" s="6">
        <f>IFERROR(IF(I64&gt;0,10000/I64,""),"")</f>
        <v>0</v>
      </c>
      <c r="Q64" s="6">
        <f>IFERROR(IF(K64&gt;0,J64/K64,""),"")</f>
        <v>0</v>
      </c>
      <c r="R64" s="6">
        <f>IFERROR(IF(L64&gt;0,Q64/L64,""),"")</f>
        <v>0</v>
      </c>
      <c r="S64" s="7">
        <f>IFERROR(R64*P64,"")</f>
        <v>0</v>
      </c>
      <c r="T64" s="6">
        <f>IFERROR((S64*M64*N64)/1000,"")</f>
        <v>0</v>
      </c>
      <c r="U64" s="6">
        <f>IFERROR(R64*M64*N64,"")</f>
        <v>0</v>
      </c>
      <c r="V64" s="6">
        <f>IF(A64&gt;0,A64*(1-(B64/100)-(C64/100)),"")</f>
        <v>0</v>
      </c>
      <c r="W64" s="6">
        <f>IFERROR(T64*V64,"")</f>
        <v>0</v>
      </c>
      <c r="X64" s="8">
        <f>IF(AND(U64&gt;0,O64&gt;0),ABS(U64-O64)/O64,"")</f>
        <v>0</v>
      </c>
      <c r="Y64" s="8">
        <f>IF(E64="Seca",Tol_Seca,Tol_Chuva)</f>
        <v>0</v>
      </c>
      <c r="Z64">
        <f>IF(AND(U64&gt;0,O64&gt;0),IF(X64&lt;=Y64,"OK","ATENCAO"),"")</f>
        <v>0</v>
      </c>
    </row>
    <row r="65" spans="7:26">
      <c r="G65">
        <f>D65&amp;"|"&amp;E65&amp;"|"&amp;F65</f>
        <v>0</v>
      </c>
      <c r="H65">
        <f>UPPER(SUBSTITUTE(SUBSTITUTE(G65,"-","")," ",""))</f>
        <v>0</v>
      </c>
      <c r="I65" s="6">
        <f>IFERROR(INDEX(Param_E,MATCH(H65,Param_KeysNorm,0)),"")</f>
        <v>0</v>
      </c>
      <c r="J65" s="6">
        <f>IFERROR(INDEX(Param_Gf,MATCH(H65,Param_KeysNorm,0)),"")</f>
        <v>0</v>
      </c>
      <c r="K65" s="6">
        <f>IFERROR(INDEX(Param_s,MATCH(H65,Param_KeysNorm,0)),"")</f>
        <v>0</v>
      </c>
      <c r="L65" s="6">
        <f>IFERROR(INDEX(Param_g,MATCH(H65,Param_KeysNorm,0)),"")</f>
        <v>0</v>
      </c>
      <c r="M65" s="6">
        <f>IFERROR(INDEX(Param_L,MATCH(H65,Param_KeysNorm,0)),"")</f>
        <v>0</v>
      </c>
      <c r="N65" s="6">
        <f>IFERROR(INDEX(Param_rho,MATCH(H65,Param_KeysNorm,0)),"")</f>
        <v>0</v>
      </c>
      <c r="O65" s="6">
        <f>IFERROR(INDEX(Param_d,MATCH(H65,Param_KeysNorm,0)),"")</f>
        <v>0</v>
      </c>
      <c r="P65" s="6">
        <f>IFERROR(IF(I65&gt;0,10000/I65,""),"")</f>
        <v>0</v>
      </c>
      <c r="Q65" s="6">
        <f>IFERROR(IF(K65&gt;0,J65/K65,""),"")</f>
        <v>0</v>
      </c>
      <c r="R65" s="6">
        <f>IFERROR(IF(L65&gt;0,Q65/L65,""),"")</f>
        <v>0</v>
      </c>
      <c r="S65" s="7">
        <f>IFERROR(R65*P65,"")</f>
        <v>0</v>
      </c>
      <c r="T65" s="6">
        <f>IFERROR((S65*M65*N65)/1000,"")</f>
        <v>0</v>
      </c>
      <c r="U65" s="6">
        <f>IFERROR(R65*M65*N65,"")</f>
        <v>0</v>
      </c>
      <c r="V65" s="6">
        <f>IF(A65&gt;0,A65*(1-(B65/100)-(C65/100)),"")</f>
        <v>0</v>
      </c>
      <c r="W65" s="6">
        <f>IFERROR(T65*V65,"")</f>
        <v>0</v>
      </c>
      <c r="X65" s="8">
        <f>IF(AND(U65&gt;0,O65&gt;0),ABS(U65-O65)/O65,"")</f>
        <v>0</v>
      </c>
      <c r="Y65" s="8">
        <f>IF(E65="Seca",Tol_Seca,Tol_Chuva)</f>
        <v>0</v>
      </c>
      <c r="Z65">
        <f>IF(AND(U65&gt;0,O65&gt;0),IF(X65&lt;=Y65,"OK","ATENCAO"),"")</f>
        <v>0</v>
      </c>
    </row>
    <row r="66" spans="7:26">
      <c r="G66">
        <f>D66&amp;"|"&amp;E66&amp;"|"&amp;F66</f>
        <v>0</v>
      </c>
      <c r="H66">
        <f>UPPER(SUBSTITUTE(SUBSTITUTE(G66,"-","")," ",""))</f>
        <v>0</v>
      </c>
      <c r="I66" s="6">
        <f>IFERROR(INDEX(Param_E,MATCH(H66,Param_KeysNorm,0)),"")</f>
        <v>0</v>
      </c>
      <c r="J66" s="6">
        <f>IFERROR(INDEX(Param_Gf,MATCH(H66,Param_KeysNorm,0)),"")</f>
        <v>0</v>
      </c>
      <c r="K66" s="6">
        <f>IFERROR(INDEX(Param_s,MATCH(H66,Param_KeysNorm,0)),"")</f>
        <v>0</v>
      </c>
      <c r="L66" s="6">
        <f>IFERROR(INDEX(Param_g,MATCH(H66,Param_KeysNorm,0)),"")</f>
        <v>0</v>
      </c>
      <c r="M66" s="6">
        <f>IFERROR(INDEX(Param_L,MATCH(H66,Param_KeysNorm,0)),"")</f>
        <v>0</v>
      </c>
      <c r="N66" s="6">
        <f>IFERROR(INDEX(Param_rho,MATCH(H66,Param_KeysNorm,0)),"")</f>
        <v>0</v>
      </c>
      <c r="O66" s="6">
        <f>IFERROR(INDEX(Param_d,MATCH(H66,Param_KeysNorm,0)),"")</f>
        <v>0</v>
      </c>
      <c r="P66" s="6">
        <f>IFERROR(IF(I66&gt;0,10000/I66,""),"")</f>
        <v>0</v>
      </c>
      <c r="Q66" s="6">
        <f>IFERROR(IF(K66&gt;0,J66/K66,""),"")</f>
        <v>0</v>
      </c>
      <c r="R66" s="6">
        <f>IFERROR(IF(L66&gt;0,Q66/L66,""),"")</f>
        <v>0</v>
      </c>
      <c r="S66" s="7">
        <f>IFERROR(R66*P66,"")</f>
        <v>0</v>
      </c>
      <c r="T66" s="6">
        <f>IFERROR((S66*M66*N66)/1000,"")</f>
        <v>0</v>
      </c>
      <c r="U66" s="6">
        <f>IFERROR(R66*M66*N66,"")</f>
        <v>0</v>
      </c>
      <c r="V66" s="6">
        <f>IF(A66&gt;0,A66*(1-(B66/100)-(C66/100)),"")</f>
        <v>0</v>
      </c>
      <c r="W66" s="6">
        <f>IFERROR(T66*V66,"")</f>
        <v>0</v>
      </c>
      <c r="X66" s="8">
        <f>IF(AND(U66&gt;0,O66&gt;0),ABS(U66-O66)/O66,"")</f>
        <v>0</v>
      </c>
      <c r="Y66" s="8">
        <f>IF(E66="Seca",Tol_Seca,Tol_Chuva)</f>
        <v>0</v>
      </c>
      <c r="Z66">
        <f>IF(AND(U66&gt;0,O66&gt;0),IF(X66&lt;=Y66,"OK","ATENCAO"),"")</f>
        <v>0</v>
      </c>
    </row>
    <row r="67" spans="7:26">
      <c r="G67">
        <f>D67&amp;"|"&amp;E67&amp;"|"&amp;F67</f>
        <v>0</v>
      </c>
      <c r="H67">
        <f>UPPER(SUBSTITUTE(SUBSTITUTE(G67,"-","")," ",""))</f>
        <v>0</v>
      </c>
      <c r="I67" s="6">
        <f>IFERROR(INDEX(Param_E,MATCH(H67,Param_KeysNorm,0)),"")</f>
        <v>0</v>
      </c>
      <c r="J67" s="6">
        <f>IFERROR(INDEX(Param_Gf,MATCH(H67,Param_KeysNorm,0)),"")</f>
        <v>0</v>
      </c>
      <c r="K67" s="6">
        <f>IFERROR(INDEX(Param_s,MATCH(H67,Param_KeysNorm,0)),"")</f>
        <v>0</v>
      </c>
      <c r="L67" s="6">
        <f>IFERROR(INDEX(Param_g,MATCH(H67,Param_KeysNorm,0)),"")</f>
        <v>0</v>
      </c>
      <c r="M67" s="6">
        <f>IFERROR(INDEX(Param_L,MATCH(H67,Param_KeysNorm,0)),"")</f>
        <v>0</v>
      </c>
      <c r="N67" s="6">
        <f>IFERROR(INDEX(Param_rho,MATCH(H67,Param_KeysNorm,0)),"")</f>
        <v>0</v>
      </c>
      <c r="O67" s="6">
        <f>IFERROR(INDEX(Param_d,MATCH(H67,Param_KeysNorm,0)),"")</f>
        <v>0</v>
      </c>
      <c r="P67" s="6">
        <f>IFERROR(IF(I67&gt;0,10000/I67,""),"")</f>
        <v>0</v>
      </c>
      <c r="Q67" s="6">
        <f>IFERROR(IF(K67&gt;0,J67/K67,""),"")</f>
        <v>0</v>
      </c>
      <c r="R67" s="6">
        <f>IFERROR(IF(L67&gt;0,Q67/L67,""),"")</f>
        <v>0</v>
      </c>
      <c r="S67" s="7">
        <f>IFERROR(R67*P67,"")</f>
        <v>0</v>
      </c>
      <c r="T67" s="6">
        <f>IFERROR((S67*M67*N67)/1000,"")</f>
        <v>0</v>
      </c>
      <c r="U67" s="6">
        <f>IFERROR(R67*M67*N67,"")</f>
        <v>0</v>
      </c>
      <c r="V67" s="6">
        <f>IF(A67&gt;0,A67*(1-(B67/100)-(C67/100)),"")</f>
        <v>0</v>
      </c>
      <c r="W67" s="6">
        <f>IFERROR(T67*V67,"")</f>
        <v>0</v>
      </c>
      <c r="X67" s="8">
        <f>IF(AND(U67&gt;0,O67&gt;0),ABS(U67-O67)/O67,"")</f>
        <v>0</v>
      </c>
      <c r="Y67" s="8">
        <f>IF(E67="Seca",Tol_Seca,Tol_Chuva)</f>
        <v>0</v>
      </c>
      <c r="Z67">
        <f>IF(AND(U67&gt;0,O67&gt;0),IF(X67&lt;=Y67,"OK","ATENCAO"),"")</f>
        <v>0</v>
      </c>
    </row>
    <row r="68" spans="7:26">
      <c r="G68">
        <f>D68&amp;"|"&amp;E68&amp;"|"&amp;F68</f>
        <v>0</v>
      </c>
      <c r="H68">
        <f>UPPER(SUBSTITUTE(SUBSTITUTE(G68,"-","")," ",""))</f>
        <v>0</v>
      </c>
      <c r="I68" s="6">
        <f>IFERROR(INDEX(Param_E,MATCH(H68,Param_KeysNorm,0)),"")</f>
        <v>0</v>
      </c>
      <c r="J68" s="6">
        <f>IFERROR(INDEX(Param_Gf,MATCH(H68,Param_KeysNorm,0)),"")</f>
        <v>0</v>
      </c>
      <c r="K68" s="6">
        <f>IFERROR(INDEX(Param_s,MATCH(H68,Param_KeysNorm,0)),"")</f>
        <v>0</v>
      </c>
      <c r="L68" s="6">
        <f>IFERROR(INDEX(Param_g,MATCH(H68,Param_KeysNorm,0)),"")</f>
        <v>0</v>
      </c>
      <c r="M68" s="6">
        <f>IFERROR(INDEX(Param_L,MATCH(H68,Param_KeysNorm,0)),"")</f>
        <v>0</v>
      </c>
      <c r="N68" s="6">
        <f>IFERROR(INDEX(Param_rho,MATCH(H68,Param_KeysNorm,0)),"")</f>
        <v>0</v>
      </c>
      <c r="O68" s="6">
        <f>IFERROR(INDEX(Param_d,MATCH(H68,Param_KeysNorm,0)),"")</f>
        <v>0</v>
      </c>
      <c r="P68" s="6">
        <f>IFERROR(IF(I68&gt;0,10000/I68,""),"")</f>
        <v>0</v>
      </c>
      <c r="Q68" s="6">
        <f>IFERROR(IF(K68&gt;0,J68/K68,""),"")</f>
        <v>0</v>
      </c>
      <c r="R68" s="6">
        <f>IFERROR(IF(L68&gt;0,Q68/L68,""),"")</f>
        <v>0</v>
      </c>
      <c r="S68" s="7">
        <f>IFERROR(R68*P68,"")</f>
        <v>0</v>
      </c>
      <c r="T68" s="6">
        <f>IFERROR((S68*M68*N68)/1000,"")</f>
        <v>0</v>
      </c>
      <c r="U68" s="6">
        <f>IFERROR(R68*M68*N68,"")</f>
        <v>0</v>
      </c>
      <c r="V68" s="6">
        <f>IF(A68&gt;0,A68*(1-(B68/100)-(C68/100)),"")</f>
        <v>0</v>
      </c>
      <c r="W68" s="6">
        <f>IFERROR(T68*V68,"")</f>
        <v>0</v>
      </c>
      <c r="X68" s="8">
        <f>IF(AND(U68&gt;0,O68&gt;0),ABS(U68-O68)/O68,"")</f>
        <v>0</v>
      </c>
      <c r="Y68" s="8">
        <f>IF(E68="Seca",Tol_Seca,Tol_Chuva)</f>
        <v>0</v>
      </c>
      <c r="Z68">
        <f>IF(AND(U68&gt;0,O68&gt;0),IF(X68&lt;=Y68,"OK","ATENCAO"),"")</f>
        <v>0</v>
      </c>
    </row>
    <row r="69" spans="7:26">
      <c r="G69">
        <f>D69&amp;"|"&amp;E69&amp;"|"&amp;F69</f>
        <v>0</v>
      </c>
      <c r="H69">
        <f>UPPER(SUBSTITUTE(SUBSTITUTE(G69,"-","")," ",""))</f>
        <v>0</v>
      </c>
      <c r="I69" s="6">
        <f>IFERROR(INDEX(Param_E,MATCH(H69,Param_KeysNorm,0)),"")</f>
        <v>0</v>
      </c>
      <c r="J69" s="6">
        <f>IFERROR(INDEX(Param_Gf,MATCH(H69,Param_KeysNorm,0)),"")</f>
        <v>0</v>
      </c>
      <c r="K69" s="6">
        <f>IFERROR(INDEX(Param_s,MATCH(H69,Param_KeysNorm,0)),"")</f>
        <v>0</v>
      </c>
      <c r="L69" s="6">
        <f>IFERROR(INDEX(Param_g,MATCH(H69,Param_KeysNorm,0)),"")</f>
        <v>0</v>
      </c>
      <c r="M69" s="6">
        <f>IFERROR(INDEX(Param_L,MATCH(H69,Param_KeysNorm,0)),"")</f>
        <v>0</v>
      </c>
      <c r="N69" s="6">
        <f>IFERROR(INDEX(Param_rho,MATCH(H69,Param_KeysNorm,0)),"")</f>
        <v>0</v>
      </c>
      <c r="O69" s="6">
        <f>IFERROR(INDEX(Param_d,MATCH(H69,Param_KeysNorm,0)),"")</f>
        <v>0</v>
      </c>
      <c r="P69" s="6">
        <f>IFERROR(IF(I69&gt;0,10000/I69,""),"")</f>
        <v>0</v>
      </c>
      <c r="Q69" s="6">
        <f>IFERROR(IF(K69&gt;0,J69/K69,""),"")</f>
        <v>0</v>
      </c>
      <c r="R69" s="6">
        <f>IFERROR(IF(L69&gt;0,Q69/L69,""),"")</f>
        <v>0</v>
      </c>
      <c r="S69" s="7">
        <f>IFERROR(R69*P69,"")</f>
        <v>0</v>
      </c>
      <c r="T69" s="6">
        <f>IFERROR((S69*M69*N69)/1000,"")</f>
        <v>0</v>
      </c>
      <c r="U69" s="6">
        <f>IFERROR(R69*M69*N69,"")</f>
        <v>0</v>
      </c>
      <c r="V69" s="6">
        <f>IF(A69&gt;0,A69*(1-(B69/100)-(C69/100)),"")</f>
        <v>0</v>
      </c>
      <c r="W69" s="6">
        <f>IFERROR(T69*V69,"")</f>
        <v>0</v>
      </c>
      <c r="X69" s="8">
        <f>IF(AND(U69&gt;0,O69&gt;0),ABS(U69-O69)/O69,"")</f>
        <v>0</v>
      </c>
      <c r="Y69" s="8">
        <f>IF(E69="Seca",Tol_Seca,Tol_Chuva)</f>
        <v>0</v>
      </c>
      <c r="Z69">
        <f>IF(AND(U69&gt;0,O69&gt;0),IF(X69&lt;=Y69,"OK","ATENCAO"),"")</f>
        <v>0</v>
      </c>
    </row>
    <row r="70" spans="7:26">
      <c r="G70">
        <f>D70&amp;"|"&amp;E70&amp;"|"&amp;F70</f>
        <v>0</v>
      </c>
      <c r="H70">
        <f>UPPER(SUBSTITUTE(SUBSTITUTE(G70,"-","")," ",""))</f>
        <v>0</v>
      </c>
      <c r="I70" s="6">
        <f>IFERROR(INDEX(Param_E,MATCH(H70,Param_KeysNorm,0)),"")</f>
        <v>0</v>
      </c>
      <c r="J70" s="6">
        <f>IFERROR(INDEX(Param_Gf,MATCH(H70,Param_KeysNorm,0)),"")</f>
        <v>0</v>
      </c>
      <c r="K70" s="6">
        <f>IFERROR(INDEX(Param_s,MATCH(H70,Param_KeysNorm,0)),"")</f>
        <v>0</v>
      </c>
      <c r="L70" s="6">
        <f>IFERROR(INDEX(Param_g,MATCH(H70,Param_KeysNorm,0)),"")</f>
        <v>0</v>
      </c>
      <c r="M70" s="6">
        <f>IFERROR(INDEX(Param_L,MATCH(H70,Param_KeysNorm,0)),"")</f>
        <v>0</v>
      </c>
      <c r="N70" s="6">
        <f>IFERROR(INDEX(Param_rho,MATCH(H70,Param_KeysNorm,0)),"")</f>
        <v>0</v>
      </c>
      <c r="O70" s="6">
        <f>IFERROR(INDEX(Param_d,MATCH(H70,Param_KeysNorm,0)),"")</f>
        <v>0</v>
      </c>
      <c r="P70" s="6">
        <f>IFERROR(IF(I70&gt;0,10000/I70,""),"")</f>
        <v>0</v>
      </c>
      <c r="Q70" s="6">
        <f>IFERROR(IF(K70&gt;0,J70/K70,""),"")</f>
        <v>0</v>
      </c>
      <c r="R70" s="6">
        <f>IFERROR(IF(L70&gt;0,Q70/L70,""),"")</f>
        <v>0</v>
      </c>
      <c r="S70" s="7">
        <f>IFERROR(R70*P70,"")</f>
        <v>0</v>
      </c>
      <c r="T70" s="6">
        <f>IFERROR((S70*M70*N70)/1000,"")</f>
        <v>0</v>
      </c>
      <c r="U70" s="6">
        <f>IFERROR(R70*M70*N70,"")</f>
        <v>0</v>
      </c>
      <c r="V70" s="6">
        <f>IF(A70&gt;0,A70*(1-(B70/100)-(C70/100)),"")</f>
        <v>0</v>
      </c>
      <c r="W70" s="6">
        <f>IFERROR(T70*V70,"")</f>
        <v>0</v>
      </c>
      <c r="X70" s="8">
        <f>IF(AND(U70&gt;0,O70&gt;0),ABS(U70-O70)/O70,"")</f>
        <v>0</v>
      </c>
      <c r="Y70" s="8">
        <f>IF(E70="Seca",Tol_Seca,Tol_Chuva)</f>
        <v>0</v>
      </c>
      <c r="Z70">
        <f>IF(AND(U70&gt;0,O70&gt;0),IF(X70&lt;=Y70,"OK","ATENCAO"),"")</f>
        <v>0</v>
      </c>
    </row>
    <row r="71" spans="7:26">
      <c r="G71">
        <f>D71&amp;"|"&amp;E71&amp;"|"&amp;F71</f>
        <v>0</v>
      </c>
      <c r="H71">
        <f>UPPER(SUBSTITUTE(SUBSTITUTE(G71,"-","")," ",""))</f>
        <v>0</v>
      </c>
      <c r="I71" s="6">
        <f>IFERROR(INDEX(Param_E,MATCH(H71,Param_KeysNorm,0)),"")</f>
        <v>0</v>
      </c>
      <c r="J71" s="6">
        <f>IFERROR(INDEX(Param_Gf,MATCH(H71,Param_KeysNorm,0)),"")</f>
        <v>0</v>
      </c>
      <c r="K71" s="6">
        <f>IFERROR(INDEX(Param_s,MATCH(H71,Param_KeysNorm,0)),"")</f>
        <v>0</v>
      </c>
      <c r="L71" s="6">
        <f>IFERROR(INDEX(Param_g,MATCH(H71,Param_KeysNorm,0)),"")</f>
        <v>0</v>
      </c>
      <c r="M71" s="6">
        <f>IFERROR(INDEX(Param_L,MATCH(H71,Param_KeysNorm,0)),"")</f>
        <v>0</v>
      </c>
      <c r="N71" s="6">
        <f>IFERROR(INDEX(Param_rho,MATCH(H71,Param_KeysNorm,0)),"")</f>
        <v>0</v>
      </c>
      <c r="O71" s="6">
        <f>IFERROR(INDEX(Param_d,MATCH(H71,Param_KeysNorm,0)),"")</f>
        <v>0</v>
      </c>
      <c r="P71" s="6">
        <f>IFERROR(IF(I71&gt;0,10000/I71,""),"")</f>
        <v>0</v>
      </c>
      <c r="Q71" s="6">
        <f>IFERROR(IF(K71&gt;0,J71/K71,""),"")</f>
        <v>0</v>
      </c>
      <c r="R71" s="6">
        <f>IFERROR(IF(L71&gt;0,Q71/L71,""),"")</f>
        <v>0</v>
      </c>
      <c r="S71" s="7">
        <f>IFERROR(R71*P71,"")</f>
        <v>0</v>
      </c>
      <c r="T71" s="6">
        <f>IFERROR((S71*M71*N71)/1000,"")</f>
        <v>0</v>
      </c>
      <c r="U71" s="6">
        <f>IFERROR(R71*M71*N71,"")</f>
        <v>0</v>
      </c>
      <c r="V71" s="6">
        <f>IF(A71&gt;0,A71*(1-(B71/100)-(C71/100)),"")</f>
        <v>0</v>
      </c>
      <c r="W71" s="6">
        <f>IFERROR(T71*V71,"")</f>
        <v>0</v>
      </c>
      <c r="X71" s="8">
        <f>IF(AND(U71&gt;0,O71&gt;0),ABS(U71-O71)/O71,"")</f>
        <v>0</v>
      </c>
      <c r="Y71" s="8">
        <f>IF(E71="Seca",Tol_Seca,Tol_Chuva)</f>
        <v>0</v>
      </c>
      <c r="Z71">
        <f>IF(AND(U71&gt;0,O71&gt;0),IF(X71&lt;=Y71,"OK","ATENCAO"),"")</f>
        <v>0</v>
      </c>
    </row>
    <row r="72" spans="7:26">
      <c r="G72">
        <f>D72&amp;"|"&amp;E72&amp;"|"&amp;F72</f>
        <v>0</v>
      </c>
      <c r="H72">
        <f>UPPER(SUBSTITUTE(SUBSTITUTE(G72,"-","")," ",""))</f>
        <v>0</v>
      </c>
      <c r="I72" s="6">
        <f>IFERROR(INDEX(Param_E,MATCH(H72,Param_KeysNorm,0)),"")</f>
        <v>0</v>
      </c>
      <c r="J72" s="6">
        <f>IFERROR(INDEX(Param_Gf,MATCH(H72,Param_KeysNorm,0)),"")</f>
        <v>0</v>
      </c>
      <c r="K72" s="6">
        <f>IFERROR(INDEX(Param_s,MATCH(H72,Param_KeysNorm,0)),"")</f>
        <v>0</v>
      </c>
      <c r="L72" s="6">
        <f>IFERROR(INDEX(Param_g,MATCH(H72,Param_KeysNorm,0)),"")</f>
        <v>0</v>
      </c>
      <c r="M72" s="6">
        <f>IFERROR(INDEX(Param_L,MATCH(H72,Param_KeysNorm,0)),"")</f>
        <v>0</v>
      </c>
      <c r="N72" s="6">
        <f>IFERROR(INDEX(Param_rho,MATCH(H72,Param_KeysNorm,0)),"")</f>
        <v>0</v>
      </c>
      <c r="O72" s="6">
        <f>IFERROR(INDEX(Param_d,MATCH(H72,Param_KeysNorm,0)),"")</f>
        <v>0</v>
      </c>
      <c r="P72" s="6">
        <f>IFERROR(IF(I72&gt;0,10000/I72,""),"")</f>
        <v>0</v>
      </c>
      <c r="Q72" s="6">
        <f>IFERROR(IF(K72&gt;0,J72/K72,""),"")</f>
        <v>0</v>
      </c>
      <c r="R72" s="6">
        <f>IFERROR(IF(L72&gt;0,Q72/L72,""),"")</f>
        <v>0</v>
      </c>
      <c r="S72" s="7">
        <f>IFERROR(R72*P72,"")</f>
        <v>0</v>
      </c>
      <c r="T72" s="6">
        <f>IFERROR((S72*M72*N72)/1000,"")</f>
        <v>0</v>
      </c>
      <c r="U72" s="6">
        <f>IFERROR(R72*M72*N72,"")</f>
        <v>0</v>
      </c>
      <c r="V72" s="6">
        <f>IF(A72&gt;0,A72*(1-(B72/100)-(C72/100)),"")</f>
        <v>0</v>
      </c>
      <c r="W72" s="6">
        <f>IFERROR(T72*V72,"")</f>
        <v>0</v>
      </c>
      <c r="X72" s="8">
        <f>IF(AND(U72&gt;0,O72&gt;0),ABS(U72-O72)/O72,"")</f>
        <v>0</v>
      </c>
      <c r="Y72" s="8">
        <f>IF(E72="Seca",Tol_Seca,Tol_Chuva)</f>
        <v>0</v>
      </c>
      <c r="Z72">
        <f>IF(AND(U72&gt;0,O72&gt;0),IF(X72&lt;=Y72,"OK","ATENCAO"),"")</f>
        <v>0</v>
      </c>
    </row>
    <row r="73" spans="7:26">
      <c r="G73">
        <f>D73&amp;"|"&amp;E73&amp;"|"&amp;F73</f>
        <v>0</v>
      </c>
      <c r="H73">
        <f>UPPER(SUBSTITUTE(SUBSTITUTE(G73,"-","")," ",""))</f>
        <v>0</v>
      </c>
      <c r="I73" s="6">
        <f>IFERROR(INDEX(Param_E,MATCH(H73,Param_KeysNorm,0)),"")</f>
        <v>0</v>
      </c>
      <c r="J73" s="6">
        <f>IFERROR(INDEX(Param_Gf,MATCH(H73,Param_KeysNorm,0)),"")</f>
        <v>0</v>
      </c>
      <c r="K73" s="6">
        <f>IFERROR(INDEX(Param_s,MATCH(H73,Param_KeysNorm,0)),"")</f>
        <v>0</v>
      </c>
      <c r="L73" s="6">
        <f>IFERROR(INDEX(Param_g,MATCH(H73,Param_KeysNorm,0)),"")</f>
        <v>0</v>
      </c>
      <c r="M73" s="6">
        <f>IFERROR(INDEX(Param_L,MATCH(H73,Param_KeysNorm,0)),"")</f>
        <v>0</v>
      </c>
      <c r="N73" s="6">
        <f>IFERROR(INDEX(Param_rho,MATCH(H73,Param_KeysNorm,0)),"")</f>
        <v>0</v>
      </c>
      <c r="O73" s="6">
        <f>IFERROR(INDEX(Param_d,MATCH(H73,Param_KeysNorm,0)),"")</f>
        <v>0</v>
      </c>
      <c r="P73" s="6">
        <f>IFERROR(IF(I73&gt;0,10000/I73,""),"")</f>
        <v>0</v>
      </c>
      <c r="Q73" s="6">
        <f>IFERROR(IF(K73&gt;0,J73/K73,""),"")</f>
        <v>0</v>
      </c>
      <c r="R73" s="6">
        <f>IFERROR(IF(L73&gt;0,Q73/L73,""),"")</f>
        <v>0</v>
      </c>
      <c r="S73" s="7">
        <f>IFERROR(R73*P73,"")</f>
        <v>0</v>
      </c>
      <c r="T73" s="6">
        <f>IFERROR((S73*M73*N73)/1000,"")</f>
        <v>0</v>
      </c>
      <c r="U73" s="6">
        <f>IFERROR(R73*M73*N73,"")</f>
        <v>0</v>
      </c>
      <c r="V73" s="6">
        <f>IF(A73&gt;0,A73*(1-(B73/100)-(C73/100)),"")</f>
        <v>0</v>
      </c>
      <c r="W73" s="6">
        <f>IFERROR(T73*V73,"")</f>
        <v>0</v>
      </c>
      <c r="X73" s="8">
        <f>IF(AND(U73&gt;0,O73&gt;0),ABS(U73-O73)/O73,"")</f>
        <v>0</v>
      </c>
      <c r="Y73" s="8">
        <f>IF(E73="Seca",Tol_Seca,Tol_Chuva)</f>
        <v>0</v>
      </c>
      <c r="Z73">
        <f>IF(AND(U73&gt;0,O73&gt;0),IF(X73&lt;=Y73,"OK","ATENCAO"),"")</f>
        <v>0</v>
      </c>
    </row>
    <row r="74" spans="7:26">
      <c r="G74">
        <f>D74&amp;"|"&amp;E74&amp;"|"&amp;F74</f>
        <v>0</v>
      </c>
      <c r="H74">
        <f>UPPER(SUBSTITUTE(SUBSTITUTE(G74,"-","")," ",""))</f>
        <v>0</v>
      </c>
      <c r="I74" s="6">
        <f>IFERROR(INDEX(Param_E,MATCH(H74,Param_KeysNorm,0)),"")</f>
        <v>0</v>
      </c>
      <c r="J74" s="6">
        <f>IFERROR(INDEX(Param_Gf,MATCH(H74,Param_KeysNorm,0)),"")</f>
        <v>0</v>
      </c>
      <c r="K74" s="6">
        <f>IFERROR(INDEX(Param_s,MATCH(H74,Param_KeysNorm,0)),"")</f>
        <v>0</v>
      </c>
      <c r="L74" s="6">
        <f>IFERROR(INDEX(Param_g,MATCH(H74,Param_KeysNorm,0)),"")</f>
        <v>0</v>
      </c>
      <c r="M74" s="6">
        <f>IFERROR(INDEX(Param_L,MATCH(H74,Param_KeysNorm,0)),"")</f>
        <v>0</v>
      </c>
      <c r="N74" s="6">
        <f>IFERROR(INDEX(Param_rho,MATCH(H74,Param_KeysNorm,0)),"")</f>
        <v>0</v>
      </c>
      <c r="O74" s="6">
        <f>IFERROR(INDEX(Param_d,MATCH(H74,Param_KeysNorm,0)),"")</f>
        <v>0</v>
      </c>
      <c r="P74" s="6">
        <f>IFERROR(IF(I74&gt;0,10000/I74,""),"")</f>
        <v>0</v>
      </c>
      <c r="Q74" s="6">
        <f>IFERROR(IF(K74&gt;0,J74/K74,""),"")</f>
        <v>0</v>
      </c>
      <c r="R74" s="6">
        <f>IFERROR(IF(L74&gt;0,Q74/L74,""),"")</f>
        <v>0</v>
      </c>
      <c r="S74" s="7">
        <f>IFERROR(R74*P74,"")</f>
        <v>0</v>
      </c>
      <c r="T74" s="6">
        <f>IFERROR((S74*M74*N74)/1000,"")</f>
        <v>0</v>
      </c>
      <c r="U74" s="6">
        <f>IFERROR(R74*M74*N74,"")</f>
        <v>0</v>
      </c>
      <c r="V74" s="6">
        <f>IF(A74&gt;0,A74*(1-(B74/100)-(C74/100)),"")</f>
        <v>0</v>
      </c>
      <c r="W74" s="6">
        <f>IFERROR(T74*V74,"")</f>
        <v>0</v>
      </c>
      <c r="X74" s="8">
        <f>IF(AND(U74&gt;0,O74&gt;0),ABS(U74-O74)/O74,"")</f>
        <v>0</v>
      </c>
      <c r="Y74" s="8">
        <f>IF(E74="Seca",Tol_Seca,Tol_Chuva)</f>
        <v>0</v>
      </c>
      <c r="Z74">
        <f>IF(AND(U74&gt;0,O74&gt;0),IF(X74&lt;=Y74,"OK","ATENCAO"),"")</f>
        <v>0</v>
      </c>
    </row>
    <row r="75" spans="7:26">
      <c r="G75">
        <f>D75&amp;"|"&amp;E75&amp;"|"&amp;F75</f>
        <v>0</v>
      </c>
      <c r="H75">
        <f>UPPER(SUBSTITUTE(SUBSTITUTE(G75,"-","")," ",""))</f>
        <v>0</v>
      </c>
      <c r="I75" s="6">
        <f>IFERROR(INDEX(Param_E,MATCH(H75,Param_KeysNorm,0)),"")</f>
        <v>0</v>
      </c>
      <c r="J75" s="6">
        <f>IFERROR(INDEX(Param_Gf,MATCH(H75,Param_KeysNorm,0)),"")</f>
        <v>0</v>
      </c>
      <c r="K75" s="6">
        <f>IFERROR(INDEX(Param_s,MATCH(H75,Param_KeysNorm,0)),"")</f>
        <v>0</v>
      </c>
      <c r="L75" s="6">
        <f>IFERROR(INDEX(Param_g,MATCH(H75,Param_KeysNorm,0)),"")</f>
        <v>0</v>
      </c>
      <c r="M75" s="6">
        <f>IFERROR(INDEX(Param_L,MATCH(H75,Param_KeysNorm,0)),"")</f>
        <v>0</v>
      </c>
      <c r="N75" s="6">
        <f>IFERROR(INDEX(Param_rho,MATCH(H75,Param_KeysNorm,0)),"")</f>
        <v>0</v>
      </c>
      <c r="O75" s="6">
        <f>IFERROR(INDEX(Param_d,MATCH(H75,Param_KeysNorm,0)),"")</f>
        <v>0</v>
      </c>
      <c r="P75" s="6">
        <f>IFERROR(IF(I75&gt;0,10000/I75,""),"")</f>
        <v>0</v>
      </c>
      <c r="Q75" s="6">
        <f>IFERROR(IF(K75&gt;0,J75/K75,""),"")</f>
        <v>0</v>
      </c>
      <c r="R75" s="6">
        <f>IFERROR(IF(L75&gt;0,Q75/L75,""),"")</f>
        <v>0</v>
      </c>
      <c r="S75" s="7">
        <f>IFERROR(R75*P75,"")</f>
        <v>0</v>
      </c>
      <c r="T75" s="6">
        <f>IFERROR((S75*M75*N75)/1000,"")</f>
        <v>0</v>
      </c>
      <c r="U75" s="6">
        <f>IFERROR(R75*M75*N75,"")</f>
        <v>0</v>
      </c>
      <c r="V75" s="6">
        <f>IF(A75&gt;0,A75*(1-(B75/100)-(C75/100)),"")</f>
        <v>0</v>
      </c>
      <c r="W75" s="6">
        <f>IFERROR(T75*V75,"")</f>
        <v>0</v>
      </c>
      <c r="X75" s="8">
        <f>IF(AND(U75&gt;0,O75&gt;0),ABS(U75-O75)/O75,"")</f>
        <v>0</v>
      </c>
      <c r="Y75" s="8">
        <f>IF(E75="Seca",Tol_Seca,Tol_Chuva)</f>
        <v>0</v>
      </c>
      <c r="Z75">
        <f>IF(AND(U75&gt;0,O75&gt;0),IF(X75&lt;=Y75,"OK","ATENCAO"),"")</f>
        <v>0</v>
      </c>
    </row>
    <row r="76" spans="7:26">
      <c r="G76">
        <f>D76&amp;"|"&amp;E76&amp;"|"&amp;F76</f>
        <v>0</v>
      </c>
      <c r="H76">
        <f>UPPER(SUBSTITUTE(SUBSTITUTE(G76,"-","")," ",""))</f>
        <v>0</v>
      </c>
      <c r="I76" s="6">
        <f>IFERROR(INDEX(Param_E,MATCH(H76,Param_KeysNorm,0)),"")</f>
        <v>0</v>
      </c>
      <c r="J76" s="6">
        <f>IFERROR(INDEX(Param_Gf,MATCH(H76,Param_KeysNorm,0)),"")</f>
        <v>0</v>
      </c>
      <c r="K76" s="6">
        <f>IFERROR(INDEX(Param_s,MATCH(H76,Param_KeysNorm,0)),"")</f>
        <v>0</v>
      </c>
      <c r="L76" s="6">
        <f>IFERROR(INDEX(Param_g,MATCH(H76,Param_KeysNorm,0)),"")</f>
        <v>0</v>
      </c>
      <c r="M76" s="6">
        <f>IFERROR(INDEX(Param_L,MATCH(H76,Param_KeysNorm,0)),"")</f>
        <v>0</v>
      </c>
      <c r="N76" s="6">
        <f>IFERROR(INDEX(Param_rho,MATCH(H76,Param_KeysNorm,0)),"")</f>
        <v>0</v>
      </c>
      <c r="O76" s="6">
        <f>IFERROR(INDEX(Param_d,MATCH(H76,Param_KeysNorm,0)),"")</f>
        <v>0</v>
      </c>
      <c r="P76" s="6">
        <f>IFERROR(IF(I76&gt;0,10000/I76,""),"")</f>
        <v>0</v>
      </c>
      <c r="Q76" s="6">
        <f>IFERROR(IF(K76&gt;0,J76/K76,""),"")</f>
        <v>0</v>
      </c>
      <c r="R76" s="6">
        <f>IFERROR(IF(L76&gt;0,Q76/L76,""),"")</f>
        <v>0</v>
      </c>
      <c r="S76" s="7">
        <f>IFERROR(R76*P76,"")</f>
        <v>0</v>
      </c>
      <c r="T76" s="6">
        <f>IFERROR((S76*M76*N76)/1000,"")</f>
        <v>0</v>
      </c>
      <c r="U76" s="6">
        <f>IFERROR(R76*M76*N76,"")</f>
        <v>0</v>
      </c>
      <c r="V76" s="6">
        <f>IF(A76&gt;0,A76*(1-(B76/100)-(C76/100)),"")</f>
        <v>0</v>
      </c>
      <c r="W76" s="6">
        <f>IFERROR(T76*V76,"")</f>
        <v>0</v>
      </c>
      <c r="X76" s="8">
        <f>IF(AND(U76&gt;0,O76&gt;0),ABS(U76-O76)/O76,"")</f>
        <v>0</v>
      </c>
      <c r="Y76" s="8">
        <f>IF(E76="Seca",Tol_Seca,Tol_Chuva)</f>
        <v>0</v>
      </c>
      <c r="Z76">
        <f>IF(AND(U76&gt;0,O76&gt;0),IF(X76&lt;=Y76,"OK","ATENCAO"),"")</f>
        <v>0</v>
      </c>
    </row>
    <row r="77" spans="7:26">
      <c r="G77">
        <f>D77&amp;"|"&amp;E77&amp;"|"&amp;F77</f>
        <v>0</v>
      </c>
      <c r="H77">
        <f>UPPER(SUBSTITUTE(SUBSTITUTE(G77,"-","")," ",""))</f>
        <v>0</v>
      </c>
      <c r="I77" s="6">
        <f>IFERROR(INDEX(Param_E,MATCH(H77,Param_KeysNorm,0)),"")</f>
        <v>0</v>
      </c>
      <c r="J77" s="6">
        <f>IFERROR(INDEX(Param_Gf,MATCH(H77,Param_KeysNorm,0)),"")</f>
        <v>0</v>
      </c>
      <c r="K77" s="6">
        <f>IFERROR(INDEX(Param_s,MATCH(H77,Param_KeysNorm,0)),"")</f>
        <v>0</v>
      </c>
      <c r="L77" s="6">
        <f>IFERROR(INDEX(Param_g,MATCH(H77,Param_KeysNorm,0)),"")</f>
        <v>0</v>
      </c>
      <c r="M77" s="6">
        <f>IFERROR(INDEX(Param_L,MATCH(H77,Param_KeysNorm,0)),"")</f>
        <v>0</v>
      </c>
      <c r="N77" s="6">
        <f>IFERROR(INDEX(Param_rho,MATCH(H77,Param_KeysNorm,0)),"")</f>
        <v>0</v>
      </c>
      <c r="O77" s="6">
        <f>IFERROR(INDEX(Param_d,MATCH(H77,Param_KeysNorm,0)),"")</f>
        <v>0</v>
      </c>
      <c r="P77" s="6">
        <f>IFERROR(IF(I77&gt;0,10000/I77,""),"")</f>
        <v>0</v>
      </c>
      <c r="Q77" s="6">
        <f>IFERROR(IF(K77&gt;0,J77/K77,""),"")</f>
        <v>0</v>
      </c>
      <c r="R77" s="6">
        <f>IFERROR(IF(L77&gt;0,Q77/L77,""),"")</f>
        <v>0</v>
      </c>
      <c r="S77" s="7">
        <f>IFERROR(R77*P77,"")</f>
        <v>0</v>
      </c>
      <c r="T77" s="6">
        <f>IFERROR((S77*M77*N77)/1000,"")</f>
        <v>0</v>
      </c>
      <c r="U77" s="6">
        <f>IFERROR(R77*M77*N77,"")</f>
        <v>0</v>
      </c>
      <c r="V77" s="6">
        <f>IF(A77&gt;0,A77*(1-(B77/100)-(C77/100)),"")</f>
        <v>0</v>
      </c>
      <c r="W77" s="6">
        <f>IFERROR(T77*V77,"")</f>
        <v>0</v>
      </c>
      <c r="X77" s="8">
        <f>IF(AND(U77&gt;0,O77&gt;0),ABS(U77-O77)/O77,"")</f>
        <v>0</v>
      </c>
      <c r="Y77" s="8">
        <f>IF(E77="Seca",Tol_Seca,Tol_Chuva)</f>
        <v>0</v>
      </c>
      <c r="Z77">
        <f>IF(AND(U77&gt;0,O77&gt;0),IF(X77&lt;=Y77,"OK","ATENCAO"),"")</f>
        <v>0</v>
      </c>
    </row>
    <row r="78" spans="7:26">
      <c r="G78">
        <f>D78&amp;"|"&amp;E78&amp;"|"&amp;F78</f>
        <v>0</v>
      </c>
      <c r="H78">
        <f>UPPER(SUBSTITUTE(SUBSTITUTE(G78,"-","")," ",""))</f>
        <v>0</v>
      </c>
      <c r="I78" s="6">
        <f>IFERROR(INDEX(Param_E,MATCH(H78,Param_KeysNorm,0)),"")</f>
        <v>0</v>
      </c>
      <c r="J78" s="6">
        <f>IFERROR(INDEX(Param_Gf,MATCH(H78,Param_KeysNorm,0)),"")</f>
        <v>0</v>
      </c>
      <c r="K78" s="6">
        <f>IFERROR(INDEX(Param_s,MATCH(H78,Param_KeysNorm,0)),"")</f>
        <v>0</v>
      </c>
      <c r="L78" s="6">
        <f>IFERROR(INDEX(Param_g,MATCH(H78,Param_KeysNorm,0)),"")</f>
        <v>0</v>
      </c>
      <c r="M78" s="6">
        <f>IFERROR(INDEX(Param_L,MATCH(H78,Param_KeysNorm,0)),"")</f>
        <v>0</v>
      </c>
      <c r="N78" s="6">
        <f>IFERROR(INDEX(Param_rho,MATCH(H78,Param_KeysNorm,0)),"")</f>
        <v>0</v>
      </c>
      <c r="O78" s="6">
        <f>IFERROR(INDEX(Param_d,MATCH(H78,Param_KeysNorm,0)),"")</f>
        <v>0</v>
      </c>
      <c r="P78" s="6">
        <f>IFERROR(IF(I78&gt;0,10000/I78,""),"")</f>
        <v>0</v>
      </c>
      <c r="Q78" s="6">
        <f>IFERROR(IF(K78&gt;0,J78/K78,""),"")</f>
        <v>0</v>
      </c>
      <c r="R78" s="6">
        <f>IFERROR(IF(L78&gt;0,Q78/L78,""),"")</f>
        <v>0</v>
      </c>
      <c r="S78" s="7">
        <f>IFERROR(R78*P78,"")</f>
        <v>0</v>
      </c>
      <c r="T78" s="6">
        <f>IFERROR((S78*M78*N78)/1000,"")</f>
        <v>0</v>
      </c>
      <c r="U78" s="6">
        <f>IFERROR(R78*M78*N78,"")</f>
        <v>0</v>
      </c>
      <c r="V78" s="6">
        <f>IF(A78&gt;0,A78*(1-(B78/100)-(C78/100)),"")</f>
        <v>0</v>
      </c>
      <c r="W78" s="6">
        <f>IFERROR(T78*V78,"")</f>
        <v>0</v>
      </c>
      <c r="X78" s="8">
        <f>IF(AND(U78&gt;0,O78&gt;0),ABS(U78-O78)/O78,"")</f>
        <v>0</v>
      </c>
      <c r="Y78" s="8">
        <f>IF(E78="Seca",Tol_Seca,Tol_Chuva)</f>
        <v>0</v>
      </c>
      <c r="Z78">
        <f>IF(AND(U78&gt;0,O78&gt;0),IF(X78&lt;=Y78,"OK","ATENCAO"),"")</f>
        <v>0</v>
      </c>
    </row>
    <row r="79" spans="7:26">
      <c r="G79">
        <f>D79&amp;"|"&amp;E79&amp;"|"&amp;F79</f>
        <v>0</v>
      </c>
      <c r="H79">
        <f>UPPER(SUBSTITUTE(SUBSTITUTE(G79,"-","")," ",""))</f>
        <v>0</v>
      </c>
      <c r="I79" s="6">
        <f>IFERROR(INDEX(Param_E,MATCH(H79,Param_KeysNorm,0)),"")</f>
        <v>0</v>
      </c>
      <c r="J79" s="6">
        <f>IFERROR(INDEX(Param_Gf,MATCH(H79,Param_KeysNorm,0)),"")</f>
        <v>0</v>
      </c>
      <c r="K79" s="6">
        <f>IFERROR(INDEX(Param_s,MATCH(H79,Param_KeysNorm,0)),"")</f>
        <v>0</v>
      </c>
      <c r="L79" s="6">
        <f>IFERROR(INDEX(Param_g,MATCH(H79,Param_KeysNorm,0)),"")</f>
        <v>0</v>
      </c>
      <c r="M79" s="6">
        <f>IFERROR(INDEX(Param_L,MATCH(H79,Param_KeysNorm,0)),"")</f>
        <v>0</v>
      </c>
      <c r="N79" s="6">
        <f>IFERROR(INDEX(Param_rho,MATCH(H79,Param_KeysNorm,0)),"")</f>
        <v>0</v>
      </c>
      <c r="O79" s="6">
        <f>IFERROR(INDEX(Param_d,MATCH(H79,Param_KeysNorm,0)),"")</f>
        <v>0</v>
      </c>
      <c r="P79" s="6">
        <f>IFERROR(IF(I79&gt;0,10000/I79,""),"")</f>
        <v>0</v>
      </c>
      <c r="Q79" s="6">
        <f>IFERROR(IF(K79&gt;0,J79/K79,""),"")</f>
        <v>0</v>
      </c>
      <c r="R79" s="6">
        <f>IFERROR(IF(L79&gt;0,Q79/L79,""),"")</f>
        <v>0</v>
      </c>
      <c r="S79" s="7">
        <f>IFERROR(R79*P79,"")</f>
        <v>0</v>
      </c>
      <c r="T79" s="6">
        <f>IFERROR((S79*M79*N79)/1000,"")</f>
        <v>0</v>
      </c>
      <c r="U79" s="6">
        <f>IFERROR(R79*M79*N79,"")</f>
        <v>0</v>
      </c>
      <c r="V79" s="6">
        <f>IF(A79&gt;0,A79*(1-(B79/100)-(C79/100)),"")</f>
        <v>0</v>
      </c>
      <c r="W79" s="6">
        <f>IFERROR(T79*V79,"")</f>
        <v>0</v>
      </c>
      <c r="X79" s="8">
        <f>IF(AND(U79&gt;0,O79&gt;0),ABS(U79-O79)/O79,"")</f>
        <v>0</v>
      </c>
      <c r="Y79" s="8">
        <f>IF(E79="Seca",Tol_Seca,Tol_Chuva)</f>
        <v>0</v>
      </c>
      <c r="Z79">
        <f>IF(AND(U79&gt;0,O79&gt;0),IF(X79&lt;=Y79,"OK","ATENCAO"),"")</f>
        <v>0</v>
      </c>
    </row>
    <row r="80" spans="7:26">
      <c r="G80">
        <f>D80&amp;"|"&amp;E80&amp;"|"&amp;F80</f>
        <v>0</v>
      </c>
      <c r="H80">
        <f>UPPER(SUBSTITUTE(SUBSTITUTE(G80,"-","")," ",""))</f>
        <v>0</v>
      </c>
      <c r="I80" s="6">
        <f>IFERROR(INDEX(Param_E,MATCH(H80,Param_KeysNorm,0)),"")</f>
        <v>0</v>
      </c>
      <c r="J80" s="6">
        <f>IFERROR(INDEX(Param_Gf,MATCH(H80,Param_KeysNorm,0)),"")</f>
        <v>0</v>
      </c>
      <c r="K80" s="6">
        <f>IFERROR(INDEX(Param_s,MATCH(H80,Param_KeysNorm,0)),"")</f>
        <v>0</v>
      </c>
      <c r="L80" s="6">
        <f>IFERROR(INDEX(Param_g,MATCH(H80,Param_KeysNorm,0)),"")</f>
        <v>0</v>
      </c>
      <c r="M80" s="6">
        <f>IFERROR(INDEX(Param_L,MATCH(H80,Param_KeysNorm,0)),"")</f>
        <v>0</v>
      </c>
      <c r="N80" s="6">
        <f>IFERROR(INDEX(Param_rho,MATCH(H80,Param_KeysNorm,0)),"")</f>
        <v>0</v>
      </c>
      <c r="O80" s="6">
        <f>IFERROR(INDEX(Param_d,MATCH(H80,Param_KeysNorm,0)),"")</f>
        <v>0</v>
      </c>
      <c r="P80" s="6">
        <f>IFERROR(IF(I80&gt;0,10000/I80,""),"")</f>
        <v>0</v>
      </c>
      <c r="Q80" s="6">
        <f>IFERROR(IF(K80&gt;0,J80/K80,""),"")</f>
        <v>0</v>
      </c>
      <c r="R80" s="6">
        <f>IFERROR(IF(L80&gt;0,Q80/L80,""),"")</f>
        <v>0</v>
      </c>
      <c r="S80" s="7">
        <f>IFERROR(R80*P80,"")</f>
        <v>0</v>
      </c>
      <c r="T80" s="6">
        <f>IFERROR((S80*M80*N80)/1000,"")</f>
        <v>0</v>
      </c>
      <c r="U80" s="6">
        <f>IFERROR(R80*M80*N80,"")</f>
        <v>0</v>
      </c>
      <c r="V80" s="6">
        <f>IF(A80&gt;0,A80*(1-(B80/100)-(C80/100)),"")</f>
        <v>0</v>
      </c>
      <c r="W80" s="6">
        <f>IFERROR(T80*V80,"")</f>
        <v>0</v>
      </c>
      <c r="X80" s="8">
        <f>IF(AND(U80&gt;0,O80&gt;0),ABS(U80-O80)/O80,"")</f>
        <v>0</v>
      </c>
      <c r="Y80" s="8">
        <f>IF(E80="Seca",Tol_Seca,Tol_Chuva)</f>
        <v>0</v>
      </c>
      <c r="Z80">
        <f>IF(AND(U80&gt;0,O80&gt;0),IF(X80&lt;=Y80,"OK","ATENCAO"),"")</f>
        <v>0</v>
      </c>
    </row>
    <row r="81" spans="7:26">
      <c r="G81">
        <f>D81&amp;"|"&amp;E81&amp;"|"&amp;F81</f>
        <v>0</v>
      </c>
      <c r="H81">
        <f>UPPER(SUBSTITUTE(SUBSTITUTE(G81,"-","")," ",""))</f>
        <v>0</v>
      </c>
      <c r="I81" s="6">
        <f>IFERROR(INDEX(Param_E,MATCH(H81,Param_KeysNorm,0)),"")</f>
        <v>0</v>
      </c>
      <c r="J81" s="6">
        <f>IFERROR(INDEX(Param_Gf,MATCH(H81,Param_KeysNorm,0)),"")</f>
        <v>0</v>
      </c>
      <c r="K81" s="6">
        <f>IFERROR(INDEX(Param_s,MATCH(H81,Param_KeysNorm,0)),"")</f>
        <v>0</v>
      </c>
      <c r="L81" s="6">
        <f>IFERROR(INDEX(Param_g,MATCH(H81,Param_KeysNorm,0)),"")</f>
        <v>0</v>
      </c>
      <c r="M81" s="6">
        <f>IFERROR(INDEX(Param_L,MATCH(H81,Param_KeysNorm,0)),"")</f>
        <v>0</v>
      </c>
      <c r="N81" s="6">
        <f>IFERROR(INDEX(Param_rho,MATCH(H81,Param_KeysNorm,0)),"")</f>
        <v>0</v>
      </c>
      <c r="O81" s="6">
        <f>IFERROR(INDEX(Param_d,MATCH(H81,Param_KeysNorm,0)),"")</f>
        <v>0</v>
      </c>
      <c r="P81" s="6">
        <f>IFERROR(IF(I81&gt;0,10000/I81,""),"")</f>
        <v>0</v>
      </c>
      <c r="Q81" s="6">
        <f>IFERROR(IF(K81&gt;0,J81/K81,""),"")</f>
        <v>0</v>
      </c>
      <c r="R81" s="6">
        <f>IFERROR(IF(L81&gt;0,Q81/L81,""),"")</f>
        <v>0</v>
      </c>
      <c r="S81" s="7">
        <f>IFERROR(R81*P81,"")</f>
        <v>0</v>
      </c>
      <c r="T81" s="6">
        <f>IFERROR((S81*M81*N81)/1000,"")</f>
        <v>0</v>
      </c>
      <c r="U81" s="6">
        <f>IFERROR(R81*M81*N81,"")</f>
        <v>0</v>
      </c>
      <c r="V81" s="6">
        <f>IF(A81&gt;0,A81*(1-(B81/100)-(C81/100)),"")</f>
        <v>0</v>
      </c>
      <c r="W81" s="6">
        <f>IFERROR(T81*V81,"")</f>
        <v>0</v>
      </c>
      <c r="X81" s="8">
        <f>IF(AND(U81&gt;0,O81&gt;0),ABS(U81-O81)/O81,"")</f>
        <v>0</v>
      </c>
      <c r="Y81" s="8">
        <f>IF(E81="Seca",Tol_Seca,Tol_Chuva)</f>
        <v>0</v>
      </c>
      <c r="Z81">
        <f>IF(AND(U81&gt;0,O81&gt;0),IF(X81&lt;=Y81,"OK","ATENCAO"),"")</f>
        <v>0</v>
      </c>
    </row>
    <row r="82" spans="7:26">
      <c r="G82">
        <f>D82&amp;"|"&amp;E82&amp;"|"&amp;F82</f>
        <v>0</v>
      </c>
      <c r="H82">
        <f>UPPER(SUBSTITUTE(SUBSTITUTE(G82,"-","")," ",""))</f>
        <v>0</v>
      </c>
      <c r="I82" s="6">
        <f>IFERROR(INDEX(Param_E,MATCH(H82,Param_KeysNorm,0)),"")</f>
        <v>0</v>
      </c>
      <c r="J82" s="6">
        <f>IFERROR(INDEX(Param_Gf,MATCH(H82,Param_KeysNorm,0)),"")</f>
        <v>0</v>
      </c>
      <c r="K82" s="6">
        <f>IFERROR(INDEX(Param_s,MATCH(H82,Param_KeysNorm,0)),"")</f>
        <v>0</v>
      </c>
      <c r="L82" s="6">
        <f>IFERROR(INDEX(Param_g,MATCH(H82,Param_KeysNorm,0)),"")</f>
        <v>0</v>
      </c>
      <c r="M82" s="6">
        <f>IFERROR(INDEX(Param_L,MATCH(H82,Param_KeysNorm,0)),"")</f>
        <v>0</v>
      </c>
      <c r="N82" s="6">
        <f>IFERROR(INDEX(Param_rho,MATCH(H82,Param_KeysNorm,0)),"")</f>
        <v>0</v>
      </c>
      <c r="O82" s="6">
        <f>IFERROR(INDEX(Param_d,MATCH(H82,Param_KeysNorm,0)),"")</f>
        <v>0</v>
      </c>
      <c r="P82" s="6">
        <f>IFERROR(IF(I82&gt;0,10000/I82,""),"")</f>
        <v>0</v>
      </c>
      <c r="Q82" s="6">
        <f>IFERROR(IF(K82&gt;0,J82/K82,""),"")</f>
        <v>0</v>
      </c>
      <c r="R82" s="6">
        <f>IFERROR(IF(L82&gt;0,Q82/L82,""),"")</f>
        <v>0</v>
      </c>
      <c r="S82" s="7">
        <f>IFERROR(R82*P82,"")</f>
        <v>0</v>
      </c>
      <c r="T82" s="6">
        <f>IFERROR((S82*M82*N82)/1000,"")</f>
        <v>0</v>
      </c>
      <c r="U82" s="6">
        <f>IFERROR(R82*M82*N82,"")</f>
        <v>0</v>
      </c>
      <c r="V82" s="6">
        <f>IF(A82&gt;0,A82*(1-(B82/100)-(C82/100)),"")</f>
        <v>0</v>
      </c>
      <c r="W82" s="6">
        <f>IFERROR(T82*V82,"")</f>
        <v>0</v>
      </c>
      <c r="X82" s="8">
        <f>IF(AND(U82&gt;0,O82&gt;0),ABS(U82-O82)/O82,"")</f>
        <v>0</v>
      </c>
      <c r="Y82" s="8">
        <f>IF(E82="Seca",Tol_Seca,Tol_Chuva)</f>
        <v>0</v>
      </c>
      <c r="Z82">
        <f>IF(AND(U82&gt;0,O82&gt;0),IF(X82&lt;=Y82,"OK","ATENCAO"),"")</f>
        <v>0</v>
      </c>
    </row>
    <row r="83" spans="7:26">
      <c r="G83">
        <f>D83&amp;"|"&amp;E83&amp;"|"&amp;F83</f>
        <v>0</v>
      </c>
      <c r="H83">
        <f>UPPER(SUBSTITUTE(SUBSTITUTE(G83,"-","")," ",""))</f>
        <v>0</v>
      </c>
      <c r="I83" s="6">
        <f>IFERROR(INDEX(Param_E,MATCH(H83,Param_KeysNorm,0)),"")</f>
        <v>0</v>
      </c>
      <c r="J83" s="6">
        <f>IFERROR(INDEX(Param_Gf,MATCH(H83,Param_KeysNorm,0)),"")</f>
        <v>0</v>
      </c>
      <c r="K83" s="6">
        <f>IFERROR(INDEX(Param_s,MATCH(H83,Param_KeysNorm,0)),"")</f>
        <v>0</v>
      </c>
      <c r="L83" s="6">
        <f>IFERROR(INDEX(Param_g,MATCH(H83,Param_KeysNorm,0)),"")</f>
        <v>0</v>
      </c>
      <c r="M83" s="6">
        <f>IFERROR(INDEX(Param_L,MATCH(H83,Param_KeysNorm,0)),"")</f>
        <v>0</v>
      </c>
      <c r="N83" s="6">
        <f>IFERROR(INDEX(Param_rho,MATCH(H83,Param_KeysNorm,0)),"")</f>
        <v>0</v>
      </c>
      <c r="O83" s="6">
        <f>IFERROR(INDEX(Param_d,MATCH(H83,Param_KeysNorm,0)),"")</f>
        <v>0</v>
      </c>
      <c r="P83" s="6">
        <f>IFERROR(IF(I83&gt;0,10000/I83,""),"")</f>
        <v>0</v>
      </c>
      <c r="Q83" s="6">
        <f>IFERROR(IF(K83&gt;0,J83/K83,""),"")</f>
        <v>0</v>
      </c>
      <c r="R83" s="6">
        <f>IFERROR(IF(L83&gt;0,Q83/L83,""),"")</f>
        <v>0</v>
      </c>
      <c r="S83" s="7">
        <f>IFERROR(R83*P83,"")</f>
        <v>0</v>
      </c>
      <c r="T83" s="6">
        <f>IFERROR((S83*M83*N83)/1000,"")</f>
        <v>0</v>
      </c>
      <c r="U83" s="6">
        <f>IFERROR(R83*M83*N83,"")</f>
        <v>0</v>
      </c>
      <c r="V83" s="6">
        <f>IF(A83&gt;0,A83*(1-(B83/100)-(C83/100)),"")</f>
        <v>0</v>
      </c>
      <c r="W83" s="6">
        <f>IFERROR(T83*V83,"")</f>
        <v>0</v>
      </c>
      <c r="X83" s="8">
        <f>IF(AND(U83&gt;0,O83&gt;0),ABS(U83-O83)/O83,"")</f>
        <v>0</v>
      </c>
      <c r="Y83" s="8">
        <f>IF(E83="Seca",Tol_Seca,Tol_Chuva)</f>
        <v>0</v>
      </c>
      <c r="Z83">
        <f>IF(AND(U83&gt;0,O83&gt;0),IF(X83&lt;=Y83,"OK","ATENCAO"),"")</f>
        <v>0</v>
      </c>
    </row>
    <row r="84" spans="7:26">
      <c r="G84">
        <f>D84&amp;"|"&amp;E84&amp;"|"&amp;F84</f>
        <v>0</v>
      </c>
      <c r="H84">
        <f>UPPER(SUBSTITUTE(SUBSTITUTE(G84,"-","")," ",""))</f>
        <v>0</v>
      </c>
      <c r="I84" s="6">
        <f>IFERROR(INDEX(Param_E,MATCH(H84,Param_KeysNorm,0)),"")</f>
        <v>0</v>
      </c>
      <c r="J84" s="6">
        <f>IFERROR(INDEX(Param_Gf,MATCH(H84,Param_KeysNorm,0)),"")</f>
        <v>0</v>
      </c>
      <c r="K84" s="6">
        <f>IFERROR(INDEX(Param_s,MATCH(H84,Param_KeysNorm,0)),"")</f>
        <v>0</v>
      </c>
      <c r="L84" s="6">
        <f>IFERROR(INDEX(Param_g,MATCH(H84,Param_KeysNorm,0)),"")</f>
        <v>0</v>
      </c>
      <c r="M84" s="6">
        <f>IFERROR(INDEX(Param_L,MATCH(H84,Param_KeysNorm,0)),"")</f>
        <v>0</v>
      </c>
      <c r="N84" s="6">
        <f>IFERROR(INDEX(Param_rho,MATCH(H84,Param_KeysNorm,0)),"")</f>
        <v>0</v>
      </c>
      <c r="O84" s="6">
        <f>IFERROR(INDEX(Param_d,MATCH(H84,Param_KeysNorm,0)),"")</f>
        <v>0</v>
      </c>
      <c r="P84" s="6">
        <f>IFERROR(IF(I84&gt;0,10000/I84,""),"")</f>
        <v>0</v>
      </c>
      <c r="Q84" s="6">
        <f>IFERROR(IF(K84&gt;0,J84/K84,""),"")</f>
        <v>0</v>
      </c>
      <c r="R84" s="6">
        <f>IFERROR(IF(L84&gt;0,Q84/L84,""),"")</f>
        <v>0</v>
      </c>
      <c r="S84" s="7">
        <f>IFERROR(R84*P84,"")</f>
        <v>0</v>
      </c>
      <c r="T84" s="6">
        <f>IFERROR((S84*M84*N84)/1000,"")</f>
        <v>0</v>
      </c>
      <c r="U84" s="6">
        <f>IFERROR(R84*M84*N84,"")</f>
        <v>0</v>
      </c>
      <c r="V84" s="6">
        <f>IF(A84&gt;0,A84*(1-(B84/100)-(C84/100)),"")</f>
        <v>0</v>
      </c>
      <c r="W84" s="6">
        <f>IFERROR(T84*V84,"")</f>
        <v>0</v>
      </c>
      <c r="X84" s="8">
        <f>IF(AND(U84&gt;0,O84&gt;0),ABS(U84-O84)/O84,"")</f>
        <v>0</v>
      </c>
      <c r="Y84" s="8">
        <f>IF(E84="Seca",Tol_Seca,Tol_Chuva)</f>
        <v>0</v>
      </c>
      <c r="Z84">
        <f>IF(AND(U84&gt;0,O84&gt;0),IF(X84&lt;=Y84,"OK","ATENCAO"),"")</f>
        <v>0</v>
      </c>
    </row>
    <row r="85" spans="7:26">
      <c r="G85">
        <f>D85&amp;"|"&amp;E85&amp;"|"&amp;F85</f>
        <v>0</v>
      </c>
      <c r="H85">
        <f>UPPER(SUBSTITUTE(SUBSTITUTE(G85,"-","")," ",""))</f>
        <v>0</v>
      </c>
      <c r="I85" s="6">
        <f>IFERROR(INDEX(Param_E,MATCH(H85,Param_KeysNorm,0)),"")</f>
        <v>0</v>
      </c>
      <c r="J85" s="6">
        <f>IFERROR(INDEX(Param_Gf,MATCH(H85,Param_KeysNorm,0)),"")</f>
        <v>0</v>
      </c>
      <c r="K85" s="6">
        <f>IFERROR(INDEX(Param_s,MATCH(H85,Param_KeysNorm,0)),"")</f>
        <v>0</v>
      </c>
      <c r="L85" s="6">
        <f>IFERROR(INDEX(Param_g,MATCH(H85,Param_KeysNorm,0)),"")</f>
        <v>0</v>
      </c>
      <c r="M85" s="6">
        <f>IFERROR(INDEX(Param_L,MATCH(H85,Param_KeysNorm,0)),"")</f>
        <v>0</v>
      </c>
      <c r="N85" s="6">
        <f>IFERROR(INDEX(Param_rho,MATCH(H85,Param_KeysNorm,0)),"")</f>
        <v>0</v>
      </c>
      <c r="O85" s="6">
        <f>IFERROR(INDEX(Param_d,MATCH(H85,Param_KeysNorm,0)),"")</f>
        <v>0</v>
      </c>
      <c r="P85" s="6">
        <f>IFERROR(IF(I85&gt;0,10000/I85,""),"")</f>
        <v>0</v>
      </c>
      <c r="Q85" s="6">
        <f>IFERROR(IF(K85&gt;0,J85/K85,""),"")</f>
        <v>0</v>
      </c>
      <c r="R85" s="6">
        <f>IFERROR(IF(L85&gt;0,Q85/L85,""),"")</f>
        <v>0</v>
      </c>
      <c r="S85" s="7">
        <f>IFERROR(R85*P85,"")</f>
        <v>0</v>
      </c>
      <c r="T85" s="6">
        <f>IFERROR((S85*M85*N85)/1000,"")</f>
        <v>0</v>
      </c>
      <c r="U85" s="6">
        <f>IFERROR(R85*M85*N85,"")</f>
        <v>0</v>
      </c>
      <c r="V85" s="6">
        <f>IF(A85&gt;0,A85*(1-(B85/100)-(C85/100)),"")</f>
        <v>0</v>
      </c>
      <c r="W85" s="6">
        <f>IFERROR(T85*V85,"")</f>
        <v>0</v>
      </c>
      <c r="X85" s="8">
        <f>IF(AND(U85&gt;0,O85&gt;0),ABS(U85-O85)/O85,"")</f>
        <v>0</v>
      </c>
      <c r="Y85" s="8">
        <f>IF(E85="Seca",Tol_Seca,Tol_Chuva)</f>
        <v>0</v>
      </c>
      <c r="Z85">
        <f>IF(AND(U85&gt;0,O85&gt;0),IF(X85&lt;=Y85,"OK","ATENCAO"),"")</f>
        <v>0</v>
      </c>
    </row>
    <row r="86" spans="7:26">
      <c r="G86">
        <f>D86&amp;"|"&amp;E86&amp;"|"&amp;F86</f>
        <v>0</v>
      </c>
      <c r="H86">
        <f>UPPER(SUBSTITUTE(SUBSTITUTE(G86,"-","")," ",""))</f>
        <v>0</v>
      </c>
      <c r="I86" s="6">
        <f>IFERROR(INDEX(Param_E,MATCH(H86,Param_KeysNorm,0)),"")</f>
        <v>0</v>
      </c>
      <c r="J86" s="6">
        <f>IFERROR(INDEX(Param_Gf,MATCH(H86,Param_KeysNorm,0)),"")</f>
        <v>0</v>
      </c>
      <c r="K86" s="6">
        <f>IFERROR(INDEX(Param_s,MATCH(H86,Param_KeysNorm,0)),"")</f>
        <v>0</v>
      </c>
      <c r="L86" s="6">
        <f>IFERROR(INDEX(Param_g,MATCH(H86,Param_KeysNorm,0)),"")</f>
        <v>0</v>
      </c>
      <c r="M86" s="6">
        <f>IFERROR(INDEX(Param_L,MATCH(H86,Param_KeysNorm,0)),"")</f>
        <v>0</v>
      </c>
      <c r="N86" s="6">
        <f>IFERROR(INDEX(Param_rho,MATCH(H86,Param_KeysNorm,0)),"")</f>
        <v>0</v>
      </c>
      <c r="O86" s="6">
        <f>IFERROR(INDEX(Param_d,MATCH(H86,Param_KeysNorm,0)),"")</f>
        <v>0</v>
      </c>
      <c r="P86" s="6">
        <f>IFERROR(IF(I86&gt;0,10000/I86,""),"")</f>
        <v>0</v>
      </c>
      <c r="Q86" s="6">
        <f>IFERROR(IF(K86&gt;0,J86/K86,""),"")</f>
        <v>0</v>
      </c>
      <c r="R86" s="6">
        <f>IFERROR(IF(L86&gt;0,Q86/L86,""),"")</f>
        <v>0</v>
      </c>
      <c r="S86" s="7">
        <f>IFERROR(R86*P86,"")</f>
        <v>0</v>
      </c>
      <c r="T86" s="6">
        <f>IFERROR((S86*M86*N86)/1000,"")</f>
        <v>0</v>
      </c>
      <c r="U86" s="6">
        <f>IFERROR(R86*M86*N86,"")</f>
        <v>0</v>
      </c>
      <c r="V86" s="6">
        <f>IF(A86&gt;0,A86*(1-(B86/100)-(C86/100)),"")</f>
        <v>0</v>
      </c>
      <c r="W86" s="6">
        <f>IFERROR(T86*V86,"")</f>
        <v>0</v>
      </c>
      <c r="X86" s="8">
        <f>IF(AND(U86&gt;0,O86&gt;0),ABS(U86-O86)/O86,"")</f>
        <v>0</v>
      </c>
      <c r="Y86" s="8">
        <f>IF(E86="Seca",Tol_Seca,Tol_Chuva)</f>
        <v>0</v>
      </c>
      <c r="Z86">
        <f>IF(AND(U86&gt;0,O86&gt;0),IF(X86&lt;=Y86,"OK","ATENCAO"),"")</f>
        <v>0</v>
      </c>
    </row>
    <row r="87" spans="7:26">
      <c r="G87">
        <f>D87&amp;"|"&amp;E87&amp;"|"&amp;F87</f>
        <v>0</v>
      </c>
      <c r="H87">
        <f>UPPER(SUBSTITUTE(SUBSTITUTE(G87,"-","")," ",""))</f>
        <v>0</v>
      </c>
      <c r="I87" s="6">
        <f>IFERROR(INDEX(Param_E,MATCH(H87,Param_KeysNorm,0)),"")</f>
        <v>0</v>
      </c>
      <c r="J87" s="6">
        <f>IFERROR(INDEX(Param_Gf,MATCH(H87,Param_KeysNorm,0)),"")</f>
        <v>0</v>
      </c>
      <c r="K87" s="6">
        <f>IFERROR(INDEX(Param_s,MATCH(H87,Param_KeysNorm,0)),"")</f>
        <v>0</v>
      </c>
      <c r="L87" s="6">
        <f>IFERROR(INDEX(Param_g,MATCH(H87,Param_KeysNorm,0)),"")</f>
        <v>0</v>
      </c>
      <c r="M87" s="6">
        <f>IFERROR(INDEX(Param_L,MATCH(H87,Param_KeysNorm,0)),"")</f>
        <v>0</v>
      </c>
      <c r="N87" s="6">
        <f>IFERROR(INDEX(Param_rho,MATCH(H87,Param_KeysNorm,0)),"")</f>
        <v>0</v>
      </c>
      <c r="O87" s="6">
        <f>IFERROR(INDEX(Param_d,MATCH(H87,Param_KeysNorm,0)),"")</f>
        <v>0</v>
      </c>
      <c r="P87" s="6">
        <f>IFERROR(IF(I87&gt;0,10000/I87,""),"")</f>
        <v>0</v>
      </c>
      <c r="Q87" s="6">
        <f>IFERROR(IF(K87&gt;0,J87/K87,""),"")</f>
        <v>0</v>
      </c>
      <c r="R87" s="6">
        <f>IFERROR(IF(L87&gt;0,Q87/L87,""),"")</f>
        <v>0</v>
      </c>
      <c r="S87" s="7">
        <f>IFERROR(R87*P87,"")</f>
        <v>0</v>
      </c>
      <c r="T87" s="6">
        <f>IFERROR((S87*M87*N87)/1000,"")</f>
        <v>0</v>
      </c>
      <c r="U87" s="6">
        <f>IFERROR(R87*M87*N87,"")</f>
        <v>0</v>
      </c>
      <c r="V87" s="6">
        <f>IF(A87&gt;0,A87*(1-(B87/100)-(C87/100)),"")</f>
        <v>0</v>
      </c>
      <c r="W87" s="6">
        <f>IFERROR(T87*V87,"")</f>
        <v>0</v>
      </c>
      <c r="X87" s="8">
        <f>IF(AND(U87&gt;0,O87&gt;0),ABS(U87-O87)/O87,"")</f>
        <v>0</v>
      </c>
      <c r="Y87" s="8">
        <f>IF(E87="Seca",Tol_Seca,Tol_Chuva)</f>
        <v>0</v>
      </c>
      <c r="Z87">
        <f>IF(AND(U87&gt;0,O87&gt;0),IF(X87&lt;=Y87,"OK","ATENCAO"),"")</f>
        <v>0</v>
      </c>
    </row>
    <row r="88" spans="7:26">
      <c r="G88">
        <f>D88&amp;"|"&amp;E88&amp;"|"&amp;F88</f>
        <v>0</v>
      </c>
      <c r="H88">
        <f>UPPER(SUBSTITUTE(SUBSTITUTE(G88,"-","")," ",""))</f>
        <v>0</v>
      </c>
      <c r="I88" s="6">
        <f>IFERROR(INDEX(Param_E,MATCH(H88,Param_KeysNorm,0)),"")</f>
        <v>0</v>
      </c>
      <c r="J88" s="6">
        <f>IFERROR(INDEX(Param_Gf,MATCH(H88,Param_KeysNorm,0)),"")</f>
        <v>0</v>
      </c>
      <c r="K88" s="6">
        <f>IFERROR(INDEX(Param_s,MATCH(H88,Param_KeysNorm,0)),"")</f>
        <v>0</v>
      </c>
      <c r="L88" s="6">
        <f>IFERROR(INDEX(Param_g,MATCH(H88,Param_KeysNorm,0)),"")</f>
        <v>0</v>
      </c>
      <c r="M88" s="6">
        <f>IFERROR(INDEX(Param_L,MATCH(H88,Param_KeysNorm,0)),"")</f>
        <v>0</v>
      </c>
      <c r="N88" s="6">
        <f>IFERROR(INDEX(Param_rho,MATCH(H88,Param_KeysNorm,0)),"")</f>
        <v>0</v>
      </c>
      <c r="O88" s="6">
        <f>IFERROR(INDEX(Param_d,MATCH(H88,Param_KeysNorm,0)),"")</f>
        <v>0</v>
      </c>
      <c r="P88" s="6">
        <f>IFERROR(IF(I88&gt;0,10000/I88,""),"")</f>
        <v>0</v>
      </c>
      <c r="Q88" s="6">
        <f>IFERROR(IF(K88&gt;0,J88/K88,""),"")</f>
        <v>0</v>
      </c>
      <c r="R88" s="6">
        <f>IFERROR(IF(L88&gt;0,Q88/L88,""),"")</f>
        <v>0</v>
      </c>
      <c r="S88" s="7">
        <f>IFERROR(R88*P88,"")</f>
        <v>0</v>
      </c>
      <c r="T88" s="6">
        <f>IFERROR((S88*M88*N88)/1000,"")</f>
        <v>0</v>
      </c>
      <c r="U88" s="6">
        <f>IFERROR(R88*M88*N88,"")</f>
        <v>0</v>
      </c>
      <c r="V88" s="6">
        <f>IF(A88&gt;0,A88*(1-(B88/100)-(C88/100)),"")</f>
        <v>0</v>
      </c>
      <c r="W88" s="6">
        <f>IFERROR(T88*V88,"")</f>
        <v>0</v>
      </c>
      <c r="X88" s="8">
        <f>IF(AND(U88&gt;0,O88&gt;0),ABS(U88-O88)/O88,"")</f>
        <v>0</v>
      </c>
      <c r="Y88" s="8">
        <f>IF(E88="Seca",Tol_Seca,Tol_Chuva)</f>
        <v>0</v>
      </c>
      <c r="Z88">
        <f>IF(AND(U88&gt;0,O88&gt;0),IF(X88&lt;=Y88,"OK","ATENCAO"),"")</f>
        <v>0</v>
      </c>
    </row>
    <row r="89" spans="7:26">
      <c r="G89">
        <f>D89&amp;"|"&amp;E89&amp;"|"&amp;F89</f>
        <v>0</v>
      </c>
      <c r="H89">
        <f>UPPER(SUBSTITUTE(SUBSTITUTE(G89,"-","")," ",""))</f>
        <v>0</v>
      </c>
      <c r="I89" s="6">
        <f>IFERROR(INDEX(Param_E,MATCH(H89,Param_KeysNorm,0)),"")</f>
        <v>0</v>
      </c>
      <c r="J89" s="6">
        <f>IFERROR(INDEX(Param_Gf,MATCH(H89,Param_KeysNorm,0)),"")</f>
        <v>0</v>
      </c>
      <c r="K89" s="6">
        <f>IFERROR(INDEX(Param_s,MATCH(H89,Param_KeysNorm,0)),"")</f>
        <v>0</v>
      </c>
      <c r="L89" s="6">
        <f>IFERROR(INDEX(Param_g,MATCH(H89,Param_KeysNorm,0)),"")</f>
        <v>0</v>
      </c>
      <c r="M89" s="6">
        <f>IFERROR(INDEX(Param_L,MATCH(H89,Param_KeysNorm,0)),"")</f>
        <v>0</v>
      </c>
      <c r="N89" s="6">
        <f>IFERROR(INDEX(Param_rho,MATCH(H89,Param_KeysNorm,0)),"")</f>
        <v>0</v>
      </c>
      <c r="O89" s="6">
        <f>IFERROR(INDEX(Param_d,MATCH(H89,Param_KeysNorm,0)),"")</f>
        <v>0</v>
      </c>
      <c r="P89" s="6">
        <f>IFERROR(IF(I89&gt;0,10000/I89,""),"")</f>
        <v>0</v>
      </c>
      <c r="Q89" s="6">
        <f>IFERROR(IF(K89&gt;0,J89/K89,""),"")</f>
        <v>0</v>
      </c>
      <c r="R89" s="6">
        <f>IFERROR(IF(L89&gt;0,Q89/L89,""),"")</f>
        <v>0</v>
      </c>
      <c r="S89" s="7">
        <f>IFERROR(R89*P89,"")</f>
        <v>0</v>
      </c>
      <c r="T89" s="6">
        <f>IFERROR((S89*M89*N89)/1000,"")</f>
        <v>0</v>
      </c>
      <c r="U89" s="6">
        <f>IFERROR(R89*M89*N89,"")</f>
        <v>0</v>
      </c>
      <c r="V89" s="6">
        <f>IF(A89&gt;0,A89*(1-(B89/100)-(C89/100)),"")</f>
        <v>0</v>
      </c>
      <c r="W89" s="6">
        <f>IFERROR(T89*V89,"")</f>
        <v>0</v>
      </c>
      <c r="X89" s="8">
        <f>IF(AND(U89&gt;0,O89&gt;0),ABS(U89-O89)/O89,"")</f>
        <v>0</v>
      </c>
      <c r="Y89" s="8">
        <f>IF(E89="Seca",Tol_Seca,Tol_Chuva)</f>
        <v>0</v>
      </c>
      <c r="Z89">
        <f>IF(AND(U89&gt;0,O89&gt;0),IF(X89&lt;=Y89,"OK","ATENCAO"),"")</f>
        <v>0</v>
      </c>
    </row>
    <row r="90" spans="7:26">
      <c r="G90">
        <f>D90&amp;"|"&amp;E90&amp;"|"&amp;F90</f>
        <v>0</v>
      </c>
      <c r="H90">
        <f>UPPER(SUBSTITUTE(SUBSTITUTE(G90,"-","")," ",""))</f>
        <v>0</v>
      </c>
      <c r="I90" s="6">
        <f>IFERROR(INDEX(Param_E,MATCH(H90,Param_KeysNorm,0)),"")</f>
        <v>0</v>
      </c>
      <c r="J90" s="6">
        <f>IFERROR(INDEX(Param_Gf,MATCH(H90,Param_KeysNorm,0)),"")</f>
        <v>0</v>
      </c>
      <c r="K90" s="6">
        <f>IFERROR(INDEX(Param_s,MATCH(H90,Param_KeysNorm,0)),"")</f>
        <v>0</v>
      </c>
      <c r="L90" s="6">
        <f>IFERROR(INDEX(Param_g,MATCH(H90,Param_KeysNorm,0)),"")</f>
        <v>0</v>
      </c>
      <c r="M90" s="6">
        <f>IFERROR(INDEX(Param_L,MATCH(H90,Param_KeysNorm,0)),"")</f>
        <v>0</v>
      </c>
      <c r="N90" s="6">
        <f>IFERROR(INDEX(Param_rho,MATCH(H90,Param_KeysNorm,0)),"")</f>
        <v>0</v>
      </c>
      <c r="O90" s="6">
        <f>IFERROR(INDEX(Param_d,MATCH(H90,Param_KeysNorm,0)),"")</f>
        <v>0</v>
      </c>
      <c r="P90" s="6">
        <f>IFERROR(IF(I90&gt;0,10000/I90,""),"")</f>
        <v>0</v>
      </c>
      <c r="Q90" s="6">
        <f>IFERROR(IF(K90&gt;0,J90/K90,""),"")</f>
        <v>0</v>
      </c>
      <c r="R90" s="6">
        <f>IFERROR(IF(L90&gt;0,Q90/L90,""),"")</f>
        <v>0</v>
      </c>
      <c r="S90" s="7">
        <f>IFERROR(R90*P90,"")</f>
        <v>0</v>
      </c>
      <c r="T90" s="6">
        <f>IFERROR((S90*M90*N90)/1000,"")</f>
        <v>0</v>
      </c>
      <c r="U90" s="6">
        <f>IFERROR(R90*M90*N90,"")</f>
        <v>0</v>
      </c>
      <c r="V90" s="6">
        <f>IF(A90&gt;0,A90*(1-(B90/100)-(C90/100)),"")</f>
        <v>0</v>
      </c>
      <c r="W90" s="6">
        <f>IFERROR(T90*V90,"")</f>
        <v>0</v>
      </c>
      <c r="X90" s="8">
        <f>IF(AND(U90&gt;0,O90&gt;0),ABS(U90-O90)/O90,"")</f>
        <v>0</v>
      </c>
      <c r="Y90" s="8">
        <f>IF(E90="Seca",Tol_Seca,Tol_Chuva)</f>
        <v>0</v>
      </c>
      <c r="Z90">
        <f>IF(AND(U90&gt;0,O90&gt;0),IF(X90&lt;=Y90,"OK","ATENCAO"),"")</f>
        <v>0</v>
      </c>
    </row>
    <row r="91" spans="7:26">
      <c r="G91">
        <f>D91&amp;"|"&amp;E91&amp;"|"&amp;F91</f>
        <v>0</v>
      </c>
      <c r="H91">
        <f>UPPER(SUBSTITUTE(SUBSTITUTE(G91,"-","")," ",""))</f>
        <v>0</v>
      </c>
      <c r="I91" s="6">
        <f>IFERROR(INDEX(Param_E,MATCH(H91,Param_KeysNorm,0)),"")</f>
        <v>0</v>
      </c>
      <c r="J91" s="6">
        <f>IFERROR(INDEX(Param_Gf,MATCH(H91,Param_KeysNorm,0)),"")</f>
        <v>0</v>
      </c>
      <c r="K91" s="6">
        <f>IFERROR(INDEX(Param_s,MATCH(H91,Param_KeysNorm,0)),"")</f>
        <v>0</v>
      </c>
      <c r="L91" s="6">
        <f>IFERROR(INDEX(Param_g,MATCH(H91,Param_KeysNorm,0)),"")</f>
        <v>0</v>
      </c>
      <c r="M91" s="6">
        <f>IFERROR(INDEX(Param_L,MATCH(H91,Param_KeysNorm,0)),"")</f>
        <v>0</v>
      </c>
      <c r="N91" s="6">
        <f>IFERROR(INDEX(Param_rho,MATCH(H91,Param_KeysNorm,0)),"")</f>
        <v>0</v>
      </c>
      <c r="O91" s="6">
        <f>IFERROR(INDEX(Param_d,MATCH(H91,Param_KeysNorm,0)),"")</f>
        <v>0</v>
      </c>
      <c r="P91" s="6">
        <f>IFERROR(IF(I91&gt;0,10000/I91,""),"")</f>
        <v>0</v>
      </c>
      <c r="Q91" s="6">
        <f>IFERROR(IF(K91&gt;0,J91/K91,""),"")</f>
        <v>0</v>
      </c>
      <c r="R91" s="6">
        <f>IFERROR(IF(L91&gt;0,Q91/L91,""),"")</f>
        <v>0</v>
      </c>
      <c r="S91" s="7">
        <f>IFERROR(R91*P91,"")</f>
        <v>0</v>
      </c>
      <c r="T91" s="6">
        <f>IFERROR((S91*M91*N91)/1000,"")</f>
        <v>0</v>
      </c>
      <c r="U91" s="6">
        <f>IFERROR(R91*M91*N91,"")</f>
        <v>0</v>
      </c>
      <c r="V91" s="6">
        <f>IF(A91&gt;0,A91*(1-(B91/100)-(C91/100)),"")</f>
        <v>0</v>
      </c>
      <c r="W91" s="6">
        <f>IFERROR(T91*V91,"")</f>
        <v>0</v>
      </c>
      <c r="X91" s="8">
        <f>IF(AND(U91&gt;0,O91&gt;0),ABS(U91-O91)/O91,"")</f>
        <v>0</v>
      </c>
      <c r="Y91" s="8">
        <f>IF(E91="Seca",Tol_Seca,Tol_Chuva)</f>
        <v>0</v>
      </c>
      <c r="Z91">
        <f>IF(AND(U91&gt;0,O91&gt;0),IF(X91&lt;=Y91,"OK","ATENCAO"),"")</f>
        <v>0</v>
      </c>
    </row>
    <row r="92" spans="7:26">
      <c r="G92">
        <f>D92&amp;"|"&amp;E92&amp;"|"&amp;F92</f>
        <v>0</v>
      </c>
      <c r="H92">
        <f>UPPER(SUBSTITUTE(SUBSTITUTE(G92,"-","")," ",""))</f>
        <v>0</v>
      </c>
      <c r="I92" s="6">
        <f>IFERROR(INDEX(Param_E,MATCH(H92,Param_KeysNorm,0)),"")</f>
        <v>0</v>
      </c>
      <c r="J92" s="6">
        <f>IFERROR(INDEX(Param_Gf,MATCH(H92,Param_KeysNorm,0)),"")</f>
        <v>0</v>
      </c>
      <c r="K92" s="6">
        <f>IFERROR(INDEX(Param_s,MATCH(H92,Param_KeysNorm,0)),"")</f>
        <v>0</v>
      </c>
      <c r="L92" s="6">
        <f>IFERROR(INDEX(Param_g,MATCH(H92,Param_KeysNorm,0)),"")</f>
        <v>0</v>
      </c>
      <c r="M92" s="6">
        <f>IFERROR(INDEX(Param_L,MATCH(H92,Param_KeysNorm,0)),"")</f>
        <v>0</v>
      </c>
      <c r="N92" s="6">
        <f>IFERROR(INDEX(Param_rho,MATCH(H92,Param_KeysNorm,0)),"")</f>
        <v>0</v>
      </c>
      <c r="O92" s="6">
        <f>IFERROR(INDEX(Param_d,MATCH(H92,Param_KeysNorm,0)),"")</f>
        <v>0</v>
      </c>
      <c r="P92" s="6">
        <f>IFERROR(IF(I92&gt;0,10000/I92,""),"")</f>
        <v>0</v>
      </c>
      <c r="Q92" s="6">
        <f>IFERROR(IF(K92&gt;0,J92/K92,""),"")</f>
        <v>0</v>
      </c>
      <c r="R92" s="6">
        <f>IFERROR(IF(L92&gt;0,Q92/L92,""),"")</f>
        <v>0</v>
      </c>
      <c r="S92" s="7">
        <f>IFERROR(R92*P92,"")</f>
        <v>0</v>
      </c>
      <c r="T92" s="6">
        <f>IFERROR((S92*M92*N92)/1000,"")</f>
        <v>0</v>
      </c>
      <c r="U92" s="6">
        <f>IFERROR(R92*M92*N92,"")</f>
        <v>0</v>
      </c>
      <c r="V92" s="6">
        <f>IF(A92&gt;0,A92*(1-(B92/100)-(C92/100)),"")</f>
        <v>0</v>
      </c>
      <c r="W92" s="6">
        <f>IFERROR(T92*V92,"")</f>
        <v>0</v>
      </c>
      <c r="X92" s="8">
        <f>IF(AND(U92&gt;0,O92&gt;0),ABS(U92-O92)/O92,"")</f>
        <v>0</v>
      </c>
      <c r="Y92" s="8">
        <f>IF(E92="Seca",Tol_Seca,Tol_Chuva)</f>
        <v>0</v>
      </c>
      <c r="Z92">
        <f>IF(AND(U92&gt;0,O92&gt;0),IF(X92&lt;=Y92,"OK","ATENCAO"),"")</f>
        <v>0</v>
      </c>
    </row>
    <row r="93" spans="7:26">
      <c r="G93">
        <f>D93&amp;"|"&amp;E93&amp;"|"&amp;F93</f>
        <v>0</v>
      </c>
      <c r="H93">
        <f>UPPER(SUBSTITUTE(SUBSTITUTE(G93,"-","")," ",""))</f>
        <v>0</v>
      </c>
      <c r="I93" s="6">
        <f>IFERROR(INDEX(Param_E,MATCH(H93,Param_KeysNorm,0)),"")</f>
        <v>0</v>
      </c>
      <c r="J93" s="6">
        <f>IFERROR(INDEX(Param_Gf,MATCH(H93,Param_KeysNorm,0)),"")</f>
        <v>0</v>
      </c>
      <c r="K93" s="6">
        <f>IFERROR(INDEX(Param_s,MATCH(H93,Param_KeysNorm,0)),"")</f>
        <v>0</v>
      </c>
      <c r="L93" s="6">
        <f>IFERROR(INDEX(Param_g,MATCH(H93,Param_KeysNorm,0)),"")</f>
        <v>0</v>
      </c>
      <c r="M93" s="6">
        <f>IFERROR(INDEX(Param_L,MATCH(H93,Param_KeysNorm,0)),"")</f>
        <v>0</v>
      </c>
      <c r="N93" s="6">
        <f>IFERROR(INDEX(Param_rho,MATCH(H93,Param_KeysNorm,0)),"")</f>
        <v>0</v>
      </c>
      <c r="O93" s="6">
        <f>IFERROR(INDEX(Param_d,MATCH(H93,Param_KeysNorm,0)),"")</f>
        <v>0</v>
      </c>
      <c r="P93" s="6">
        <f>IFERROR(IF(I93&gt;0,10000/I93,""),"")</f>
        <v>0</v>
      </c>
      <c r="Q93" s="6">
        <f>IFERROR(IF(K93&gt;0,J93/K93,""),"")</f>
        <v>0</v>
      </c>
      <c r="R93" s="6">
        <f>IFERROR(IF(L93&gt;0,Q93/L93,""),"")</f>
        <v>0</v>
      </c>
      <c r="S93" s="7">
        <f>IFERROR(R93*P93,"")</f>
        <v>0</v>
      </c>
      <c r="T93" s="6">
        <f>IFERROR((S93*M93*N93)/1000,"")</f>
        <v>0</v>
      </c>
      <c r="U93" s="6">
        <f>IFERROR(R93*M93*N93,"")</f>
        <v>0</v>
      </c>
      <c r="V93" s="6">
        <f>IF(A93&gt;0,A93*(1-(B93/100)-(C93/100)),"")</f>
        <v>0</v>
      </c>
      <c r="W93" s="6">
        <f>IFERROR(T93*V93,"")</f>
        <v>0</v>
      </c>
      <c r="X93" s="8">
        <f>IF(AND(U93&gt;0,O93&gt;0),ABS(U93-O93)/O93,"")</f>
        <v>0</v>
      </c>
      <c r="Y93" s="8">
        <f>IF(E93="Seca",Tol_Seca,Tol_Chuva)</f>
        <v>0</v>
      </c>
      <c r="Z93">
        <f>IF(AND(U93&gt;0,O93&gt;0),IF(X93&lt;=Y93,"OK","ATENCAO"),"")</f>
        <v>0</v>
      </c>
    </row>
    <row r="94" spans="7:26">
      <c r="G94">
        <f>D94&amp;"|"&amp;E94&amp;"|"&amp;F94</f>
        <v>0</v>
      </c>
      <c r="H94">
        <f>UPPER(SUBSTITUTE(SUBSTITUTE(G94,"-","")," ",""))</f>
        <v>0</v>
      </c>
      <c r="I94" s="6">
        <f>IFERROR(INDEX(Param_E,MATCH(H94,Param_KeysNorm,0)),"")</f>
        <v>0</v>
      </c>
      <c r="J94" s="6">
        <f>IFERROR(INDEX(Param_Gf,MATCH(H94,Param_KeysNorm,0)),"")</f>
        <v>0</v>
      </c>
      <c r="K94" s="6">
        <f>IFERROR(INDEX(Param_s,MATCH(H94,Param_KeysNorm,0)),"")</f>
        <v>0</v>
      </c>
      <c r="L94" s="6">
        <f>IFERROR(INDEX(Param_g,MATCH(H94,Param_KeysNorm,0)),"")</f>
        <v>0</v>
      </c>
      <c r="M94" s="6">
        <f>IFERROR(INDEX(Param_L,MATCH(H94,Param_KeysNorm,0)),"")</f>
        <v>0</v>
      </c>
      <c r="N94" s="6">
        <f>IFERROR(INDEX(Param_rho,MATCH(H94,Param_KeysNorm,0)),"")</f>
        <v>0</v>
      </c>
      <c r="O94" s="6">
        <f>IFERROR(INDEX(Param_d,MATCH(H94,Param_KeysNorm,0)),"")</f>
        <v>0</v>
      </c>
      <c r="P94" s="6">
        <f>IFERROR(IF(I94&gt;0,10000/I94,""),"")</f>
        <v>0</v>
      </c>
      <c r="Q94" s="6">
        <f>IFERROR(IF(K94&gt;0,J94/K94,""),"")</f>
        <v>0</v>
      </c>
      <c r="R94" s="6">
        <f>IFERROR(IF(L94&gt;0,Q94/L94,""),"")</f>
        <v>0</v>
      </c>
      <c r="S94" s="7">
        <f>IFERROR(R94*P94,"")</f>
        <v>0</v>
      </c>
      <c r="T94" s="6">
        <f>IFERROR((S94*M94*N94)/1000,"")</f>
        <v>0</v>
      </c>
      <c r="U94" s="6">
        <f>IFERROR(R94*M94*N94,"")</f>
        <v>0</v>
      </c>
      <c r="V94" s="6">
        <f>IF(A94&gt;0,A94*(1-(B94/100)-(C94/100)),"")</f>
        <v>0</v>
      </c>
      <c r="W94" s="6">
        <f>IFERROR(T94*V94,"")</f>
        <v>0</v>
      </c>
      <c r="X94" s="8">
        <f>IF(AND(U94&gt;0,O94&gt;0),ABS(U94-O94)/O94,"")</f>
        <v>0</v>
      </c>
      <c r="Y94" s="8">
        <f>IF(E94="Seca",Tol_Seca,Tol_Chuva)</f>
        <v>0</v>
      </c>
      <c r="Z94">
        <f>IF(AND(U94&gt;0,O94&gt;0),IF(X94&lt;=Y94,"OK","ATENCAO"),"")</f>
        <v>0</v>
      </c>
    </row>
    <row r="95" spans="7:26">
      <c r="G95">
        <f>D95&amp;"|"&amp;E95&amp;"|"&amp;F95</f>
        <v>0</v>
      </c>
      <c r="H95">
        <f>UPPER(SUBSTITUTE(SUBSTITUTE(G95,"-","")," ",""))</f>
        <v>0</v>
      </c>
      <c r="I95" s="6">
        <f>IFERROR(INDEX(Param_E,MATCH(H95,Param_KeysNorm,0)),"")</f>
        <v>0</v>
      </c>
      <c r="J95" s="6">
        <f>IFERROR(INDEX(Param_Gf,MATCH(H95,Param_KeysNorm,0)),"")</f>
        <v>0</v>
      </c>
      <c r="K95" s="6">
        <f>IFERROR(INDEX(Param_s,MATCH(H95,Param_KeysNorm,0)),"")</f>
        <v>0</v>
      </c>
      <c r="L95" s="6">
        <f>IFERROR(INDEX(Param_g,MATCH(H95,Param_KeysNorm,0)),"")</f>
        <v>0</v>
      </c>
      <c r="M95" s="6">
        <f>IFERROR(INDEX(Param_L,MATCH(H95,Param_KeysNorm,0)),"")</f>
        <v>0</v>
      </c>
      <c r="N95" s="6">
        <f>IFERROR(INDEX(Param_rho,MATCH(H95,Param_KeysNorm,0)),"")</f>
        <v>0</v>
      </c>
      <c r="O95" s="6">
        <f>IFERROR(INDEX(Param_d,MATCH(H95,Param_KeysNorm,0)),"")</f>
        <v>0</v>
      </c>
      <c r="P95" s="6">
        <f>IFERROR(IF(I95&gt;0,10000/I95,""),"")</f>
        <v>0</v>
      </c>
      <c r="Q95" s="6">
        <f>IFERROR(IF(K95&gt;0,J95/K95,""),"")</f>
        <v>0</v>
      </c>
      <c r="R95" s="6">
        <f>IFERROR(IF(L95&gt;0,Q95/L95,""),"")</f>
        <v>0</v>
      </c>
      <c r="S95" s="7">
        <f>IFERROR(R95*P95,"")</f>
        <v>0</v>
      </c>
      <c r="T95" s="6">
        <f>IFERROR((S95*M95*N95)/1000,"")</f>
        <v>0</v>
      </c>
      <c r="U95" s="6">
        <f>IFERROR(R95*M95*N95,"")</f>
        <v>0</v>
      </c>
      <c r="V95" s="6">
        <f>IF(A95&gt;0,A95*(1-(B95/100)-(C95/100)),"")</f>
        <v>0</v>
      </c>
      <c r="W95" s="6">
        <f>IFERROR(T95*V95,"")</f>
        <v>0</v>
      </c>
      <c r="X95" s="8">
        <f>IF(AND(U95&gt;0,O95&gt;0),ABS(U95-O95)/O95,"")</f>
        <v>0</v>
      </c>
      <c r="Y95" s="8">
        <f>IF(E95="Seca",Tol_Seca,Tol_Chuva)</f>
        <v>0</v>
      </c>
      <c r="Z95">
        <f>IF(AND(U95&gt;0,O95&gt;0),IF(X95&lt;=Y95,"OK","ATENCAO"),"")</f>
        <v>0</v>
      </c>
    </row>
    <row r="96" spans="7:26">
      <c r="G96">
        <f>D96&amp;"|"&amp;E96&amp;"|"&amp;F96</f>
        <v>0</v>
      </c>
      <c r="H96">
        <f>UPPER(SUBSTITUTE(SUBSTITUTE(G96,"-","")," ",""))</f>
        <v>0</v>
      </c>
      <c r="I96" s="6">
        <f>IFERROR(INDEX(Param_E,MATCH(H96,Param_KeysNorm,0)),"")</f>
        <v>0</v>
      </c>
      <c r="J96" s="6">
        <f>IFERROR(INDEX(Param_Gf,MATCH(H96,Param_KeysNorm,0)),"")</f>
        <v>0</v>
      </c>
      <c r="K96" s="6">
        <f>IFERROR(INDEX(Param_s,MATCH(H96,Param_KeysNorm,0)),"")</f>
        <v>0</v>
      </c>
      <c r="L96" s="6">
        <f>IFERROR(INDEX(Param_g,MATCH(H96,Param_KeysNorm,0)),"")</f>
        <v>0</v>
      </c>
      <c r="M96" s="6">
        <f>IFERROR(INDEX(Param_L,MATCH(H96,Param_KeysNorm,0)),"")</f>
        <v>0</v>
      </c>
      <c r="N96" s="6">
        <f>IFERROR(INDEX(Param_rho,MATCH(H96,Param_KeysNorm,0)),"")</f>
        <v>0</v>
      </c>
      <c r="O96" s="6">
        <f>IFERROR(INDEX(Param_d,MATCH(H96,Param_KeysNorm,0)),"")</f>
        <v>0</v>
      </c>
      <c r="P96" s="6">
        <f>IFERROR(IF(I96&gt;0,10000/I96,""),"")</f>
        <v>0</v>
      </c>
      <c r="Q96" s="6">
        <f>IFERROR(IF(K96&gt;0,J96/K96,""),"")</f>
        <v>0</v>
      </c>
      <c r="R96" s="6">
        <f>IFERROR(IF(L96&gt;0,Q96/L96,""),"")</f>
        <v>0</v>
      </c>
      <c r="S96" s="7">
        <f>IFERROR(R96*P96,"")</f>
        <v>0</v>
      </c>
      <c r="T96" s="6">
        <f>IFERROR((S96*M96*N96)/1000,"")</f>
        <v>0</v>
      </c>
      <c r="U96" s="6">
        <f>IFERROR(R96*M96*N96,"")</f>
        <v>0</v>
      </c>
      <c r="V96" s="6">
        <f>IF(A96&gt;0,A96*(1-(B96/100)-(C96/100)),"")</f>
        <v>0</v>
      </c>
      <c r="W96" s="6">
        <f>IFERROR(T96*V96,"")</f>
        <v>0</v>
      </c>
      <c r="X96" s="8">
        <f>IF(AND(U96&gt;0,O96&gt;0),ABS(U96-O96)/O96,"")</f>
        <v>0</v>
      </c>
      <c r="Y96" s="8">
        <f>IF(E96="Seca",Tol_Seca,Tol_Chuva)</f>
        <v>0</v>
      </c>
      <c r="Z96">
        <f>IF(AND(U96&gt;0,O96&gt;0),IF(X96&lt;=Y96,"OK","ATENCAO"),"")</f>
        <v>0</v>
      </c>
    </row>
    <row r="97" spans="7:26">
      <c r="G97">
        <f>D97&amp;"|"&amp;E97&amp;"|"&amp;F97</f>
        <v>0</v>
      </c>
      <c r="H97">
        <f>UPPER(SUBSTITUTE(SUBSTITUTE(G97,"-","")," ",""))</f>
        <v>0</v>
      </c>
      <c r="I97" s="6">
        <f>IFERROR(INDEX(Param_E,MATCH(H97,Param_KeysNorm,0)),"")</f>
        <v>0</v>
      </c>
      <c r="J97" s="6">
        <f>IFERROR(INDEX(Param_Gf,MATCH(H97,Param_KeysNorm,0)),"")</f>
        <v>0</v>
      </c>
      <c r="K97" s="6">
        <f>IFERROR(INDEX(Param_s,MATCH(H97,Param_KeysNorm,0)),"")</f>
        <v>0</v>
      </c>
      <c r="L97" s="6">
        <f>IFERROR(INDEX(Param_g,MATCH(H97,Param_KeysNorm,0)),"")</f>
        <v>0</v>
      </c>
      <c r="M97" s="6">
        <f>IFERROR(INDEX(Param_L,MATCH(H97,Param_KeysNorm,0)),"")</f>
        <v>0</v>
      </c>
      <c r="N97" s="6">
        <f>IFERROR(INDEX(Param_rho,MATCH(H97,Param_KeysNorm,0)),"")</f>
        <v>0</v>
      </c>
      <c r="O97" s="6">
        <f>IFERROR(INDEX(Param_d,MATCH(H97,Param_KeysNorm,0)),"")</f>
        <v>0</v>
      </c>
      <c r="P97" s="6">
        <f>IFERROR(IF(I97&gt;0,10000/I97,""),"")</f>
        <v>0</v>
      </c>
      <c r="Q97" s="6">
        <f>IFERROR(IF(K97&gt;0,J97/K97,""),"")</f>
        <v>0</v>
      </c>
      <c r="R97" s="6">
        <f>IFERROR(IF(L97&gt;0,Q97/L97,""),"")</f>
        <v>0</v>
      </c>
      <c r="S97" s="7">
        <f>IFERROR(R97*P97,"")</f>
        <v>0</v>
      </c>
      <c r="T97" s="6">
        <f>IFERROR((S97*M97*N97)/1000,"")</f>
        <v>0</v>
      </c>
      <c r="U97" s="6">
        <f>IFERROR(R97*M97*N97,"")</f>
        <v>0</v>
      </c>
      <c r="V97" s="6">
        <f>IF(A97&gt;0,A97*(1-(B97/100)-(C97/100)),"")</f>
        <v>0</v>
      </c>
      <c r="W97" s="6">
        <f>IFERROR(T97*V97,"")</f>
        <v>0</v>
      </c>
      <c r="X97" s="8">
        <f>IF(AND(U97&gt;0,O97&gt;0),ABS(U97-O97)/O97,"")</f>
        <v>0</v>
      </c>
      <c r="Y97" s="8">
        <f>IF(E97="Seca",Tol_Seca,Tol_Chuva)</f>
        <v>0</v>
      </c>
      <c r="Z97">
        <f>IF(AND(U97&gt;0,O97&gt;0),IF(X97&lt;=Y97,"OK","ATENCAO"),"")</f>
        <v>0</v>
      </c>
    </row>
    <row r="98" spans="7:26">
      <c r="G98">
        <f>D98&amp;"|"&amp;E98&amp;"|"&amp;F98</f>
        <v>0</v>
      </c>
      <c r="H98">
        <f>UPPER(SUBSTITUTE(SUBSTITUTE(G98,"-","")," ",""))</f>
        <v>0</v>
      </c>
      <c r="I98" s="6">
        <f>IFERROR(INDEX(Param_E,MATCH(H98,Param_KeysNorm,0)),"")</f>
        <v>0</v>
      </c>
      <c r="J98" s="6">
        <f>IFERROR(INDEX(Param_Gf,MATCH(H98,Param_KeysNorm,0)),"")</f>
        <v>0</v>
      </c>
      <c r="K98" s="6">
        <f>IFERROR(INDEX(Param_s,MATCH(H98,Param_KeysNorm,0)),"")</f>
        <v>0</v>
      </c>
      <c r="L98" s="6">
        <f>IFERROR(INDEX(Param_g,MATCH(H98,Param_KeysNorm,0)),"")</f>
        <v>0</v>
      </c>
      <c r="M98" s="6">
        <f>IFERROR(INDEX(Param_L,MATCH(H98,Param_KeysNorm,0)),"")</f>
        <v>0</v>
      </c>
      <c r="N98" s="6">
        <f>IFERROR(INDEX(Param_rho,MATCH(H98,Param_KeysNorm,0)),"")</f>
        <v>0</v>
      </c>
      <c r="O98" s="6">
        <f>IFERROR(INDEX(Param_d,MATCH(H98,Param_KeysNorm,0)),"")</f>
        <v>0</v>
      </c>
      <c r="P98" s="6">
        <f>IFERROR(IF(I98&gt;0,10000/I98,""),"")</f>
        <v>0</v>
      </c>
      <c r="Q98" s="6">
        <f>IFERROR(IF(K98&gt;0,J98/K98,""),"")</f>
        <v>0</v>
      </c>
      <c r="R98" s="6">
        <f>IFERROR(IF(L98&gt;0,Q98/L98,""),"")</f>
        <v>0</v>
      </c>
      <c r="S98" s="7">
        <f>IFERROR(R98*P98,"")</f>
        <v>0</v>
      </c>
      <c r="T98" s="6">
        <f>IFERROR((S98*M98*N98)/1000,"")</f>
        <v>0</v>
      </c>
      <c r="U98" s="6">
        <f>IFERROR(R98*M98*N98,"")</f>
        <v>0</v>
      </c>
      <c r="V98" s="6">
        <f>IF(A98&gt;0,A98*(1-(B98/100)-(C98/100)),"")</f>
        <v>0</v>
      </c>
      <c r="W98" s="6">
        <f>IFERROR(T98*V98,"")</f>
        <v>0</v>
      </c>
      <c r="X98" s="8">
        <f>IF(AND(U98&gt;0,O98&gt;0),ABS(U98-O98)/O98,"")</f>
        <v>0</v>
      </c>
      <c r="Y98" s="8">
        <f>IF(E98="Seca",Tol_Seca,Tol_Chuva)</f>
        <v>0</v>
      </c>
      <c r="Z98">
        <f>IF(AND(U98&gt;0,O98&gt;0),IF(X98&lt;=Y98,"OK","ATENCAO"),"")</f>
        <v>0</v>
      </c>
    </row>
    <row r="99" spans="7:26">
      <c r="G99">
        <f>D99&amp;"|"&amp;E99&amp;"|"&amp;F99</f>
        <v>0</v>
      </c>
      <c r="H99">
        <f>UPPER(SUBSTITUTE(SUBSTITUTE(G99,"-","")," ",""))</f>
        <v>0</v>
      </c>
      <c r="I99" s="6">
        <f>IFERROR(INDEX(Param_E,MATCH(H99,Param_KeysNorm,0)),"")</f>
        <v>0</v>
      </c>
      <c r="J99" s="6">
        <f>IFERROR(INDEX(Param_Gf,MATCH(H99,Param_KeysNorm,0)),"")</f>
        <v>0</v>
      </c>
      <c r="K99" s="6">
        <f>IFERROR(INDEX(Param_s,MATCH(H99,Param_KeysNorm,0)),"")</f>
        <v>0</v>
      </c>
      <c r="L99" s="6">
        <f>IFERROR(INDEX(Param_g,MATCH(H99,Param_KeysNorm,0)),"")</f>
        <v>0</v>
      </c>
      <c r="M99" s="6">
        <f>IFERROR(INDEX(Param_L,MATCH(H99,Param_KeysNorm,0)),"")</f>
        <v>0</v>
      </c>
      <c r="N99" s="6">
        <f>IFERROR(INDEX(Param_rho,MATCH(H99,Param_KeysNorm,0)),"")</f>
        <v>0</v>
      </c>
      <c r="O99" s="6">
        <f>IFERROR(INDEX(Param_d,MATCH(H99,Param_KeysNorm,0)),"")</f>
        <v>0</v>
      </c>
      <c r="P99" s="6">
        <f>IFERROR(IF(I99&gt;0,10000/I99,""),"")</f>
        <v>0</v>
      </c>
      <c r="Q99" s="6">
        <f>IFERROR(IF(K99&gt;0,J99/K99,""),"")</f>
        <v>0</v>
      </c>
      <c r="R99" s="6">
        <f>IFERROR(IF(L99&gt;0,Q99/L99,""),"")</f>
        <v>0</v>
      </c>
      <c r="S99" s="7">
        <f>IFERROR(R99*P99,"")</f>
        <v>0</v>
      </c>
      <c r="T99" s="6">
        <f>IFERROR((S99*M99*N99)/1000,"")</f>
        <v>0</v>
      </c>
      <c r="U99" s="6">
        <f>IFERROR(R99*M99*N99,"")</f>
        <v>0</v>
      </c>
      <c r="V99" s="6">
        <f>IF(A99&gt;0,A99*(1-(B99/100)-(C99/100)),"")</f>
        <v>0</v>
      </c>
      <c r="W99" s="6">
        <f>IFERROR(T99*V99,"")</f>
        <v>0</v>
      </c>
      <c r="X99" s="8">
        <f>IF(AND(U99&gt;0,O99&gt;0),ABS(U99-O99)/O99,"")</f>
        <v>0</v>
      </c>
      <c r="Y99" s="8">
        <f>IF(E99="Seca",Tol_Seca,Tol_Chuva)</f>
        <v>0</v>
      </c>
      <c r="Z99">
        <f>IF(AND(U99&gt;0,O99&gt;0),IF(X99&lt;=Y99,"OK","ATENCAO"),"")</f>
        <v>0</v>
      </c>
    </row>
    <row r="100" spans="7:26">
      <c r="G100">
        <f>D100&amp;"|"&amp;E100&amp;"|"&amp;F100</f>
        <v>0</v>
      </c>
      <c r="H100">
        <f>UPPER(SUBSTITUTE(SUBSTITUTE(G100,"-","")," ",""))</f>
        <v>0</v>
      </c>
      <c r="I100" s="6">
        <f>IFERROR(INDEX(Param_E,MATCH(H100,Param_KeysNorm,0)),"")</f>
        <v>0</v>
      </c>
      <c r="J100" s="6">
        <f>IFERROR(INDEX(Param_Gf,MATCH(H100,Param_KeysNorm,0)),"")</f>
        <v>0</v>
      </c>
      <c r="K100" s="6">
        <f>IFERROR(INDEX(Param_s,MATCH(H100,Param_KeysNorm,0)),"")</f>
        <v>0</v>
      </c>
      <c r="L100" s="6">
        <f>IFERROR(INDEX(Param_g,MATCH(H100,Param_KeysNorm,0)),"")</f>
        <v>0</v>
      </c>
      <c r="M100" s="6">
        <f>IFERROR(INDEX(Param_L,MATCH(H100,Param_KeysNorm,0)),"")</f>
        <v>0</v>
      </c>
      <c r="N100" s="6">
        <f>IFERROR(INDEX(Param_rho,MATCH(H100,Param_KeysNorm,0)),"")</f>
        <v>0</v>
      </c>
      <c r="O100" s="6">
        <f>IFERROR(INDEX(Param_d,MATCH(H100,Param_KeysNorm,0)),"")</f>
        <v>0</v>
      </c>
      <c r="P100" s="6">
        <f>IFERROR(IF(I100&gt;0,10000/I100,""),"")</f>
        <v>0</v>
      </c>
      <c r="Q100" s="6">
        <f>IFERROR(IF(K100&gt;0,J100/K100,""),"")</f>
        <v>0</v>
      </c>
      <c r="R100" s="6">
        <f>IFERROR(IF(L100&gt;0,Q100/L100,""),"")</f>
        <v>0</v>
      </c>
      <c r="S100" s="7">
        <f>IFERROR(R100*P100,"")</f>
        <v>0</v>
      </c>
      <c r="T100" s="6">
        <f>IFERROR((S100*M100*N100)/1000,"")</f>
        <v>0</v>
      </c>
      <c r="U100" s="6">
        <f>IFERROR(R100*M100*N100,"")</f>
        <v>0</v>
      </c>
      <c r="V100" s="6">
        <f>IF(A100&gt;0,A100*(1-(B100/100)-(C100/100)),"")</f>
        <v>0</v>
      </c>
      <c r="W100" s="6">
        <f>IFERROR(T100*V100,"")</f>
        <v>0</v>
      </c>
      <c r="X100" s="8">
        <f>IF(AND(U100&gt;0,O100&gt;0),ABS(U100-O100)/O100,"")</f>
        <v>0</v>
      </c>
      <c r="Y100" s="8">
        <f>IF(E100="Seca",Tol_Seca,Tol_Chuva)</f>
        <v>0</v>
      </c>
      <c r="Z100">
        <f>IF(AND(U100&gt;0,O100&gt;0),IF(X100&lt;=Y100,"OK","ATENCAO"),"")</f>
        <v>0</v>
      </c>
    </row>
    <row r="101" spans="7:26">
      <c r="G101">
        <f>D101&amp;"|"&amp;E101&amp;"|"&amp;F101</f>
        <v>0</v>
      </c>
      <c r="H101">
        <f>UPPER(SUBSTITUTE(SUBSTITUTE(G101,"-","")," ",""))</f>
        <v>0</v>
      </c>
      <c r="I101" s="6">
        <f>IFERROR(INDEX(Param_E,MATCH(H101,Param_KeysNorm,0)),"")</f>
        <v>0</v>
      </c>
      <c r="J101" s="6">
        <f>IFERROR(INDEX(Param_Gf,MATCH(H101,Param_KeysNorm,0)),"")</f>
        <v>0</v>
      </c>
      <c r="K101" s="6">
        <f>IFERROR(INDEX(Param_s,MATCH(H101,Param_KeysNorm,0)),"")</f>
        <v>0</v>
      </c>
      <c r="L101" s="6">
        <f>IFERROR(INDEX(Param_g,MATCH(H101,Param_KeysNorm,0)),"")</f>
        <v>0</v>
      </c>
      <c r="M101" s="6">
        <f>IFERROR(INDEX(Param_L,MATCH(H101,Param_KeysNorm,0)),"")</f>
        <v>0</v>
      </c>
      <c r="N101" s="6">
        <f>IFERROR(INDEX(Param_rho,MATCH(H101,Param_KeysNorm,0)),"")</f>
        <v>0</v>
      </c>
      <c r="O101" s="6">
        <f>IFERROR(INDEX(Param_d,MATCH(H101,Param_KeysNorm,0)),"")</f>
        <v>0</v>
      </c>
      <c r="P101" s="6">
        <f>IFERROR(IF(I101&gt;0,10000/I101,""),"")</f>
        <v>0</v>
      </c>
      <c r="Q101" s="6">
        <f>IFERROR(IF(K101&gt;0,J101/K101,""),"")</f>
        <v>0</v>
      </c>
      <c r="R101" s="6">
        <f>IFERROR(IF(L101&gt;0,Q101/L101,""),"")</f>
        <v>0</v>
      </c>
      <c r="S101" s="7">
        <f>IFERROR(R101*P101,"")</f>
        <v>0</v>
      </c>
      <c r="T101" s="6">
        <f>IFERROR((S101*M101*N101)/1000,"")</f>
        <v>0</v>
      </c>
      <c r="U101" s="6">
        <f>IFERROR(R101*M101*N101,"")</f>
        <v>0</v>
      </c>
      <c r="V101" s="6">
        <f>IF(A101&gt;0,A101*(1-(B101/100)-(C101/100)),"")</f>
        <v>0</v>
      </c>
      <c r="W101" s="6">
        <f>IFERROR(T101*V101,"")</f>
        <v>0</v>
      </c>
      <c r="X101" s="8">
        <f>IF(AND(U101&gt;0,O101&gt;0),ABS(U101-O101)/O101,"")</f>
        <v>0</v>
      </c>
      <c r="Y101" s="8">
        <f>IF(E101="Seca",Tol_Seca,Tol_Chuva)</f>
        <v>0</v>
      </c>
      <c r="Z101">
        <f>IF(AND(U101&gt;0,O101&gt;0),IF(X101&lt;=Y101,"OK","ATENCAO"),"")</f>
        <v>0</v>
      </c>
    </row>
    <row r="102" spans="7:26">
      <c r="G102">
        <f>D102&amp;"|"&amp;E102&amp;"|"&amp;F102</f>
        <v>0</v>
      </c>
      <c r="H102">
        <f>UPPER(SUBSTITUTE(SUBSTITUTE(G102,"-","")," ",""))</f>
        <v>0</v>
      </c>
      <c r="I102" s="6">
        <f>IFERROR(INDEX(Param_E,MATCH(H102,Param_KeysNorm,0)),"")</f>
        <v>0</v>
      </c>
      <c r="J102" s="6">
        <f>IFERROR(INDEX(Param_Gf,MATCH(H102,Param_KeysNorm,0)),"")</f>
        <v>0</v>
      </c>
      <c r="K102" s="6">
        <f>IFERROR(INDEX(Param_s,MATCH(H102,Param_KeysNorm,0)),"")</f>
        <v>0</v>
      </c>
      <c r="L102" s="6">
        <f>IFERROR(INDEX(Param_g,MATCH(H102,Param_KeysNorm,0)),"")</f>
        <v>0</v>
      </c>
      <c r="M102" s="6">
        <f>IFERROR(INDEX(Param_L,MATCH(H102,Param_KeysNorm,0)),"")</f>
        <v>0</v>
      </c>
      <c r="N102" s="6">
        <f>IFERROR(INDEX(Param_rho,MATCH(H102,Param_KeysNorm,0)),"")</f>
        <v>0</v>
      </c>
      <c r="O102" s="6">
        <f>IFERROR(INDEX(Param_d,MATCH(H102,Param_KeysNorm,0)),"")</f>
        <v>0</v>
      </c>
      <c r="P102" s="6">
        <f>IFERROR(IF(I102&gt;0,10000/I102,""),"")</f>
        <v>0</v>
      </c>
      <c r="Q102" s="6">
        <f>IFERROR(IF(K102&gt;0,J102/K102,""),"")</f>
        <v>0</v>
      </c>
      <c r="R102" s="6">
        <f>IFERROR(IF(L102&gt;0,Q102/L102,""),"")</f>
        <v>0</v>
      </c>
      <c r="S102" s="7">
        <f>IFERROR(R102*P102,"")</f>
        <v>0</v>
      </c>
      <c r="T102" s="6">
        <f>IFERROR((S102*M102*N102)/1000,"")</f>
        <v>0</v>
      </c>
      <c r="U102" s="6">
        <f>IFERROR(R102*M102*N102,"")</f>
        <v>0</v>
      </c>
      <c r="V102" s="6">
        <f>IF(A102&gt;0,A102*(1-(B102/100)-(C102/100)),"")</f>
        <v>0</v>
      </c>
      <c r="W102" s="6">
        <f>IFERROR(T102*V102,"")</f>
        <v>0</v>
      </c>
      <c r="X102" s="8">
        <f>IF(AND(U102&gt;0,O102&gt;0),ABS(U102-O102)/O102,"")</f>
        <v>0</v>
      </c>
      <c r="Y102" s="8">
        <f>IF(E102="Seca",Tol_Seca,Tol_Chuva)</f>
        <v>0</v>
      </c>
      <c r="Z102">
        <f>IF(AND(U102&gt;0,O102&gt;0),IF(X102&lt;=Y102,"OK","ATENCAO"),"")</f>
        <v>0</v>
      </c>
    </row>
    <row r="103" spans="7:26">
      <c r="G103">
        <f>D103&amp;"|"&amp;E103&amp;"|"&amp;F103</f>
        <v>0</v>
      </c>
      <c r="H103">
        <f>UPPER(SUBSTITUTE(SUBSTITUTE(G103,"-","")," ",""))</f>
        <v>0</v>
      </c>
      <c r="I103" s="6">
        <f>IFERROR(INDEX(Param_E,MATCH(H103,Param_KeysNorm,0)),"")</f>
        <v>0</v>
      </c>
      <c r="J103" s="6">
        <f>IFERROR(INDEX(Param_Gf,MATCH(H103,Param_KeysNorm,0)),"")</f>
        <v>0</v>
      </c>
      <c r="K103" s="6">
        <f>IFERROR(INDEX(Param_s,MATCH(H103,Param_KeysNorm,0)),"")</f>
        <v>0</v>
      </c>
      <c r="L103" s="6">
        <f>IFERROR(INDEX(Param_g,MATCH(H103,Param_KeysNorm,0)),"")</f>
        <v>0</v>
      </c>
      <c r="M103" s="6">
        <f>IFERROR(INDEX(Param_L,MATCH(H103,Param_KeysNorm,0)),"")</f>
        <v>0</v>
      </c>
      <c r="N103" s="6">
        <f>IFERROR(INDEX(Param_rho,MATCH(H103,Param_KeysNorm,0)),"")</f>
        <v>0</v>
      </c>
      <c r="O103" s="6">
        <f>IFERROR(INDEX(Param_d,MATCH(H103,Param_KeysNorm,0)),"")</f>
        <v>0</v>
      </c>
      <c r="P103" s="6">
        <f>IFERROR(IF(I103&gt;0,10000/I103,""),"")</f>
        <v>0</v>
      </c>
      <c r="Q103" s="6">
        <f>IFERROR(IF(K103&gt;0,J103/K103,""),"")</f>
        <v>0</v>
      </c>
      <c r="R103" s="6">
        <f>IFERROR(IF(L103&gt;0,Q103/L103,""),"")</f>
        <v>0</v>
      </c>
      <c r="S103" s="7">
        <f>IFERROR(R103*P103,"")</f>
        <v>0</v>
      </c>
      <c r="T103" s="6">
        <f>IFERROR((S103*M103*N103)/1000,"")</f>
        <v>0</v>
      </c>
      <c r="U103" s="6">
        <f>IFERROR(R103*M103*N103,"")</f>
        <v>0</v>
      </c>
      <c r="V103" s="6">
        <f>IF(A103&gt;0,A103*(1-(B103/100)-(C103/100)),"")</f>
        <v>0</v>
      </c>
      <c r="W103" s="6">
        <f>IFERROR(T103*V103,"")</f>
        <v>0</v>
      </c>
      <c r="X103" s="8">
        <f>IF(AND(U103&gt;0,O103&gt;0),ABS(U103-O103)/O103,"")</f>
        <v>0</v>
      </c>
      <c r="Y103" s="8">
        <f>IF(E103="Seca",Tol_Seca,Tol_Chuva)</f>
        <v>0</v>
      </c>
      <c r="Z103">
        <f>IF(AND(U103&gt;0,O103&gt;0),IF(X103&lt;=Y103,"OK","ATENCAO"),"")</f>
        <v>0</v>
      </c>
    </row>
    <row r="104" spans="7:26">
      <c r="G104">
        <f>D104&amp;"|"&amp;E104&amp;"|"&amp;F104</f>
        <v>0</v>
      </c>
      <c r="H104">
        <f>UPPER(SUBSTITUTE(SUBSTITUTE(G104,"-","")," ",""))</f>
        <v>0</v>
      </c>
      <c r="I104" s="6">
        <f>IFERROR(INDEX(Param_E,MATCH(H104,Param_KeysNorm,0)),"")</f>
        <v>0</v>
      </c>
      <c r="J104" s="6">
        <f>IFERROR(INDEX(Param_Gf,MATCH(H104,Param_KeysNorm,0)),"")</f>
        <v>0</v>
      </c>
      <c r="K104" s="6">
        <f>IFERROR(INDEX(Param_s,MATCH(H104,Param_KeysNorm,0)),"")</f>
        <v>0</v>
      </c>
      <c r="L104" s="6">
        <f>IFERROR(INDEX(Param_g,MATCH(H104,Param_KeysNorm,0)),"")</f>
        <v>0</v>
      </c>
      <c r="M104" s="6">
        <f>IFERROR(INDEX(Param_L,MATCH(H104,Param_KeysNorm,0)),"")</f>
        <v>0</v>
      </c>
      <c r="N104" s="6">
        <f>IFERROR(INDEX(Param_rho,MATCH(H104,Param_KeysNorm,0)),"")</f>
        <v>0</v>
      </c>
      <c r="O104" s="6">
        <f>IFERROR(INDEX(Param_d,MATCH(H104,Param_KeysNorm,0)),"")</f>
        <v>0</v>
      </c>
      <c r="P104" s="6">
        <f>IFERROR(IF(I104&gt;0,10000/I104,""),"")</f>
        <v>0</v>
      </c>
      <c r="Q104" s="6">
        <f>IFERROR(IF(K104&gt;0,J104/K104,""),"")</f>
        <v>0</v>
      </c>
      <c r="R104" s="6">
        <f>IFERROR(IF(L104&gt;0,Q104/L104,""),"")</f>
        <v>0</v>
      </c>
      <c r="S104" s="7">
        <f>IFERROR(R104*P104,"")</f>
        <v>0</v>
      </c>
      <c r="T104" s="6">
        <f>IFERROR((S104*M104*N104)/1000,"")</f>
        <v>0</v>
      </c>
      <c r="U104" s="6">
        <f>IFERROR(R104*M104*N104,"")</f>
        <v>0</v>
      </c>
      <c r="V104" s="6">
        <f>IF(A104&gt;0,A104*(1-(B104/100)-(C104/100)),"")</f>
        <v>0</v>
      </c>
      <c r="W104" s="6">
        <f>IFERROR(T104*V104,"")</f>
        <v>0</v>
      </c>
      <c r="X104" s="8">
        <f>IF(AND(U104&gt;0,O104&gt;0),ABS(U104-O104)/O104,"")</f>
        <v>0</v>
      </c>
      <c r="Y104" s="8">
        <f>IF(E104="Seca",Tol_Seca,Tol_Chuva)</f>
        <v>0</v>
      </c>
      <c r="Z104">
        <f>IF(AND(U104&gt;0,O104&gt;0),IF(X104&lt;=Y104,"OK","ATENCAO"),"")</f>
        <v>0</v>
      </c>
    </row>
    <row r="105" spans="7:26">
      <c r="G105">
        <f>D105&amp;"|"&amp;E105&amp;"|"&amp;F105</f>
        <v>0</v>
      </c>
      <c r="H105">
        <f>UPPER(SUBSTITUTE(SUBSTITUTE(G105,"-","")," ",""))</f>
        <v>0</v>
      </c>
      <c r="I105" s="6">
        <f>IFERROR(INDEX(Param_E,MATCH(H105,Param_KeysNorm,0)),"")</f>
        <v>0</v>
      </c>
      <c r="J105" s="6">
        <f>IFERROR(INDEX(Param_Gf,MATCH(H105,Param_KeysNorm,0)),"")</f>
        <v>0</v>
      </c>
      <c r="K105" s="6">
        <f>IFERROR(INDEX(Param_s,MATCH(H105,Param_KeysNorm,0)),"")</f>
        <v>0</v>
      </c>
      <c r="L105" s="6">
        <f>IFERROR(INDEX(Param_g,MATCH(H105,Param_KeysNorm,0)),"")</f>
        <v>0</v>
      </c>
      <c r="M105" s="6">
        <f>IFERROR(INDEX(Param_L,MATCH(H105,Param_KeysNorm,0)),"")</f>
        <v>0</v>
      </c>
      <c r="N105" s="6">
        <f>IFERROR(INDEX(Param_rho,MATCH(H105,Param_KeysNorm,0)),"")</f>
        <v>0</v>
      </c>
      <c r="O105" s="6">
        <f>IFERROR(INDEX(Param_d,MATCH(H105,Param_KeysNorm,0)),"")</f>
        <v>0</v>
      </c>
      <c r="P105" s="6">
        <f>IFERROR(IF(I105&gt;0,10000/I105,""),"")</f>
        <v>0</v>
      </c>
      <c r="Q105" s="6">
        <f>IFERROR(IF(K105&gt;0,J105/K105,""),"")</f>
        <v>0</v>
      </c>
      <c r="R105" s="6">
        <f>IFERROR(IF(L105&gt;0,Q105/L105,""),"")</f>
        <v>0</v>
      </c>
      <c r="S105" s="7">
        <f>IFERROR(R105*P105,"")</f>
        <v>0</v>
      </c>
      <c r="T105" s="6">
        <f>IFERROR((S105*M105*N105)/1000,"")</f>
        <v>0</v>
      </c>
      <c r="U105" s="6">
        <f>IFERROR(R105*M105*N105,"")</f>
        <v>0</v>
      </c>
      <c r="V105" s="6">
        <f>IF(A105&gt;0,A105*(1-(B105/100)-(C105/100)),"")</f>
        <v>0</v>
      </c>
      <c r="W105" s="6">
        <f>IFERROR(T105*V105,"")</f>
        <v>0</v>
      </c>
      <c r="X105" s="8">
        <f>IF(AND(U105&gt;0,O105&gt;0),ABS(U105-O105)/O105,"")</f>
        <v>0</v>
      </c>
      <c r="Y105" s="8">
        <f>IF(E105="Seca",Tol_Seca,Tol_Chuva)</f>
        <v>0</v>
      </c>
      <c r="Z105">
        <f>IF(AND(U105&gt;0,O105&gt;0),IF(X105&lt;=Y105,"OK","ATENCAO"),"")</f>
        <v>0</v>
      </c>
    </row>
    <row r="106" spans="7:26">
      <c r="G106">
        <f>D106&amp;"|"&amp;E106&amp;"|"&amp;F106</f>
        <v>0</v>
      </c>
      <c r="H106">
        <f>UPPER(SUBSTITUTE(SUBSTITUTE(G106,"-","")," ",""))</f>
        <v>0</v>
      </c>
      <c r="I106" s="6">
        <f>IFERROR(INDEX(Param_E,MATCH(H106,Param_KeysNorm,0)),"")</f>
        <v>0</v>
      </c>
      <c r="J106" s="6">
        <f>IFERROR(INDEX(Param_Gf,MATCH(H106,Param_KeysNorm,0)),"")</f>
        <v>0</v>
      </c>
      <c r="K106" s="6">
        <f>IFERROR(INDEX(Param_s,MATCH(H106,Param_KeysNorm,0)),"")</f>
        <v>0</v>
      </c>
      <c r="L106" s="6">
        <f>IFERROR(INDEX(Param_g,MATCH(H106,Param_KeysNorm,0)),"")</f>
        <v>0</v>
      </c>
      <c r="M106" s="6">
        <f>IFERROR(INDEX(Param_L,MATCH(H106,Param_KeysNorm,0)),"")</f>
        <v>0</v>
      </c>
      <c r="N106" s="6">
        <f>IFERROR(INDEX(Param_rho,MATCH(H106,Param_KeysNorm,0)),"")</f>
        <v>0</v>
      </c>
      <c r="O106" s="6">
        <f>IFERROR(INDEX(Param_d,MATCH(H106,Param_KeysNorm,0)),"")</f>
        <v>0</v>
      </c>
      <c r="P106" s="6">
        <f>IFERROR(IF(I106&gt;0,10000/I106,""),"")</f>
        <v>0</v>
      </c>
      <c r="Q106" s="6">
        <f>IFERROR(IF(K106&gt;0,J106/K106,""),"")</f>
        <v>0</v>
      </c>
      <c r="R106" s="6">
        <f>IFERROR(IF(L106&gt;0,Q106/L106,""),"")</f>
        <v>0</v>
      </c>
      <c r="S106" s="7">
        <f>IFERROR(R106*P106,"")</f>
        <v>0</v>
      </c>
      <c r="T106" s="6">
        <f>IFERROR((S106*M106*N106)/1000,"")</f>
        <v>0</v>
      </c>
      <c r="U106" s="6">
        <f>IFERROR(R106*M106*N106,"")</f>
        <v>0</v>
      </c>
      <c r="V106" s="6">
        <f>IF(A106&gt;0,A106*(1-(B106/100)-(C106/100)),"")</f>
        <v>0</v>
      </c>
      <c r="W106" s="6">
        <f>IFERROR(T106*V106,"")</f>
        <v>0</v>
      </c>
      <c r="X106" s="8">
        <f>IF(AND(U106&gt;0,O106&gt;0),ABS(U106-O106)/O106,"")</f>
        <v>0</v>
      </c>
      <c r="Y106" s="8">
        <f>IF(E106="Seca",Tol_Seca,Tol_Chuva)</f>
        <v>0</v>
      </c>
      <c r="Z106">
        <f>IF(AND(U106&gt;0,O106&gt;0),IF(X106&lt;=Y106,"OK","ATENCAO"),"")</f>
        <v>0</v>
      </c>
    </row>
    <row r="107" spans="7:26">
      <c r="G107">
        <f>D107&amp;"|"&amp;E107&amp;"|"&amp;F107</f>
        <v>0</v>
      </c>
      <c r="H107">
        <f>UPPER(SUBSTITUTE(SUBSTITUTE(G107,"-","")," ",""))</f>
        <v>0</v>
      </c>
      <c r="I107" s="6">
        <f>IFERROR(INDEX(Param_E,MATCH(H107,Param_KeysNorm,0)),"")</f>
        <v>0</v>
      </c>
      <c r="J107" s="6">
        <f>IFERROR(INDEX(Param_Gf,MATCH(H107,Param_KeysNorm,0)),"")</f>
        <v>0</v>
      </c>
      <c r="K107" s="6">
        <f>IFERROR(INDEX(Param_s,MATCH(H107,Param_KeysNorm,0)),"")</f>
        <v>0</v>
      </c>
      <c r="L107" s="6">
        <f>IFERROR(INDEX(Param_g,MATCH(H107,Param_KeysNorm,0)),"")</f>
        <v>0</v>
      </c>
      <c r="M107" s="6">
        <f>IFERROR(INDEX(Param_L,MATCH(H107,Param_KeysNorm,0)),"")</f>
        <v>0</v>
      </c>
      <c r="N107" s="6">
        <f>IFERROR(INDEX(Param_rho,MATCH(H107,Param_KeysNorm,0)),"")</f>
        <v>0</v>
      </c>
      <c r="O107" s="6">
        <f>IFERROR(INDEX(Param_d,MATCH(H107,Param_KeysNorm,0)),"")</f>
        <v>0</v>
      </c>
      <c r="P107" s="6">
        <f>IFERROR(IF(I107&gt;0,10000/I107,""),"")</f>
        <v>0</v>
      </c>
      <c r="Q107" s="6">
        <f>IFERROR(IF(K107&gt;0,J107/K107,""),"")</f>
        <v>0</v>
      </c>
      <c r="R107" s="6">
        <f>IFERROR(IF(L107&gt;0,Q107/L107,""),"")</f>
        <v>0</v>
      </c>
      <c r="S107" s="7">
        <f>IFERROR(R107*P107,"")</f>
        <v>0</v>
      </c>
      <c r="T107" s="6">
        <f>IFERROR((S107*M107*N107)/1000,"")</f>
        <v>0</v>
      </c>
      <c r="U107" s="6">
        <f>IFERROR(R107*M107*N107,"")</f>
        <v>0</v>
      </c>
      <c r="V107" s="6">
        <f>IF(A107&gt;0,A107*(1-(B107/100)-(C107/100)),"")</f>
        <v>0</v>
      </c>
      <c r="W107" s="6">
        <f>IFERROR(T107*V107,"")</f>
        <v>0</v>
      </c>
      <c r="X107" s="8">
        <f>IF(AND(U107&gt;0,O107&gt;0),ABS(U107-O107)/O107,"")</f>
        <v>0</v>
      </c>
      <c r="Y107" s="8">
        <f>IF(E107="Seca",Tol_Seca,Tol_Chuva)</f>
        <v>0</v>
      </c>
      <c r="Z107">
        <f>IF(AND(U107&gt;0,O107&gt;0),IF(X107&lt;=Y107,"OK","ATENCAO"),"")</f>
        <v>0</v>
      </c>
    </row>
    <row r="108" spans="7:26">
      <c r="G108">
        <f>D108&amp;"|"&amp;E108&amp;"|"&amp;F108</f>
        <v>0</v>
      </c>
      <c r="H108">
        <f>UPPER(SUBSTITUTE(SUBSTITUTE(G108,"-","")," ",""))</f>
        <v>0</v>
      </c>
      <c r="I108" s="6">
        <f>IFERROR(INDEX(Param_E,MATCH(H108,Param_KeysNorm,0)),"")</f>
        <v>0</v>
      </c>
      <c r="J108" s="6">
        <f>IFERROR(INDEX(Param_Gf,MATCH(H108,Param_KeysNorm,0)),"")</f>
        <v>0</v>
      </c>
      <c r="K108" s="6">
        <f>IFERROR(INDEX(Param_s,MATCH(H108,Param_KeysNorm,0)),"")</f>
        <v>0</v>
      </c>
      <c r="L108" s="6">
        <f>IFERROR(INDEX(Param_g,MATCH(H108,Param_KeysNorm,0)),"")</f>
        <v>0</v>
      </c>
      <c r="M108" s="6">
        <f>IFERROR(INDEX(Param_L,MATCH(H108,Param_KeysNorm,0)),"")</f>
        <v>0</v>
      </c>
      <c r="N108" s="6">
        <f>IFERROR(INDEX(Param_rho,MATCH(H108,Param_KeysNorm,0)),"")</f>
        <v>0</v>
      </c>
      <c r="O108" s="6">
        <f>IFERROR(INDEX(Param_d,MATCH(H108,Param_KeysNorm,0)),"")</f>
        <v>0</v>
      </c>
      <c r="P108" s="6">
        <f>IFERROR(IF(I108&gt;0,10000/I108,""),"")</f>
        <v>0</v>
      </c>
      <c r="Q108" s="6">
        <f>IFERROR(IF(K108&gt;0,J108/K108,""),"")</f>
        <v>0</v>
      </c>
      <c r="R108" s="6">
        <f>IFERROR(IF(L108&gt;0,Q108/L108,""),"")</f>
        <v>0</v>
      </c>
      <c r="S108" s="7">
        <f>IFERROR(R108*P108,"")</f>
        <v>0</v>
      </c>
      <c r="T108" s="6">
        <f>IFERROR((S108*M108*N108)/1000,"")</f>
        <v>0</v>
      </c>
      <c r="U108" s="6">
        <f>IFERROR(R108*M108*N108,"")</f>
        <v>0</v>
      </c>
      <c r="V108" s="6">
        <f>IF(A108&gt;0,A108*(1-(B108/100)-(C108/100)),"")</f>
        <v>0</v>
      </c>
      <c r="W108" s="6">
        <f>IFERROR(T108*V108,"")</f>
        <v>0</v>
      </c>
      <c r="X108" s="8">
        <f>IF(AND(U108&gt;0,O108&gt;0),ABS(U108-O108)/O108,"")</f>
        <v>0</v>
      </c>
      <c r="Y108" s="8">
        <f>IF(E108="Seca",Tol_Seca,Tol_Chuva)</f>
        <v>0</v>
      </c>
      <c r="Z108">
        <f>IF(AND(U108&gt;0,O108&gt;0),IF(X108&lt;=Y108,"OK","ATENCAO"),"")</f>
        <v>0</v>
      </c>
    </row>
    <row r="109" spans="7:26">
      <c r="G109">
        <f>D109&amp;"|"&amp;E109&amp;"|"&amp;F109</f>
        <v>0</v>
      </c>
      <c r="H109">
        <f>UPPER(SUBSTITUTE(SUBSTITUTE(G109,"-","")," ",""))</f>
        <v>0</v>
      </c>
      <c r="I109" s="6">
        <f>IFERROR(INDEX(Param_E,MATCH(H109,Param_KeysNorm,0)),"")</f>
        <v>0</v>
      </c>
      <c r="J109" s="6">
        <f>IFERROR(INDEX(Param_Gf,MATCH(H109,Param_KeysNorm,0)),"")</f>
        <v>0</v>
      </c>
      <c r="K109" s="6">
        <f>IFERROR(INDEX(Param_s,MATCH(H109,Param_KeysNorm,0)),"")</f>
        <v>0</v>
      </c>
      <c r="L109" s="6">
        <f>IFERROR(INDEX(Param_g,MATCH(H109,Param_KeysNorm,0)),"")</f>
        <v>0</v>
      </c>
      <c r="M109" s="6">
        <f>IFERROR(INDEX(Param_L,MATCH(H109,Param_KeysNorm,0)),"")</f>
        <v>0</v>
      </c>
      <c r="N109" s="6">
        <f>IFERROR(INDEX(Param_rho,MATCH(H109,Param_KeysNorm,0)),"")</f>
        <v>0</v>
      </c>
      <c r="O109" s="6">
        <f>IFERROR(INDEX(Param_d,MATCH(H109,Param_KeysNorm,0)),"")</f>
        <v>0</v>
      </c>
      <c r="P109" s="6">
        <f>IFERROR(IF(I109&gt;0,10000/I109,""),"")</f>
        <v>0</v>
      </c>
      <c r="Q109" s="6">
        <f>IFERROR(IF(K109&gt;0,J109/K109,""),"")</f>
        <v>0</v>
      </c>
      <c r="R109" s="6">
        <f>IFERROR(IF(L109&gt;0,Q109/L109,""),"")</f>
        <v>0</v>
      </c>
      <c r="S109" s="7">
        <f>IFERROR(R109*P109,"")</f>
        <v>0</v>
      </c>
      <c r="T109" s="6">
        <f>IFERROR((S109*M109*N109)/1000,"")</f>
        <v>0</v>
      </c>
      <c r="U109" s="6">
        <f>IFERROR(R109*M109*N109,"")</f>
        <v>0</v>
      </c>
      <c r="V109" s="6">
        <f>IF(A109&gt;0,A109*(1-(B109/100)-(C109/100)),"")</f>
        <v>0</v>
      </c>
      <c r="W109" s="6">
        <f>IFERROR(T109*V109,"")</f>
        <v>0</v>
      </c>
      <c r="X109" s="8">
        <f>IF(AND(U109&gt;0,O109&gt;0),ABS(U109-O109)/O109,"")</f>
        <v>0</v>
      </c>
      <c r="Y109" s="8">
        <f>IF(E109="Seca",Tol_Seca,Tol_Chuva)</f>
        <v>0</v>
      </c>
      <c r="Z109">
        <f>IF(AND(U109&gt;0,O109&gt;0),IF(X109&lt;=Y109,"OK","ATENCAO"),"")</f>
        <v>0</v>
      </c>
    </row>
    <row r="110" spans="7:26">
      <c r="G110">
        <f>D110&amp;"|"&amp;E110&amp;"|"&amp;F110</f>
        <v>0</v>
      </c>
      <c r="H110">
        <f>UPPER(SUBSTITUTE(SUBSTITUTE(G110,"-","")," ",""))</f>
        <v>0</v>
      </c>
      <c r="I110" s="6">
        <f>IFERROR(INDEX(Param_E,MATCH(H110,Param_KeysNorm,0)),"")</f>
        <v>0</v>
      </c>
      <c r="J110" s="6">
        <f>IFERROR(INDEX(Param_Gf,MATCH(H110,Param_KeysNorm,0)),"")</f>
        <v>0</v>
      </c>
      <c r="K110" s="6">
        <f>IFERROR(INDEX(Param_s,MATCH(H110,Param_KeysNorm,0)),"")</f>
        <v>0</v>
      </c>
      <c r="L110" s="6">
        <f>IFERROR(INDEX(Param_g,MATCH(H110,Param_KeysNorm,0)),"")</f>
        <v>0</v>
      </c>
      <c r="M110" s="6">
        <f>IFERROR(INDEX(Param_L,MATCH(H110,Param_KeysNorm,0)),"")</f>
        <v>0</v>
      </c>
      <c r="N110" s="6">
        <f>IFERROR(INDEX(Param_rho,MATCH(H110,Param_KeysNorm,0)),"")</f>
        <v>0</v>
      </c>
      <c r="O110" s="6">
        <f>IFERROR(INDEX(Param_d,MATCH(H110,Param_KeysNorm,0)),"")</f>
        <v>0</v>
      </c>
      <c r="P110" s="6">
        <f>IFERROR(IF(I110&gt;0,10000/I110,""),"")</f>
        <v>0</v>
      </c>
      <c r="Q110" s="6">
        <f>IFERROR(IF(K110&gt;0,J110/K110,""),"")</f>
        <v>0</v>
      </c>
      <c r="R110" s="6">
        <f>IFERROR(IF(L110&gt;0,Q110/L110,""),"")</f>
        <v>0</v>
      </c>
      <c r="S110" s="7">
        <f>IFERROR(R110*P110,"")</f>
        <v>0</v>
      </c>
      <c r="T110" s="6">
        <f>IFERROR((S110*M110*N110)/1000,"")</f>
        <v>0</v>
      </c>
      <c r="U110" s="6">
        <f>IFERROR(R110*M110*N110,"")</f>
        <v>0</v>
      </c>
      <c r="V110" s="6">
        <f>IF(A110&gt;0,A110*(1-(B110/100)-(C110/100)),"")</f>
        <v>0</v>
      </c>
      <c r="W110" s="6">
        <f>IFERROR(T110*V110,"")</f>
        <v>0</v>
      </c>
      <c r="X110" s="8">
        <f>IF(AND(U110&gt;0,O110&gt;0),ABS(U110-O110)/O110,"")</f>
        <v>0</v>
      </c>
      <c r="Y110" s="8">
        <f>IF(E110="Seca",Tol_Seca,Tol_Chuva)</f>
        <v>0</v>
      </c>
      <c r="Z110">
        <f>IF(AND(U110&gt;0,O110&gt;0),IF(X110&lt;=Y110,"OK","ATENCAO"),"")</f>
        <v>0</v>
      </c>
    </row>
    <row r="111" spans="7:26">
      <c r="G111">
        <f>D111&amp;"|"&amp;E111&amp;"|"&amp;F111</f>
        <v>0</v>
      </c>
      <c r="H111">
        <f>UPPER(SUBSTITUTE(SUBSTITUTE(G111,"-","")," ",""))</f>
        <v>0</v>
      </c>
      <c r="I111" s="6">
        <f>IFERROR(INDEX(Param_E,MATCH(H111,Param_KeysNorm,0)),"")</f>
        <v>0</v>
      </c>
      <c r="J111" s="6">
        <f>IFERROR(INDEX(Param_Gf,MATCH(H111,Param_KeysNorm,0)),"")</f>
        <v>0</v>
      </c>
      <c r="K111" s="6">
        <f>IFERROR(INDEX(Param_s,MATCH(H111,Param_KeysNorm,0)),"")</f>
        <v>0</v>
      </c>
      <c r="L111" s="6">
        <f>IFERROR(INDEX(Param_g,MATCH(H111,Param_KeysNorm,0)),"")</f>
        <v>0</v>
      </c>
      <c r="M111" s="6">
        <f>IFERROR(INDEX(Param_L,MATCH(H111,Param_KeysNorm,0)),"")</f>
        <v>0</v>
      </c>
      <c r="N111" s="6">
        <f>IFERROR(INDEX(Param_rho,MATCH(H111,Param_KeysNorm,0)),"")</f>
        <v>0</v>
      </c>
      <c r="O111" s="6">
        <f>IFERROR(INDEX(Param_d,MATCH(H111,Param_KeysNorm,0)),"")</f>
        <v>0</v>
      </c>
      <c r="P111" s="6">
        <f>IFERROR(IF(I111&gt;0,10000/I111,""),"")</f>
        <v>0</v>
      </c>
      <c r="Q111" s="6">
        <f>IFERROR(IF(K111&gt;0,J111/K111,""),"")</f>
        <v>0</v>
      </c>
      <c r="R111" s="6">
        <f>IFERROR(IF(L111&gt;0,Q111/L111,""),"")</f>
        <v>0</v>
      </c>
      <c r="S111" s="7">
        <f>IFERROR(R111*P111,"")</f>
        <v>0</v>
      </c>
      <c r="T111" s="6">
        <f>IFERROR((S111*M111*N111)/1000,"")</f>
        <v>0</v>
      </c>
      <c r="U111" s="6">
        <f>IFERROR(R111*M111*N111,"")</f>
        <v>0</v>
      </c>
      <c r="V111" s="6">
        <f>IF(A111&gt;0,A111*(1-(B111/100)-(C111/100)),"")</f>
        <v>0</v>
      </c>
      <c r="W111" s="6">
        <f>IFERROR(T111*V111,"")</f>
        <v>0</v>
      </c>
      <c r="X111" s="8">
        <f>IF(AND(U111&gt;0,O111&gt;0),ABS(U111-O111)/O111,"")</f>
        <v>0</v>
      </c>
      <c r="Y111" s="8">
        <f>IF(E111="Seca",Tol_Seca,Tol_Chuva)</f>
        <v>0</v>
      </c>
      <c r="Z111">
        <f>IF(AND(U111&gt;0,O111&gt;0),IF(X111&lt;=Y111,"OK","ATENCAO"),"")</f>
        <v>0</v>
      </c>
    </row>
    <row r="112" spans="7:26">
      <c r="G112">
        <f>D112&amp;"|"&amp;E112&amp;"|"&amp;F112</f>
        <v>0</v>
      </c>
      <c r="H112">
        <f>UPPER(SUBSTITUTE(SUBSTITUTE(G112,"-","")," ",""))</f>
        <v>0</v>
      </c>
      <c r="I112" s="6">
        <f>IFERROR(INDEX(Param_E,MATCH(H112,Param_KeysNorm,0)),"")</f>
        <v>0</v>
      </c>
      <c r="J112" s="6">
        <f>IFERROR(INDEX(Param_Gf,MATCH(H112,Param_KeysNorm,0)),"")</f>
        <v>0</v>
      </c>
      <c r="K112" s="6">
        <f>IFERROR(INDEX(Param_s,MATCH(H112,Param_KeysNorm,0)),"")</f>
        <v>0</v>
      </c>
      <c r="L112" s="6">
        <f>IFERROR(INDEX(Param_g,MATCH(H112,Param_KeysNorm,0)),"")</f>
        <v>0</v>
      </c>
      <c r="M112" s="6">
        <f>IFERROR(INDEX(Param_L,MATCH(H112,Param_KeysNorm,0)),"")</f>
        <v>0</v>
      </c>
      <c r="N112" s="6">
        <f>IFERROR(INDEX(Param_rho,MATCH(H112,Param_KeysNorm,0)),"")</f>
        <v>0</v>
      </c>
      <c r="O112" s="6">
        <f>IFERROR(INDEX(Param_d,MATCH(H112,Param_KeysNorm,0)),"")</f>
        <v>0</v>
      </c>
      <c r="P112" s="6">
        <f>IFERROR(IF(I112&gt;0,10000/I112,""),"")</f>
        <v>0</v>
      </c>
      <c r="Q112" s="6">
        <f>IFERROR(IF(K112&gt;0,J112/K112,""),"")</f>
        <v>0</v>
      </c>
      <c r="R112" s="6">
        <f>IFERROR(IF(L112&gt;0,Q112/L112,""),"")</f>
        <v>0</v>
      </c>
      <c r="S112" s="7">
        <f>IFERROR(R112*P112,"")</f>
        <v>0</v>
      </c>
      <c r="T112" s="6">
        <f>IFERROR((S112*M112*N112)/1000,"")</f>
        <v>0</v>
      </c>
      <c r="U112" s="6">
        <f>IFERROR(R112*M112*N112,"")</f>
        <v>0</v>
      </c>
      <c r="V112" s="6">
        <f>IF(A112&gt;0,A112*(1-(B112/100)-(C112/100)),"")</f>
        <v>0</v>
      </c>
      <c r="W112" s="6">
        <f>IFERROR(T112*V112,"")</f>
        <v>0</v>
      </c>
      <c r="X112" s="8">
        <f>IF(AND(U112&gt;0,O112&gt;0),ABS(U112-O112)/O112,"")</f>
        <v>0</v>
      </c>
      <c r="Y112" s="8">
        <f>IF(E112="Seca",Tol_Seca,Tol_Chuva)</f>
        <v>0</v>
      </c>
      <c r="Z112">
        <f>IF(AND(U112&gt;0,O112&gt;0),IF(X112&lt;=Y112,"OK","ATENCAO"),"")</f>
        <v>0</v>
      </c>
    </row>
    <row r="113" spans="7:26">
      <c r="G113">
        <f>D113&amp;"|"&amp;E113&amp;"|"&amp;F113</f>
        <v>0</v>
      </c>
      <c r="H113">
        <f>UPPER(SUBSTITUTE(SUBSTITUTE(G113,"-","")," ",""))</f>
        <v>0</v>
      </c>
      <c r="I113" s="6">
        <f>IFERROR(INDEX(Param_E,MATCH(H113,Param_KeysNorm,0)),"")</f>
        <v>0</v>
      </c>
      <c r="J113" s="6">
        <f>IFERROR(INDEX(Param_Gf,MATCH(H113,Param_KeysNorm,0)),"")</f>
        <v>0</v>
      </c>
      <c r="K113" s="6">
        <f>IFERROR(INDEX(Param_s,MATCH(H113,Param_KeysNorm,0)),"")</f>
        <v>0</v>
      </c>
      <c r="L113" s="6">
        <f>IFERROR(INDEX(Param_g,MATCH(H113,Param_KeysNorm,0)),"")</f>
        <v>0</v>
      </c>
      <c r="M113" s="6">
        <f>IFERROR(INDEX(Param_L,MATCH(H113,Param_KeysNorm,0)),"")</f>
        <v>0</v>
      </c>
      <c r="N113" s="6">
        <f>IFERROR(INDEX(Param_rho,MATCH(H113,Param_KeysNorm,0)),"")</f>
        <v>0</v>
      </c>
      <c r="O113" s="6">
        <f>IFERROR(INDEX(Param_d,MATCH(H113,Param_KeysNorm,0)),"")</f>
        <v>0</v>
      </c>
      <c r="P113" s="6">
        <f>IFERROR(IF(I113&gt;0,10000/I113,""),"")</f>
        <v>0</v>
      </c>
      <c r="Q113" s="6">
        <f>IFERROR(IF(K113&gt;0,J113/K113,""),"")</f>
        <v>0</v>
      </c>
      <c r="R113" s="6">
        <f>IFERROR(IF(L113&gt;0,Q113/L113,""),"")</f>
        <v>0</v>
      </c>
      <c r="S113" s="7">
        <f>IFERROR(R113*P113,"")</f>
        <v>0</v>
      </c>
      <c r="T113" s="6">
        <f>IFERROR((S113*M113*N113)/1000,"")</f>
        <v>0</v>
      </c>
      <c r="U113" s="6">
        <f>IFERROR(R113*M113*N113,"")</f>
        <v>0</v>
      </c>
      <c r="V113" s="6">
        <f>IF(A113&gt;0,A113*(1-(B113/100)-(C113/100)),"")</f>
        <v>0</v>
      </c>
      <c r="W113" s="6">
        <f>IFERROR(T113*V113,"")</f>
        <v>0</v>
      </c>
      <c r="X113" s="8">
        <f>IF(AND(U113&gt;0,O113&gt;0),ABS(U113-O113)/O113,"")</f>
        <v>0</v>
      </c>
      <c r="Y113" s="8">
        <f>IF(E113="Seca",Tol_Seca,Tol_Chuva)</f>
        <v>0</v>
      </c>
      <c r="Z113">
        <f>IF(AND(U113&gt;0,O113&gt;0),IF(X113&lt;=Y113,"OK","ATENCAO"),"")</f>
        <v>0</v>
      </c>
    </row>
    <row r="114" spans="7:26">
      <c r="G114">
        <f>D114&amp;"|"&amp;E114&amp;"|"&amp;F114</f>
        <v>0</v>
      </c>
      <c r="H114">
        <f>UPPER(SUBSTITUTE(SUBSTITUTE(G114,"-","")," ",""))</f>
        <v>0</v>
      </c>
      <c r="I114" s="6">
        <f>IFERROR(INDEX(Param_E,MATCH(H114,Param_KeysNorm,0)),"")</f>
        <v>0</v>
      </c>
      <c r="J114" s="6">
        <f>IFERROR(INDEX(Param_Gf,MATCH(H114,Param_KeysNorm,0)),"")</f>
        <v>0</v>
      </c>
      <c r="K114" s="6">
        <f>IFERROR(INDEX(Param_s,MATCH(H114,Param_KeysNorm,0)),"")</f>
        <v>0</v>
      </c>
      <c r="L114" s="6">
        <f>IFERROR(INDEX(Param_g,MATCH(H114,Param_KeysNorm,0)),"")</f>
        <v>0</v>
      </c>
      <c r="M114" s="6">
        <f>IFERROR(INDEX(Param_L,MATCH(H114,Param_KeysNorm,0)),"")</f>
        <v>0</v>
      </c>
      <c r="N114" s="6">
        <f>IFERROR(INDEX(Param_rho,MATCH(H114,Param_KeysNorm,0)),"")</f>
        <v>0</v>
      </c>
      <c r="O114" s="6">
        <f>IFERROR(INDEX(Param_d,MATCH(H114,Param_KeysNorm,0)),"")</f>
        <v>0</v>
      </c>
      <c r="P114" s="6">
        <f>IFERROR(IF(I114&gt;0,10000/I114,""),"")</f>
        <v>0</v>
      </c>
      <c r="Q114" s="6">
        <f>IFERROR(IF(K114&gt;0,J114/K114,""),"")</f>
        <v>0</v>
      </c>
      <c r="R114" s="6">
        <f>IFERROR(IF(L114&gt;0,Q114/L114,""),"")</f>
        <v>0</v>
      </c>
      <c r="S114" s="7">
        <f>IFERROR(R114*P114,"")</f>
        <v>0</v>
      </c>
      <c r="T114" s="6">
        <f>IFERROR((S114*M114*N114)/1000,"")</f>
        <v>0</v>
      </c>
      <c r="U114" s="6">
        <f>IFERROR(R114*M114*N114,"")</f>
        <v>0</v>
      </c>
      <c r="V114" s="6">
        <f>IF(A114&gt;0,A114*(1-(B114/100)-(C114/100)),"")</f>
        <v>0</v>
      </c>
      <c r="W114" s="6">
        <f>IFERROR(T114*V114,"")</f>
        <v>0</v>
      </c>
      <c r="X114" s="8">
        <f>IF(AND(U114&gt;0,O114&gt;0),ABS(U114-O114)/O114,"")</f>
        <v>0</v>
      </c>
      <c r="Y114" s="8">
        <f>IF(E114="Seca",Tol_Seca,Tol_Chuva)</f>
        <v>0</v>
      </c>
      <c r="Z114">
        <f>IF(AND(U114&gt;0,O114&gt;0),IF(X114&lt;=Y114,"OK","ATENCAO"),"")</f>
        <v>0</v>
      </c>
    </row>
    <row r="115" spans="7:26">
      <c r="G115">
        <f>D115&amp;"|"&amp;E115&amp;"|"&amp;F115</f>
        <v>0</v>
      </c>
      <c r="H115">
        <f>UPPER(SUBSTITUTE(SUBSTITUTE(G115,"-","")," ",""))</f>
        <v>0</v>
      </c>
      <c r="I115" s="6">
        <f>IFERROR(INDEX(Param_E,MATCH(H115,Param_KeysNorm,0)),"")</f>
        <v>0</v>
      </c>
      <c r="J115" s="6">
        <f>IFERROR(INDEX(Param_Gf,MATCH(H115,Param_KeysNorm,0)),"")</f>
        <v>0</v>
      </c>
      <c r="K115" s="6">
        <f>IFERROR(INDEX(Param_s,MATCH(H115,Param_KeysNorm,0)),"")</f>
        <v>0</v>
      </c>
      <c r="L115" s="6">
        <f>IFERROR(INDEX(Param_g,MATCH(H115,Param_KeysNorm,0)),"")</f>
        <v>0</v>
      </c>
      <c r="M115" s="6">
        <f>IFERROR(INDEX(Param_L,MATCH(H115,Param_KeysNorm,0)),"")</f>
        <v>0</v>
      </c>
      <c r="N115" s="6">
        <f>IFERROR(INDEX(Param_rho,MATCH(H115,Param_KeysNorm,0)),"")</f>
        <v>0</v>
      </c>
      <c r="O115" s="6">
        <f>IFERROR(INDEX(Param_d,MATCH(H115,Param_KeysNorm,0)),"")</f>
        <v>0</v>
      </c>
      <c r="P115" s="6">
        <f>IFERROR(IF(I115&gt;0,10000/I115,""),"")</f>
        <v>0</v>
      </c>
      <c r="Q115" s="6">
        <f>IFERROR(IF(K115&gt;0,J115/K115,""),"")</f>
        <v>0</v>
      </c>
      <c r="R115" s="6">
        <f>IFERROR(IF(L115&gt;0,Q115/L115,""),"")</f>
        <v>0</v>
      </c>
      <c r="S115" s="7">
        <f>IFERROR(R115*P115,"")</f>
        <v>0</v>
      </c>
      <c r="T115" s="6">
        <f>IFERROR((S115*M115*N115)/1000,"")</f>
        <v>0</v>
      </c>
      <c r="U115" s="6">
        <f>IFERROR(R115*M115*N115,"")</f>
        <v>0</v>
      </c>
      <c r="V115" s="6">
        <f>IF(A115&gt;0,A115*(1-(B115/100)-(C115/100)),"")</f>
        <v>0</v>
      </c>
      <c r="W115" s="6">
        <f>IFERROR(T115*V115,"")</f>
        <v>0</v>
      </c>
      <c r="X115" s="8">
        <f>IF(AND(U115&gt;0,O115&gt;0),ABS(U115-O115)/O115,"")</f>
        <v>0</v>
      </c>
      <c r="Y115" s="8">
        <f>IF(E115="Seca",Tol_Seca,Tol_Chuva)</f>
        <v>0</v>
      </c>
      <c r="Z115">
        <f>IF(AND(U115&gt;0,O115&gt;0),IF(X115&lt;=Y115,"OK","ATENCAO"),"")</f>
        <v>0</v>
      </c>
    </row>
    <row r="116" spans="7:26">
      <c r="G116">
        <f>D116&amp;"|"&amp;E116&amp;"|"&amp;F116</f>
        <v>0</v>
      </c>
      <c r="H116">
        <f>UPPER(SUBSTITUTE(SUBSTITUTE(G116,"-","")," ",""))</f>
        <v>0</v>
      </c>
      <c r="I116" s="6">
        <f>IFERROR(INDEX(Param_E,MATCH(H116,Param_KeysNorm,0)),"")</f>
        <v>0</v>
      </c>
      <c r="J116" s="6">
        <f>IFERROR(INDEX(Param_Gf,MATCH(H116,Param_KeysNorm,0)),"")</f>
        <v>0</v>
      </c>
      <c r="K116" s="6">
        <f>IFERROR(INDEX(Param_s,MATCH(H116,Param_KeysNorm,0)),"")</f>
        <v>0</v>
      </c>
      <c r="L116" s="6">
        <f>IFERROR(INDEX(Param_g,MATCH(H116,Param_KeysNorm,0)),"")</f>
        <v>0</v>
      </c>
      <c r="M116" s="6">
        <f>IFERROR(INDEX(Param_L,MATCH(H116,Param_KeysNorm,0)),"")</f>
        <v>0</v>
      </c>
      <c r="N116" s="6">
        <f>IFERROR(INDEX(Param_rho,MATCH(H116,Param_KeysNorm,0)),"")</f>
        <v>0</v>
      </c>
      <c r="O116" s="6">
        <f>IFERROR(INDEX(Param_d,MATCH(H116,Param_KeysNorm,0)),"")</f>
        <v>0</v>
      </c>
      <c r="P116" s="6">
        <f>IFERROR(IF(I116&gt;0,10000/I116,""),"")</f>
        <v>0</v>
      </c>
      <c r="Q116" s="6">
        <f>IFERROR(IF(K116&gt;0,J116/K116,""),"")</f>
        <v>0</v>
      </c>
      <c r="R116" s="6">
        <f>IFERROR(IF(L116&gt;0,Q116/L116,""),"")</f>
        <v>0</v>
      </c>
      <c r="S116" s="7">
        <f>IFERROR(R116*P116,"")</f>
        <v>0</v>
      </c>
      <c r="T116" s="6">
        <f>IFERROR((S116*M116*N116)/1000,"")</f>
        <v>0</v>
      </c>
      <c r="U116" s="6">
        <f>IFERROR(R116*M116*N116,"")</f>
        <v>0</v>
      </c>
      <c r="V116" s="6">
        <f>IF(A116&gt;0,A116*(1-(B116/100)-(C116/100)),"")</f>
        <v>0</v>
      </c>
      <c r="W116" s="6">
        <f>IFERROR(T116*V116,"")</f>
        <v>0</v>
      </c>
      <c r="X116" s="8">
        <f>IF(AND(U116&gt;0,O116&gt;0),ABS(U116-O116)/O116,"")</f>
        <v>0</v>
      </c>
      <c r="Y116" s="8">
        <f>IF(E116="Seca",Tol_Seca,Tol_Chuva)</f>
        <v>0</v>
      </c>
      <c r="Z116">
        <f>IF(AND(U116&gt;0,O116&gt;0),IF(X116&lt;=Y116,"OK","ATENCAO"),"")</f>
        <v>0</v>
      </c>
    </row>
    <row r="117" spans="7:26">
      <c r="G117">
        <f>D117&amp;"|"&amp;E117&amp;"|"&amp;F117</f>
        <v>0</v>
      </c>
      <c r="H117">
        <f>UPPER(SUBSTITUTE(SUBSTITUTE(G117,"-","")," ",""))</f>
        <v>0</v>
      </c>
      <c r="I117" s="6">
        <f>IFERROR(INDEX(Param_E,MATCH(H117,Param_KeysNorm,0)),"")</f>
        <v>0</v>
      </c>
      <c r="J117" s="6">
        <f>IFERROR(INDEX(Param_Gf,MATCH(H117,Param_KeysNorm,0)),"")</f>
        <v>0</v>
      </c>
      <c r="K117" s="6">
        <f>IFERROR(INDEX(Param_s,MATCH(H117,Param_KeysNorm,0)),"")</f>
        <v>0</v>
      </c>
      <c r="L117" s="6">
        <f>IFERROR(INDEX(Param_g,MATCH(H117,Param_KeysNorm,0)),"")</f>
        <v>0</v>
      </c>
      <c r="M117" s="6">
        <f>IFERROR(INDEX(Param_L,MATCH(H117,Param_KeysNorm,0)),"")</f>
        <v>0</v>
      </c>
      <c r="N117" s="6">
        <f>IFERROR(INDEX(Param_rho,MATCH(H117,Param_KeysNorm,0)),"")</f>
        <v>0</v>
      </c>
      <c r="O117" s="6">
        <f>IFERROR(INDEX(Param_d,MATCH(H117,Param_KeysNorm,0)),"")</f>
        <v>0</v>
      </c>
      <c r="P117" s="6">
        <f>IFERROR(IF(I117&gt;0,10000/I117,""),"")</f>
        <v>0</v>
      </c>
      <c r="Q117" s="6">
        <f>IFERROR(IF(K117&gt;0,J117/K117,""),"")</f>
        <v>0</v>
      </c>
      <c r="R117" s="6">
        <f>IFERROR(IF(L117&gt;0,Q117/L117,""),"")</f>
        <v>0</v>
      </c>
      <c r="S117" s="7">
        <f>IFERROR(R117*P117,"")</f>
        <v>0</v>
      </c>
      <c r="T117" s="6">
        <f>IFERROR((S117*M117*N117)/1000,"")</f>
        <v>0</v>
      </c>
      <c r="U117" s="6">
        <f>IFERROR(R117*M117*N117,"")</f>
        <v>0</v>
      </c>
      <c r="V117" s="6">
        <f>IF(A117&gt;0,A117*(1-(B117/100)-(C117/100)),"")</f>
        <v>0</v>
      </c>
      <c r="W117" s="6">
        <f>IFERROR(T117*V117,"")</f>
        <v>0</v>
      </c>
      <c r="X117" s="8">
        <f>IF(AND(U117&gt;0,O117&gt;0),ABS(U117-O117)/O117,"")</f>
        <v>0</v>
      </c>
      <c r="Y117" s="8">
        <f>IF(E117="Seca",Tol_Seca,Tol_Chuva)</f>
        <v>0</v>
      </c>
      <c r="Z117">
        <f>IF(AND(U117&gt;0,O117&gt;0),IF(X117&lt;=Y117,"OK","ATENCAO"),"")</f>
        <v>0</v>
      </c>
    </row>
    <row r="118" spans="7:26">
      <c r="G118">
        <f>D118&amp;"|"&amp;E118&amp;"|"&amp;F118</f>
        <v>0</v>
      </c>
      <c r="H118">
        <f>UPPER(SUBSTITUTE(SUBSTITUTE(G118,"-","")," ",""))</f>
        <v>0</v>
      </c>
      <c r="I118" s="6">
        <f>IFERROR(INDEX(Param_E,MATCH(H118,Param_KeysNorm,0)),"")</f>
        <v>0</v>
      </c>
      <c r="J118" s="6">
        <f>IFERROR(INDEX(Param_Gf,MATCH(H118,Param_KeysNorm,0)),"")</f>
        <v>0</v>
      </c>
      <c r="K118" s="6">
        <f>IFERROR(INDEX(Param_s,MATCH(H118,Param_KeysNorm,0)),"")</f>
        <v>0</v>
      </c>
      <c r="L118" s="6">
        <f>IFERROR(INDEX(Param_g,MATCH(H118,Param_KeysNorm,0)),"")</f>
        <v>0</v>
      </c>
      <c r="M118" s="6">
        <f>IFERROR(INDEX(Param_L,MATCH(H118,Param_KeysNorm,0)),"")</f>
        <v>0</v>
      </c>
      <c r="N118" s="6">
        <f>IFERROR(INDEX(Param_rho,MATCH(H118,Param_KeysNorm,0)),"")</f>
        <v>0</v>
      </c>
      <c r="O118" s="6">
        <f>IFERROR(INDEX(Param_d,MATCH(H118,Param_KeysNorm,0)),"")</f>
        <v>0</v>
      </c>
      <c r="P118" s="6">
        <f>IFERROR(IF(I118&gt;0,10000/I118,""),"")</f>
        <v>0</v>
      </c>
      <c r="Q118" s="6">
        <f>IFERROR(IF(K118&gt;0,J118/K118,""),"")</f>
        <v>0</v>
      </c>
      <c r="R118" s="6">
        <f>IFERROR(IF(L118&gt;0,Q118/L118,""),"")</f>
        <v>0</v>
      </c>
      <c r="S118" s="7">
        <f>IFERROR(R118*P118,"")</f>
        <v>0</v>
      </c>
      <c r="T118" s="6">
        <f>IFERROR((S118*M118*N118)/1000,"")</f>
        <v>0</v>
      </c>
      <c r="U118" s="6">
        <f>IFERROR(R118*M118*N118,"")</f>
        <v>0</v>
      </c>
      <c r="V118" s="6">
        <f>IF(A118&gt;0,A118*(1-(B118/100)-(C118/100)),"")</f>
        <v>0</v>
      </c>
      <c r="W118" s="6">
        <f>IFERROR(T118*V118,"")</f>
        <v>0</v>
      </c>
      <c r="X118" s="8">
        <f>IF(AND(U118&gt;0,O118&gt;0),ABS(U118-O118)/O118,"")</f>
        <v>0</v>
      </c>
      <c r="Y118" s="8">
        <f>IF(E118="Seca",Tol_Seca,Tol_Chuva)</f>
        <v>0</v>
      </c>
      <c r="Z118">
        <f>IF(AND(U118&gt;0,O118&gt;0),IF(X118&lt;=Y118,"OK","ATENCAO"),"")</f>
        <v>0</v>
      </c>
    </row>
    <row r="119" spans="7:26">
      <c r="G119">
        <f>D119&amp;"|"&amp;E119&amp;"|"&amp;F119</f>
        <v>0</v>
      </c>
      <c r="H119">
        <f>UPPER(SUBSTITUTE(SUBSTITUTE(G119,"-","")," ",""))</f>
        <v>0</v>
      </c>
      <c r="I119" s="6">
        <f>IFERROR(INDEX(Param_E,MATCH(H119,Param_KeysNorm,0)),"")</f>
        <v>0</v>
      </c>
      <c r="J119" s="6">
        <f>IFERROR(INDEX(Param_Gf,MATCH(H119,Param_KeysNorm,0)),"")</f>
        <v>0</v>
      </c>
      <c r="K119" s="6">
        <f>IFERROR(INDEX(Param_s,MATCH(H119,Param_KeysNorm,0)),"")</f>
        <v>0</v>
      </c>
      <c r="L119" s="6">
        <f>IFERROR(INDEX(Param_g,MATCH(H119,Param_KeysNorm,0)),"")</f>
        <v>0</v>
      </c>
      <c r="M119" s="6">
        <f>IFERROR(INDEX(Param_L,MATCH(H119,Param_KeysNorm,0)),"")</f>
        <v>0</v>
      </c>
      <c r="N119" s="6">
        <f>IFERROR(INDEX(Param_rho,MATCH(H119,Param_KeysNorm,0)),"")</f>
        <v>0</v>
      </c>
      <c r="O119" s="6">
        <f>IFERROR(INDEX(Param_d,MATCH(H119,Param_KeysNorm,0)),"")</f>
        <v>0</v>
      </c>
      <c r="P119" s="6">
        <f>IFERROR(IF(I119&gt;0,10000/I119,""),"")</f>
        <v>0</v>
      </c>
      <c r="Q119" s="6">
        <f>IFERROR(IF(K119&gt;0,J119/K119,""),"")</f>
        <v>0</v>
      </c>
      <c r="R119" s="6">
        <f>IFERROR(IF(L119&gt;0,Q119/L119,""),"")</f>
        <v>0</v>
      </c>
      <c r="S119" s="7">
        <f>IFERROR(R119*P119,"")</f>
        <v>0</v>
      </c>
      <c r="T119" s="6">
        <f>IFERROR((S119*M119*N119)/1000,"")</f>
        <v>0</v>
      </c>
      <c r="U119" s="6">
        <f>IFERROR(R119*M119*N119,"")</f>
        <v>0</v>
      </c>
      <c r="V119" s="6">
        <f>IF(A119&gt;0,A119*(1-(B119/100)-(C119/100)),"")</f>
        <v>0</v>
      </c>
      <c r="W119" s="6">
        <f>IFERROR(T119*V119,"")</f>
        <v>0</v>
      </c>
      <c r="X119" s="8">
        <f>IF(AND(U119&gt;0,O119&gt;0),ABS(U119-O119)/O119,"")</f>
        <v>0</v>
      </c>
      <c r="Y119" s="8">
        <f>IF(E119="Seca",Tol_Seca,Tol_Chuva)</f>
        <v>0</v>
      </c>
      <c r="Z119">
        <f>IF(AND(U119&gt;0,O119&gt;0),IF(X119&lt;=Y119,"OK","ATENCAO"),"")</f>
        <v>0</v>
      </c>
    </row>
    <row r="120" spans="7:26">
      <c r="G120">
        <f>D120&amp;"|"&amp;E120&amp;"|"&amp;F120</f>
        <v>0</v>
      </c>
      <c r="H120">
        <f>UPPER(SUBSTITUTE(SUBSTITUTE(G120,"-","")," ",""))</f>
        <v>0</v>
      </c>
      <c r="I120" s="6">
        <f>IFERROR(INDEX(Param_E,MATCH(H120,Param_KeysNorm,0)),"")</f>
        <v>0</v>
      </c>
      <c r="J120" s="6">
        <f>IFERROR(INDEX(Param_Gf,MATCH(H120,Param_KeysNorm,0)),"")</f>
        <v>0</v>
      </c>
      <c r="K120" s="6">
        <f>IFERROR(INDEX(Param_s,MATCH(H120,Param_KeysNorm,0)),"")</f>
        <v>0</v>
      </c>
      <c r="L120" s="6">
        <f>IFERROR(INDEX(Param_g,MATCH(H120,Param_KeysNorm,0)),"")</f>
        <v>0</v>
      </c>
      <c r="M120" s="6">
        <f>IFERROR(INDEX(Param_L,MATCH(H120,Param_KeysNorm,0)),"")</f>
        <v>0</v>
      </c>
      <c r="N120" s="6">
        <f>IFERROR(INDEX(Param_rho,MATCH(H120,Param_KeysNorm,0)),"")</f>
        <v>0</v>
      </c>
      <c r="O120" s="6">
        <f>IFERROR(INDEX(Param_d,MATCH(H120,Param_KeysNorm,0)),"")</f>
        <v>0</v>
      </c>
      <c r="P120" s="6">
        <f>IFERROR(IF(I120&gt;0,10000/I120,""),"")</f>
        <v>0</v>
      </c>
      <c r="Q120" s="6">
        <f>IFERROR(IF(K120&gt;0,J120/K120,""),"")</f>
        <v>0</v>
      </c>
      <c r="R120" s="6">
        <f>IFERROR(IF(L120&gt;0,Q120/L120,""),"")</f>
        <v>0</v>
      </c>
      <c r="S120" s="7">
        <f>IFERROR(R120*P120,"")</f>
        <v>0</v>
      </c>
      <c r="T120" s="6">
        <f>IFERROR((S120*M120*N120)/1000,"")</f>
        <v>0</v>
      </c>
      <c r="U120" s="6">
        <f>IFERROR(R120*M120*N120,"")</f>
        <v>0</v>
      </c>
      <c r="V120" s="6">
        <f>IF(A120&gt;0,A120*(1-(B120/100)-(C120/100)),"")</f>
        <v>0</v>
      </c>
      <c r="W120" s="6">
        <f>IFERROR(T120*V120,"")</f>
        <v>0</v>
      </c>
      <c r="X120" s="8">
        <f>IF(AND(U120&gt;0,O120&gt;0),ABS(U120-O120)/O120,"")</f>
        <v>0</v>
      </c>
      <c r="Y120" s="8">
        <f>IF(E120="Seca",Tol_Seca,Tol_Chuva)</f>
        <v>0</v>
      </c>
      <c r="Z120">
        <f>IF(AND(U120&gt;0,O120&gt;0),IF(X120&lt;=Y120,"OK","ATENCAO"),"")</f>
        <v>0</v>
      </c>
    </row>
    <row r="121" spans="7:26">
      <c r="G121">
        <f>D121&amp;"|"&amp;E121&amp;"|"&amp;F121</f>
        <v>0</v>
      </c>
      <c r="H121">
        <f>UPPER(SUBSTITUTE(SUBSTITUTE(G121,"-","")," ",""))</f>
        <v>0</v>
      </c>
      <c r="I121" s="6">
        <f>IFERROR(INDEX(Param_E,MATCH(H121,Param_KeysNorm,0)),"")</f>
        <v>0</v>
      </c>
      <c r="J121" s="6">
        <f>IFERROR(INDEX(Param_Gf,MATCH(H121,Param_KeysNorm,0)),"")</f>
        <v>0</v>
      </c>
      <c r="K121" s="6">
        <f>IFERROR(INDEX(Param_s,MATCH(H121,Param_KeysNorm,0)),"")</f>
        <v>0</v>
      </c>
      <c r="L121" s="6">
        <f>IFERROR(INDEX(Param_g,MATCH(H121,Param_KeysNorm,0)),"")</f>
        <v>0</v>
      </c>
      <c r="M121" s="6">
        <f>IFERROR(INDEX(Param_L,MATCH(H121,Param_KeysNorm,0)),"")</f>
        <v>0</v>
      </c>
      <c r="N121" s="6">
        <f>IFERROR(INDEX(Param_rho,MATCH(H121,Param_KeysNorm,0)),"")</f>
        <v>0</v>
      </c>
      <c r="O121" s="6">
        <f>IFERROR(INDEX(Param_d,MATCH(H121,Param_KeysNorm,0)),"")</f>
        <v>0</v>
      </c>
      <c r="P121" s="6">
        <f>IFERROR(IF(I121&gt;0,10000/I121,""),"")</f>
        <v>0</v>
      </c>
      <c r="Q121" s="6">
        <f>IFERROR(IF(K121&gt;0,J121/K121,""),"")</f>
        <v>0</v>
      </c>
      <c r="R121" s="6">
        <f>IFERROR(IF(L121&gt;0,Q121/L121,""),"")</f>
        <v>0</v>
      </c>
      <c r="S121" s="7">
        <f>IFERROR(R121*P121,"")</f>
        <v>0</v>
      </c>
      <c r="T121" s="6">
        <f>IFERROR((S121*M121*N121)/1000,"")</f>
        <v>0</v>
      </c>
      <c r="U121" s="6">
        <f>IFERROR(R121*M121*N121,"")</f>
        <v>0</v>
      </c>
      <c r="V121" s="6">
        <f>IF(A121&gt;0,A121*(1-(B121/100)-(C121/100)),"")</f>
        <v>0</v>
      </c>
      <c r="W121" s="6">
        <f>IFERROR(T121*V121,"")</f>
        <v>0</v>
      </c>
      <c r="X121" s="8">
        <f>IF(AND(U121&gt;0,O121&gt;0),ABS(U121-O121)/O121,"")</f>
        <v>0</v>
      </c>
      <c r="Y121" s="8">
        <f>IF(E121="Seca",Tol_Seca,Tol_Chuva)</f>
        <v>0</v>
      </c>
      <c r="Z121">
        <f>IF(AND(U121&gt;0,O121&gt;0),IF(X121&lt;=Y121,"OK","ATENCAO"),"")</f>
        <v>0</v>
      </c>
    </row>
    <row r="122" spans="7:26">
      <c r="G122">
        <f>D122&amp;"|"&amp;E122&amp;"|"&amp;F122</f>
        <v>0</v>
      </c>
      <c r="H122">
        <f>UPPER(SUBSTITUTE(SUBSTITUTE(G122,"-","")," ",""))</f>
        <v>0</v>
      </c>
      <c r="I122" s="6">
        <f>IFERROR(INDEX(Param_E,MATCH(H122,Param_KeysNorm,0)),"")</f>
        <v>0</v>
      </c>
      <c r="J122" s="6">
        <f>IFERROR(INDEX(Param_Gf,MATCH(H122,Param_KeysNorm,0)),"")</f>
        <v>0</v>
      </c>
      <c r="K122" s="6">
        <f>IFERROR(INDEX(Param_s,MATCH(H122,Param_KeysNorm,0)),"")</f>
        <v>0</v>
      </c>
      <c r="L122" s="6">
        <f>IFERROR(INDEX(Param_g,MATCH(H122,Param_KeysNorm,0)),"")</f>
        <v>0</v>
      </c>
      <c r="M122" s="6">
        <f>IFERROR(INDEX(Param_L,MATCH(H122,Param_KeysNorm,0)),"")</f>
        <v>0</v>
      </c>
      <c r="N122" s="6">
        <f>IFERROR(INDEX(Param_rho,MATCH(H122,Param_KeysNorm,0)),"")</f>
        <v>0</v>
      </c>
      <c r="O122" s="6">
        <f>IFERROR(INDEX(Param_d,MATCH(H122,Param_KeysNorm,0)),"")</f>
        <v>0</v>
      </c>
      <c r="P122" s="6">
        <f>IFERROR(IF(I122&gt;0,10000/I122,""),"")</f>
        <v>0</v>
      </c>
      <c r="Q122" s="6">
        <f>IFERROR(IF(K122&gt;0,J122/K122,""),"")</f>
        <v>0</v>
      </c>
      <c r="R122" s="6">
        <f>IFERROR(IF(L122&gt;0,Q122/L122,""),"")</f>
        <v>0</v>
      </c>
      <c r="S122" s="7">
        <f>IFERROR(R122*P122,"")</f>
        <v>0</v>
      </c>
      <c r="T122" s="6">
        <f>IFERROR((S122*M122*N122)/1000,"")</f>
        <v>0</v>
      </c>
      <c r="U122" s="6">
        <f>IFERROR(R122*M122*N122,"")</f>
        <v>0</v>
      </c>
      <c r="V122" s="6">
        <f>IF(A122&gt;0,A122*(1-(B122/100)-(C122/100)),"")</f>
        <v>0</v>
      </c>
      <c r="W122" s="6">
        <f>IFERROR(T122*V122,"")</f>
        <v>0</v>
      </c>
      <c r="X122" s="8">
        <f>IF(AND(U122&gt;0,O122&gt;0),ABS(U122-O122)/O122,"")</f>
        <v>0</v>
      </c>
      <c r="Y122" s="8">
        <f>IF(E122="Seca",Tol_Seca,Tol_Chuva)</f>
        <v>0</v>
      </c>
      <c r="Z122">
        <f>IF(AND(U122&gt;0,O122&gt;0),IF(X122&lt;=Y122,"OK","ATENCAO"),"")</f>
        <v>0</v>
      </c>
    </row>
    <row r="123" spans="7:26">
      <c r="G123">
        <f>D123&amp;"|"&amp;E123&amp;"|"&amp;F123</f>
        <v>0</v>
      </c>
      <c r="H123">
        <f>UPPER(SUBSTITUTE(SUBSTITUTE(G123,"-","")," ",""))</f>
        <v>0</v>
      </c>
      <c r="I123" s="6">
        <f>IFERROR(INDEX(Param_E,MATCH(H123,Param_KeysNorm,0)),"")</f>
        <v>0</v>
      </c>
      <c r="J123" s="6">
        <f>IFERROR(INDEX(Param_Gf,MATCH(H123,Param_KeysNorm,0)),"")</f>
        <v>0</v>
      </c>
      <c r="K123" s="6">
        <f>IFERROR(INDEX(Param_s,MATCH(H123,Param_KeysNorm,0)),"")</f>
        <v>0</v>
      </c>
      <c r="L123" s="6">
        <f>IFERROR(INDEX(Param_g,MATCH(H123,Param_KeysNorm,0)),"")</f>
        <v>0</v>
      </c>
      <c r="M123" s="6">
        <f>IFERROR(INDEX(Param_L,MATCH(H123,Param_KeysNorm,0)),"")</f>
        <v>0</v>
      </c>
      <c r="N123" s="6">
        <f>IFERROR(INDEX(Param_rho,MATCH(H123,Param_KeysNorm,0)),"")</f>
        <v>0</v>
      </c>
      <c r="O123" s="6">
        <f>IFERROR(INDEX(Param_d,MATCH(H123,Param_KeysNorm,0)),"")</f>
        <v>0</v>
      </c>
      <c r="P123" s="6">
        <f>IFERROR(IF(I123&gt;0,10000/I123,""),"")</f>
        <v>0</v>
      </c>
      <c r="Q123" s="6">
        <f>IFERROR(IF(K123&gt;0,J123/K123,""),"")</f>
        <v>0</v>
      </c>
      <c r="R123" s="6">
        <f>IFERROR(IF(L123&gt;0,Q123/L123,""),"")</f>
        <v>0</v>
      </c>
      <c r="S123" s="7">
        <f>IFERROR(R123*P123,"")</f>
        <v>0</v>
      </c>
      <c r="T123" s="6">
        <f>IFERROR((S123*M123*N123)/1000,"")</f>
        <v>0</v>
      </c>
      <c r="U123" s="6">
        <f>IFERROR(R123*M123*N123,"")</f>
        <v>0</v>
      </c>
      <c r="V123" s="6">
        <f>IF(A123&gt;0,A123*(1-(B123/100)-(C123/100)),"")</f>
        <v>0</v>
      </c>
      <c r="W123" s="6">
        <f>IFERROR(T123*V123,"")</f>
        <v>0</v>
      </c>
      <c r="X123" s="8">
        <f>IF(AND(U123&gt;0,O123&gt;0),ABS(U123-O123)/O123,"")</f>
        <v>0</v>
      </c>
      <c r="Y123" s="8">
        <f>IF(E123="Seca",Tol_Seca,Tol_Chuva)</f>
        <v>0</v>
      </c>
      <c r="Z123">
        <f>IF(AND(U123&gt;0,O123&gt;0),IF(X123&lt;=Y123,"OK","ATENCAO"),"")</f>
        <v>0</v>
      </c>
    </row>
    <row r="124" spans="7:26">
      <c r="G124">
        <f>D124&amp;"|"&amp;E124&amp;"|"&amp;F124</f>
        <v>0</v>
      </c>
      <c r="H124">
        <f>UPPER(SUBSTITUTE(SUBSTITUTE(G124,"-","")," ",""))</f>
        <v>0</v>
      </c>
      <c r="I124" s="6">
        <f>IFERROR(INDEX(Param_E,MATCH(H124,Param_KeysNorm,0)),"")</f>
        <v>0</v>
      </c>
      <c r="J124" s="6">
        <f>IFERROR(INDEX(Param_Gf,MATCH(H124,Param_KeysNorm,0)),"")</f>
        <v>0</v>
      </c>
      <c r="K124" s="6">
        <f>IFERROR(INDEX(Param_s,MATCH(H124,Param_KeysNorm,0)),"")</f>
        <v>0</v>
      </c>
      <c r="L124" s="6">
        <f>IFERROR(INDEX(Param_g,MATCH(H124,Param_KeysNorm,0)),"")</f>
        <v>0</v>
      </c>
      <c r="M124" s="6">
        <f>IFERROR(INDEX(Param_L,MATCH(H124,Param_KeysNorm,0)),"")</f>
        <v>0</v>
      </c>
      <c r="N124" s="6">
        <f>IFERROR(INDEX(Param_rho,MATCH(H124,Param_KeysNorm,0)),"")</f>
        <v>0</v>
      </c>
      <c r="O124" s="6">
        <f>IFERROR(INDEX(Param_d,MATCH(H124,Param_KeysNorm,0)),"")</f>
        <v>0</v>
      </c>
      <c r="P124" s="6">
        <f>IFERROR(IF(I124&gt;0,10000/I124,""),"")</f>
        <v>0</v>
      </c>
      <c r="Q124" s="6">
        <f>IFERROR(IF(K124&gt;0,J124/K124,""),"")</f>
        <v>0</v>
      </c>
      <c r="R124" s="6">
        <f>IFERROR(IF(L124&gt;0,Q124/L124,""),"")</f>
        <v>0</v>
      </c>
      <c r="S124" s="7">
        <f>IFERROR(R124*P124,"")</f>
        <v>0</v>
      </c>
      <c r="T124" s="6">
        <f>IFERROR((S124*M124*N124)/1000,"")</f>
        <v>0</v>
      </c>
      <c r="U124" s="6">
        <f>IFERROR(R124*M124*N124,"")</f>
        <v>0</v>
      </c>
      <c r="V124" s="6">
        <f>IF(A124&gt;0,A124*(1-(B124/100)-(C124/100)),"")</f>
        <v>0</v>
      </c>
      <c r="W124" s="6">
        <f>IFERROR(T124*V124,"")</f>
        <v>0</v>
      </c>
      <c r="X124" s="8">
        <f>IF(AND(U124&gt;0,O124&gt;0),ABS(U124-O124)/O124,"")</f>
        <v>0</v>
      </c>
      <c r="Y124" s="8">
        <f>IF(E124="Seca",Tol_Seca,Tol_Chuva)</f>
        <v>0</v>
      </c>
      <c r="Z124">
        <f>IF(AND(U124&gt;0,O124&gt;0),IF(X124&lt;=Y124,"OK","ATENCAO"),"")</f>
        <v>0</v>
      </c>
    </row>
    <row r="125" spans="7:26">
      <c r="G125">
        <f>D125&amp;"|"&amp;E125&amp;"|"&amp;F125</f>
        <v>0</v>
      </c>
      <c r="H125">
        <f>UPPER(SUBSTITUTE(SUBSTITUTE(G125,"-","")," ",""))</f>
        <v>0</v>
      </c>
      <c r="I125" s="6">
        <f>IFERROR(INDEX(Param_E,MATCH(H125,Param_KeysNorm,0)),"")</f>
        <v>0</v>
      </c>
      <c r="J125" s="6">
        <f>IFERROR(INDEX(Param_Gf,MATCH(H125,Param_KeysNorm,0)),"")</f>
        <v>0</v>
      </c>
      <c r="K125" s="6">
        <f>IFERROR(INDEX(Param_s,MATCH(H125,Param_KeysNorm,0)),"")</f>
        <v>0</v>
      </c>
      <c r="L125" s="6">
        <f>IFERROR(INDEX(Param_g,MATCH(H125,Param_KeysNorm,0)),"")</f>
        <v>0</v>
      </c>
      <c r="M125" s="6">
        <f>IFERROR(INDEX(Param_L,MATCH(H125,Param_KeysNorm,0)),"")</f>
        <v>0</v>
      </c>
      <c r="N125" s="6">
        <f>IFERROR(INDEX(Param_rho,MATCH(H125,Param_KeysNorm,0)),"")</f>
        <v>0</v>
      </c>
      <c r="O125" s="6">
        <f>IFERROR(INDEX(Param_d,MATCH(H125,Param_KeysNorm,0)),"")</f>
        <v>0</v>
      </c>
      <c r="P125" s="6">
        <f>IFERROR(IF(I125&gt;0,10000/I125,""),"")</f>
        <v>0</v>
      </c>
      <c r="Q125" s="6">
        <f>IFERROR(IF(K125&gt;0,J125/K125,""),"")</f>
        <v>0</v>
      </c>
      <c r="R125" s="6">
        <f>IFERROR(IF(L125&gt;0,Q125/L125,""),"")</f>
        <v>0</v>
      </c>
      <c r="S125" s="7">
        <f>IFERROR(R125*P125,"")</f>
        <v>0</v>
      </c>
      <c r="T125" s="6">
        <f>IFERROR((S125*M125*N125)/1000,"")</f>
        <v>0</v>
      </c>
      <c r="U125" s="6">
        <f>IFERROR(R125*M125*N125,"")</f>
        <v>0</v>
      </c>
      <c r="V125" s="6">
        <f>IF(A125&gt;0,A125*(1-(B125/100)-(C125/100)),"")</f>
        <v>0</v>
      </c>
      <c r="W125" s="6">
        <f>IFERROR(T125*V125,"")</f>
        <v>0</v>
      </c>
      <c r="X125" s="8">
        <f>IF(AND(U125&gt;0,O125&gt;0),ABS(U125-O125)/O125,"")</f>
        <v>0</v>
      </c>
      <c r="Y125" s="8">
        <f>IF(E125="Seca",Tol_Seca,Tol_Chuva)</f>
        <v>0</v>
      </c>
      <c r="Z125">
        <f>IF(AND(U125&gt;0,O125&gt;0),IF(X125&lt;=Y125,"OK","ATENCAO"),"")</f>
        <v>0</v>
      </c>
    </row>
    <row r="126" spans="7:26">
      <c r="G126">
        <f>D126&amp;"|"&amp;E126&amp;"|"&amp;F126</f>
        <v>0</v>
      </c>
      <c r="H126">
        <f>UPPER(SUBSTITUTE(SUBSTITUTE(G126,"-","")," ",""))</f>
        <v>0</v>
      </c>
      <c r="I126" s="6">
        <f>IFERROR(INDEX(Param_E,MATCH(H126,Param_KeysNorm,0)),"")</f>
        <v>0</v>
      </c>
      <c r="J126" s="6">
        <f>IFERROR(INDEX(Param_Gf,MATCH(H126,Param_KeysNorm,0)),"")</f>
        <v>0</v>
      </c>
      <c r="K126" s="6">
        <f>IFERROR(INDEX(Param_s,MATCH(H126,Param_KeysNorm,0)),"")</f>
        <v>0</v>
      </c>
      <c r="L126" s="6">
        <f>IFERROR(INDEX(Param_g,MATCH(H126,Param_KeysNorm,0)),"")</f>
        <v>0</v>
      </c>
      <c r="M126" s="6">
        <f>IFERROR(INDEX(Param_L,MATCH(H126,Param_KeysNorm,0)),"")</f>
        <v>0</v>
      </c>
      <c r="N126" s="6">
        <f>IFERROR(INDEX(Param_rho,MATCH(H126,Param_KeysNorm,0)),"")</f>
        <v>0</v>
      </c>
      <c r="O126" s="6">
        <f>IFERROR(INDEX(Param_d,MATCH(H126,Param_KeysNorm,0)),"")</f>
        <v>0</v>
      </c>
      <c r="P126" s="6">
        <f>IFERROR(IF(I126&gt;0,10000/I126,""),"")</f>
        <v>0</v>
      </c>
      <c r="Q126" s="6">
        <f>IFERROR(IF(K126&gt;0,J126/K126,""),"")</f>
        <v>0</v>
      </c>
      <c r="R126" s="6">
        <f>IFERROR(IF(L126&gt;0,Q126/L126,""),"")</f>
        <v>0</v>
      </c>
      <c r="S126" s="7">
        <f>IFERROR(R126*P126,"")</f>
        <v>0</v>
      </c>
      <c r="T126" s="6">
        <f>IFERROR((S126*M126*N126)/1000,"")</f>
        <v>0</v>
      </c>
      <c r="U126" s="6">
        <f>IFERROR(R126*M126*N126,"")</f>
        <v>0</v>
      </c>
      <c r="V126" s="6">
        <f>IF(A126&gt;0,A126*(1-(B126/100)-(C126/100)),"")</f>
        <v>0</v>
      </c>
      <c r="W126" s="6">
        <f>IFERROR(T126*V126,"")</f>
        <v>0</v>
      </c>
      <c r="X126" s="8">
        <f>IF(AND(U126&gt;0,O126&gt;0),ABS(U126-O126)/O126,"")</f>
        <v>0</v>
      </c>
      <c r="Y126" s="8">
        <f>IF(E126="Seca",Tol_Seca,Tol_Chuva)</f>
        <v>0</v>
      </c>
      <c r="Z126">
        <f>IF(AND(U126&gt;0,O126&gt;0),IF(X126&lt;=Y126,"OK","ATENCAO"),"")</f>
        <v>0</v>
      </c>
    </row>
    <row r="127" spans="7:26">
      <c r="G127">
        <f>D127&amp;"|"&amp;E127&amp;"|"&amp;F127</f>
        <v>0</v>
      </c>
      <c r="H127">
        <f>UPPER(SUBSTITUTE(SUBSTITUTE(G127,"-","")," ",""))</f>
        <v>0</v>
      </c>
      <c r="I127" s="6">
        <f>IFERROR(INDEX(Param_E,MATCH(H127,Param_KeysNorm,0)),"")</f>
        <v>0</v>
      </c>
      <c r="J127" s="6">
        <f>IFERROR(INDEX(Param_Gf,MATCH(H127,Param_KeysNorm,0)),"")</f>
        <v>0</v>
      </c>
      <c r="K127" s="6">
        <f>IFERROR(INDEX(Param_s,MATCH(H127,Param_KeysNorm,0)),"")</f>
        <v>0</v>
      </c>
      <c r="L127" s="6">
        <f>IFERROR(INDEX(Param_g,MATCH(H127,Param_KeysNorm,0)),"")</f>
        <v>0</v>
      </c>
      <c r="M127" s="6">
        <f>IFERROR(INDEX(Param_L,MATCH(H127,Param_KeysNorm,0)),"")</f>
        <v>0</v>
      </c>
      <c r="N127" s="6">
        <f>IFERROR(INDEX(Param_rho,MATCH(H127,Param_KeysNorm,0)),"")</f>
        <v>0</v>
      </c>
      <c r="O127" s="6">
        <f>IFERROR(INDEX(Param_d,MATCH(H127,Param_KeysNorm,0)),"")</f>
        <v>0</v>
      </c>
      <c r="P127" s="6">
        <f>IFERROR(IF(I127&gt;0,10000/I127,""),"")</f>
        <v>0</v>
      </c>
      <c r="Q127" s="6">
        <f>IFERROR(IF(K127&gt;0,J127/K127,""),"")</f>
        <v>0</v>
      </c>
      <c r="R127" s="6">
        <f>IFERROR(IF(L127&gt;0,Q127/L127,""),"")</f>
        <v>0</v>
      </c>
      <c r="S127" s="7">
        <f>IFERROR(R127*P127,"")</f>
        <v>0</v>
      </c>
      <c r="T127" s="6">
        <f>IFERROR((S127*M127*N127)/1000,"")</f>
        <v>0</v>
      </c>
      <c r="U127" s="6">
        <f>IFERROR(R127*M127*N127,"")</f>
        <v>0</v>
      </c>
      <c r="V127" s="6">
        <f>IF(A127&gt;0,A127*(1-(B127/100)-(C127/100)),"")</f>
        <v>0</v>
      </c>
      <c r="W127" s="6">
        <f>IFERROR(T127*V127,"")</f>
        <v>0</v>
      </c>
      <c r="X127" s="8">
        <f>IF(AND(U127&gt;0,O127&gt;0),ABS(U127-O127)/O127,"")</f>
        <v>0</v>
      </c>
      <c r="Y127" s="8">
        <f>IF(E127="Seca",Tol_Seca,Tol_Chuva)</f>
        <v>0</v>
      </c>
      <c r="Z127">
        <f>IF(AND(U127&gt;0,O127&gt;0),IF(X127&lt;=Y127,"OK","ATENCAO"),"")</f>
        <v>0</v>
      </c>
    </row>
    <row r="128" spans="7:26">
      <c r="G128">
        <f>D128&amp;"|"&amp;E128&amp;"|"&amp;F128</f>
        <v>0</v>
      </c>
      <c r="H128">
        <f>UPPER(SUBSTITUTE(SUBSTITUTE(G128,"-","")," ",""))</f>
        <v>0</v>
      </c>
      <c r="I128" s="6">
        <f>IFERROR(INDEX(Param_E,MATCH(H128,Param_KeysNorm,0)),"")</f>
        <v>0</v>
      </c>
      <c r="J128" s="6">
        <f>IFERROR(INDEX(Param_Gf,MATCH(H128,Param_KeysNorm,0)),"")</f>
        <v>0</v>
      </c>
      <c r="K128" s="6">
        <f>IFERROR(INDEX(Param_s,MATCH(H128,Param_KeysNorm,0)),"")</f>
        <v>0</v>
      </c>
      <c r="L128" s="6">
        <f>IFERROR(INDEX(Param_g,MATCH(H128,Param_KeysNorm,0)),"")</f>
        <v>0</v>
      </c>
      <c r="M128" s="6">
        <f>IFERROR(INDEX(Param_L,MATCH(H128,Param_KeysNorm,0)),"")</f>
        <v>0</v>
      </c>
      <c r="N128" s="6">
        <f>IFERROR(INDEX(Param_rho,MATCH(H128,Param_KeysNorm,0)),"")</f>
        <v>0</v>
      </c>
      <c r="O128" s="6">
        <f>IFERROR(INDEX(Param_d,MATCH(H128,Param_KeysNorm,0)),"")</f>
        <v>0</v>
      </c>
      <c r="P128" s="6">
        <f>IFERROR(IF(I128&gt;0,10000/I128,""),"")</f>
        <v>0</v>
      </c>
      <c r="Q128" s="6">
        <f>IFERROR(IF(K128&gt;0,J128/K128,""),"")</f>
        <v>0</v>
      </c>
      <c r="R128" s="6">
        <f>IFERROR(IF(L128&gt;0,Q128/L128,""),"")</f>
        <v>0</v>
      </c>
      <c r="S128" s="7">
        <f>IFERROR(R128*P128,"")</f>
        <v>0</v>
      </c>
      <c r="T128" s="6">
        <f>IFERROR((S128*M128*N128)/1000,"")</f>
        <v>0</v>
      </c>
      <c r="U128" s="6">
        <f>IFERROR(R128*M128*N128,"")</f>
        <v>0</v>
      </c>
      <c r="V128" s="6">
        <f>IF(A128&gt;0,A128*(1-(B128/100)-(C128/100)),"")</f>
        <v>0</v>
      </c>
      <c r="W128" s="6">
        <f>IFERROR(T128*V128,"")</f>
        <v>0</v>
      </c>
      <c r="X128" s="8">
        <f>IF(AND(U128&gt;0,O128&gt;0),ABS(U128-O128)/O128,"")</f>
        <v>0</v>
      </c>
      <c r="Y128" s="8">
        <f>IF(E128="Seca",Tol_Seca,Tol_Chuva)</f>
        <v>0</v>
      </c>
      <c r="Z128">
        <f>IF(AND(U128&gt;0,O128&gt;0),IF(X128&lt;=Y128,"OK","ATENCAO"),"")</f>
        <v>0</v>
      </c>
    </row>
    <row r="129" spans="7:26">
      <c r="G129">
        <f>D129&amp;"|"&amp;E129&amp;"|"&amp;F129</f>
        <v>0</v>
      </c>
      <c r="H129">
        <f>UPPER(SUBSTITUTE(SUBSTITUTE(G129,"-","")," ",""))</f>
        <v>0</v>
      </c>
      <c r="I129" s="6">
        <f>IFERROR(INDEX(Param_E,MATCH(H129,Param_KeysNorm,0)),"")</f>
        <v>0</v>
      </c>
      <c r="J129" s="6">
        <f>IFERROR(INDEX(Param_Gf,MATCH(H129,Param_KeysNorm,0)),"")</f>
        <v>0</v>
      </c>
      <c r="K129" s="6">
        <f>IFERROR(INDEX(Param_s,MATCH(H129,Param_KeysNorm,0)),"")</f>
        <v>0</v>
      </c>
      <c r="L129" s="6">
        <f>IFERROR(INDEX(Param_g,MATCH(H129,Param_KeysNorm,0)),"")</f>
        <v>0</v>
      </c>
      <c r="M129" s="6">
        <f>IFERROR(INDEX(Param_L,MATCH(H129,Param_KeysNorm,0)),"")</f>
        <v>0</v>
      </c>
      <c r="N129" s="6">
        <f>IFERROR(INDEX(Param_rho,MATCH(H129,Param_KeysNorm,0)),"")</f>
        <v>0</v>
      </c>
      <c r="O129" s="6">
        <f>IFERROR(INDEX(Param_d,MATCH(H129,Param_KeysNorm,0)),"")</f>
        <v>0</v>
      </c>
      <c r="P129" s="6">
        <f>IFERROR(IF(I129&gt;0,10000/I129,""),"")</f>
        <v>0</v>
      </c>
      <c r="Q129" s="6">
        <f>IFERROR(IF(K129&gt;0,J129/K129,""),"")</f>
        <v>0</v>
      </c>
      <c r="R129" s="6">
        <f>IFERROR(IF(L129&gt;0,Q129/L129,""),"")</f>
        <v>0</v>
      </c>
      <c r="S129" s="7">
        <f>IFERROR(R129*P129,"")</f>
        <v>0</v>
      </c>
      <c r="T129" s="6">
        <f>IFERROR((S129*M129*N129)/1000,"")</f>
        <v>0</v>
      </c>
      <c r="U129" s="6">
        <f>IFERROR(R129*M129*N129,"")</f>
        <v>0</v>
      </c>
      <c r="V129" s="6">
        <f>IF(A129&gt;0,A129*(1-(B129/100)-(C129/100)),"")</f>
        <v>0</v>
      </c>
      <c r="W129" s="6">
        <f>IFERROR(T129*V129,"")</f>
        <v>0</v>
      </c>
      <c r="X129" s="8">
        <f>IF(AND(U129&gt;0,O129&gt;0),ABS(U129-O129)/O129,"")</f>
        <v>0</v>
      </c>
      <c r="Y129" s="8">
        <f>IF(E129="Seca",Tol_Seca,Tol_Chuva)</f>
        <v>0</v>
      </c>
      <c r="Z129">
        <f>IF(AND(U129&gt;0,O129&gt;0),IF(X129&lt;=Y129,"OK","ATENCAO"),"")</f>
        <v>0</v>
      </c>
    </row>
    <row r="130" spans="7:26">
      <c r="G130">
        <f>D130&amp;"|"&amp;E130&amp;"|"&amp;F130</f>
        <v>0</v>
      </c>
      <c r="H130">
        <f>UPPER(SUBSTITUTE(SUBSTITUTE(G130,"-","")," ",""))</f>
        <v>0</v>
      </c>
      <c r="I130" s="6">
        <f>IFERROR(INDEX(Param_E,MATCH(H130,Param_KeysNorm,0)),"")</f>
        <v>0</v>
      </c>
      <c r="J130" s="6">
        <f>IFERROR(INDEX(Param_Gf,MATCH(H130,Param_KeysNorm,0)),"")</f>
        <v>0</v>
      </c>
      <c r="K130" s="6">
        <f>IFERROR(INDEX(Param_s,MATCH(H130,Param_KeysNorm,0)),"")</f>
        <v>0</v>
      </c>
      <c r="L130" s="6">
        <f>IFERROR(INDEX(Param_g,MATCH(H130,Param_KeysNorm,0)),"")</f>
        <v>0</v>
      </c>
      <c r="M130" s="6">
        <f>IFERROR(INDEX(Param_L,MATCH(H130,Param_KeysNorm,0)),"")</f>
        <v>0</v>
      </c>
      <c r="N130" s="6">
        <f>IFERROR(INDEX(Param_rho,MATCH(H130,Param_KeysNorm,0)),"")</f>
        <v>0</v>
      </c>
      <c r="O130" s="6">
        <f>IFERROR(INDEX(Param_d,MATCH(H130,Param_KeysNorm,0)),"")</f>
        <v>0</v>
      </c>
      <c r="P130" s="6">
        <f>IFERROR(IF(I130&gt;0,10000/I130,""),"")</f>
        <v>0</v>
      </c>
      <c r="Q130" s="6">
        <f>IFERROR(IF(K130&gt;0,J130/K130,""),"")</f>
        <v>0</v>
      </c>
      <c r="R130" s="6">
        <f>IFERROR(IF(L130&gt;0,Q130/L130,""),"")</f>
        <v>0</v>
      </c>
      <c r="S130" s="7">
        <f>IFERROR(R130*P130,"")</f>
        <v>0</v>
      </c>
      <c r="T130" s="6">
        <f>IFERROR((S130*M130*N130)/1000,"")</f>
        <v>0</v>
      </c>
      <c r="U130" s="6">
        <f>IFERROR(R130*M130*N130,"")</f>
        <v>0</v>
      </c>
      <c r="V130" s="6">
        <f>IF(A130&gt;0,A130*(1-(B130/100)-(C130/100)),"")</f>
        <v>0</v>
      </c>
      <c r="W130" s="6">
        <f>IFERROR(T130*V130,"")</f>
        <v>0</v>
      </c>
      <c r="X130" s="8">
        <f>IF(AND(U130&gt;0,O130&gt;0),ABS(U130-O130)/O130,"")</f>
        <v>0</v>
      </c>
      <c r="Y130" s="8">
        <f>IF(E130="Seca",Tol_Seca,Tol_Chuva)</f>
        <v>0</v>
      </c>
      <c r="Z130">
        <f>IF(AND(U130&gt;0,O130&gt;0),IF(X130&lt;=Y130,"OK","ATENCAO"),"")</f>
        <v>0</v>
      </c>
    </row>
    <row r="131" spans="7:26">
      <c r="G131">
        <f>D131&amp;"|"&amp;E131&amp;"|"&amp;F131</f>
        <v>0</v>
      </c>
      <c r="H131">
        <f>UPPER(SUBSTITUTE(SUBSTITUTE(G131,"-","")," ",""))</f>
        <v>0</v>
      </c>
      <c r="I131" s="6">
        <f>IFERROR(INDEX(Param_E,MATCH(H131,Param_KeysNorm,0)),"")</f>
        <v>0</v>
      </c>
      <c r="J131" s="6">
        <f>IFERROR(INDEX(Param_Gf,MATCH(H131,Param_KeysNorm,0)),"")</f>
        <v>0</v>
      </c>
      <c r="K131" s="6">
        <f>IFERROR(INDEX(Param_s,MATCH(H131,Param_KeysNorm,0)),"")</f>
        <v>0</v>
      </c>
      <c r="L131" s="6">
        <f>IFERROR(INDEX(Param_g,MATCH(H131,Param_KeysNorm,0)),"")</f>
        <v>0</v>
      </c>
      <c r="M131" s="6">
        <f>IFERROR(INDEX(Param_L,MATCH(H131,Param_KeysNorm,0)),"")</f>
        <v>0</v>
      </c>
      <c r="N131" s="6">
        <f>IFERROR(INDEX(Param_rho,MATCH(H131,Param_KeysNorm,0)),"")</f>
        <v>0</v>
      </c>
      <c r="O131" s="6">
        <f>IFERROR(INDEX(Param_d,MATCH(H131,Param_KeysNorm,0)),"")</f>
        <v>0</v>
      </c>
      <c r="P131" s="6">
        <f>IFERROR(IF(I131&gt;0,10000/I131,""),"")</f>
        <v>0</v>
      </c>
      <c r="Q131" s="6">
        <f>IFERROR(IF(K131&gt;0,J131/K131,""),"")</f>
        <v>0</v>
      </c>
      <c r="R131" s="6">
        <f>IFERROR(IF(L131&gt;0,Q131/L131,""),"")</f>
        <v>0</v>
      </c>
      <c r="S131" s="7">
        <f>IFERROR(R131*P131,"")</f>
        <v>0</v>
      </c>
      <c r="T131" s="6">
        <f>IFERROR((S131*M131*N131)/1000,"")</f>
        <v>0</v>
      </c>
      <c r="U131" s="6">
        <f>IFERROR(R131*M131*N131,"")</f>
        <v>0</v>
      </c>
      <c r="V131" s="6">
        <f>IF(A131&gt;0,A131*(1-(B131/100)-(C131/100)),"")</f>
        <v>0</v>
      </c>
      <c r="W131" s="6">
        <f>IFERROR(T131*V131,"")</f>
        <v>0</v>
      </c>
      <c r="X131" s="8">
        <f>IF(AND(U131&gt;0,O131&gt;0),ABS(U131-O131)/O131,"")</f>
        <v>0</v>
      </c>
      <c r="Y131" s="8">
        <f>IF(E131="Seca",Tol_Seca,Tol_Chuva)</f>
        <v>0</v>
      </c>
      <c r="Z131">
        <f>IF(AND(U131&gt;0,O131&gt;0),IF(X131&lt;=Y131,"OK","ATENCAO"),"")</f>
        <v>0</v>
      </c>
    </row>
    <row r="132" spans="7:26">
      <c r="G132">
        <f>D132&amp;"|"&amp;E132&amp;"|"&amp;F132</f>
        <v>0</v>
      </c>
      <c r="H132">
        <f>UPPER(SUBSTITUTE(SUBSTITUTE(G132,"-","")," ",""))</f>
        <v>0</v>
      </c>
      <c r="I132" s="6">
        <f>IFERROR(INDEX(Param_E,MATCH(H132,Param_KeysNorm,0)),"")</f>
        <v>0</v>
      </c>
      <c r="J132" s="6">
        <f>IFERROR(INDEX(Param_Gf,MATCH(H132,Param_KeysNorm,0)),"")</f>
        <v>0</v>
      </c>
      <c r="K132" s="6">
        <f>IFERROR(INDEX(Param_s,MATCH(H132,Param_KeysNorm,0)),"")</f>
        <v>0</v>
      </c>
      <c r="L132" s="6">
        <f>IFERROR(INDEX(Param_g,MATCH(H132,Param_KeysNorm,0)),"")</f>
        <v>0</v>
      </c>
      <c r="M132" s="6">
        <f>IFERROR(INDEX(Param_L,MATCH(H132,Param_KeysNorm,0)),"")</f>
        <v>0</v>
      </c>
      <c r="N132" s="6">
        <f>IFERROR(INDEX(Param_rho,MATCH(H132,Param_KeysNorm,0)),"")</f>
        <v>0</v>
      </c>
      <c r="O132" s="6">
        <f>IFERROR(INDEX(Param_d,MATCH(H132,Param_KeysNorm,0)),"")</f>
        <v>0</v>
      </c>
      <c r="P132" s="6">
        <f>IFERROR(IF(I132&gt;0,10000/I132,""),"")</f>
        <v>0</v>
      </c>
      <c r="Q132" s="6">
        <f>IFERROR(IF(K132&gt;0,J132/K132,""),"")</f>
        <v>0</v>
      </c>
      <c r="R132" s="6">
        <f>IFERROR(IF(L132&gt;0,Q132/L132,""),"")</f>
        <v>0</v>
      </c>
      <c r="S132" s="7">
        <f>IFERROR(R132*P132,"")</f>
        <v>0</v>
      </c>
      <c r="T132" s="6">
        <f>IFERROR((S132*M132*N132)/1000,"")</f>
        <v>0</v>
      </c>
      <c r="U132" s="6">
        <f>IFERROR(R132*M132*N132,"")</f>
        <v>0</v>
      </c>
      <c r="V132" s="6">
        <f>IF(A132&gt;0,A132*(1-(B132/100)-(C132/100)),"")</f>
        <v>0</v>
      </c>
      <c r="W132" s="6">
        <f>IFERROR(T132*V132,"")</f>
        <v>0</v>
      </c>
      <c r="X132" s="8">
        <f>IF(AND(U132&gt;0,O132&gt;0),ABS(U132-O132)/O132,"")</f>
        <v>0</v>
      </c>
      <c r="Y132" s="8">
        <f>IF(E132="Seca",Tol_Seca,Tol_Chuva)</f>
        <v>0</v>
      </c>
      <c r="Z132">
        <f>IF(AND(U132&gt;0,O132&gt;0),IF(X132&lt;=Y132,"OK","ATENCAO"),"")</f>
        <v>0</v>
      </c>
    </row>
    <row r="133" spans="7:26">
      <c r="G133">
        <f>D133&amp;"|"&amp;E133&amp;"|"&amp;F133</f>
        <v>0</v>
      </c>
      <c r="H133">
        <f>UPPER(SUBSTITUTE(SUBSTITUTE(G133,"-","")," ",""))</f>
        <v>0</v>
      </c>
      <c r="I133" s="6">
        <f>IFERROR(INDEX(Param_E,MATCH(H133,Param_KeysNorm,0)),"")</f>
        <v>0</v>
      </c>
      <c r="J133" s="6">
        <f>IFERROR(INDEX(Param_Gf,MATCH(H133,Param_KeysNorm,0)),"")</f>
        <v>0</v>
      </c>
      <c r="K133" s="6">
        <f>IFERROR(INDEX(Param_s,MATCH(H133,Param_KeysNorm,0)),"")</f>
        <v>0</v>
      </c>
      <c r="L133" s="6">
        <f>IFERROR(INDEX(Param_g,MATCH(H133,Param_KeysNorm,0)),"")</f>
        <v>0</v>
      </c>
      <c r="M133" s="6">
        <f>IFERROR(INDEX(Param_L,MATCH(H133,Param_KeysNorm,0)),"")</f>
        <v>0</v>
      </c>
      <c r="N133" s="6">
        <f>IFERROR(INDEX(Param_rho,MATCH(H133,Param_KeysNorm,0)),"")</f>
        <v>0</v>
      </c>
      <c r="O133" s="6">
        <f>IFERROR(INDEX(Param_d,MATCH(H133,Param_KeysNorm,0)),"")</f>
        <v>0</v>
      </c>
      <c r="P133" s="6">
        <f>IFERROR(IF(I133&gt;0,10000/I133,""),"")</f>
        <v>0</v>
      </c>
      <c r="Q133" s="6">
        <f>IFERROR(IF(K133&gt;0,J133/K133,""),"")</f>
        <v>0</v>
      </c>
      <c r="R133" s="6">
        <f>IFERROR(IF(L133&gt;0,Q133/L133,""),"")</f>
        <v>0</v>
      </c>
      <c r="S133" s="7">
        <f>IFERROR(R133*P133,"")</f>
        <v>0</v>
      </c>
      <c r="T133" s="6">
        <f>IFERROR((S133*M133*N133)/1000,"")</f>
        <v>0</v>
      </c>
      <c r="U133" s="6">
        <f>IFERROR(R133*M133*N133,"")</f>
        <v>0</v>
      </c>
      <c r="V133" s="6">
        <f>IF(A133&gt;0,A133*(1-(B133/100)-(C133/100)),"")</f>
        <v>0</v>
      </c>
      <c r="W133" s="6">
        <f>IFERROR(T133*V133,"")</f>
        <v>0</v>
      </c>
      <c r="X133" s="8">
        <f>IF(AND(U133&gt;0,O133&gt;0),ABS(U133-O133)/O133,"")</f>
        <v>0</v>
      </c>
      <c r="Y133" s="8">
        <f>IF(E133="Seca",Tol_Seca,Tol_Chuva)</f>
        <v>0</v>
      </c>
      <c r="Z133">
        <f>IF(AND(U133&gt;0,O133&gt;0),IF(X133&lt;=Y133,"OK","ATENCAO"),"")</f>
        <v>0</v>
      </c>
    </row>
    <row r="134" spans="7:26">
      <c r="G134">
        <f>D134&amp;"|"&amp;E134&amp;"|"&amp;F134</f>
        <v>0</v>
      </c>
      <c r="H134">
        <f>UPPER(SUBSTITUTE(SUBSTITUTE(G134,"-","")," ",""))</f>
        <v>0</v>
      </c>
      <c r="I134" s="6">
        <f>IFERROR(INDEX(Param_E,MATCH(H134,Param_KeysNorm,0)),"")</f>
        <v>0</v>
      </c>
      <c r="J134" s="6">
        <f>IFERROR(INDEX(Param_Gf,MATCH(H134,Param_KeysNorm,0)),"")</f>
        <v>0</v>
      </c>
      <c r="K134" s="6">
        <f>IFERROR(INDEX(Param_s,MATCH(H134,Param_KeysNorm,0)),"")</f>
        <v>0</v>
      </c>
      <c r="L134" s="6">
        <f>IFERROR(INDEX(Param_g,MATCH(H134,Param_KeysNorm,0)),"")</f>
        <v>0</v>
      </c>
      <c r="M134" s="6">
        <f>IFERROR(INDEX(Param_L,MATCH(H134,Param_KeysNorm,0)),"")</f>
        <v>0</v>
      </c>
      <c r="N134" s="6">
        <f>IFERROR(INDEX(Param_rho,MATCH(H134,Param_KeysNorm,0)),"")</f>
        <v>0</v>
      </c>
      <c r="O134" s="6">
        <f>IFERROR(INDEX(Param_d,MATCH(H134,Param_KeysNorm,0)),"")</f>
        <v>0</v>
      </c>
      <c r="P134" s="6">
        <f>IFERROR(IF(I134&gt;0,10000/I134,""),"")</f>
        <v>0</v>
      </c>
      <c r="Q134" s="6">
        <f>IFERROR(IF(K134&gt;0,J134/K134,""),"")</f>
        <v>0</v>
      </c>
      <c r="R134" s="6">
        <f>IFERROR(IF(L134&gt;0,Q134/L134,""),"")</f>
        <v>0</v>
      </c>
      <c r="S134" s="7">
        <f>IFERROR(R134*P134,"")</f>
        <v>0</v>
      </c>
      <c r="T134" s="6">
        <f>IFERROR((S134*M134*N134)/1000,"")</f>
        <v>0</v>
      </c>
      <c r="U134" s="6">
        <f>IFERROR(R134*M134*N134,"")</f>
        <v>0</v>
      </c>
      <c r="V134" s="6">
        <f>IF(A134&gt;0,A134*(1-(B134/100)-(C134/100)),"")</f>
        <v>0</v>
      </c>
      <c r="W134" s="6">
        <f>IFERROR(T134*V134,"")</f>
        <v>0</v>
      </c>
      <c r="X134" s="8">
        <f>IF(AND(U134&gt;0,O134&gt;0),ABS(U134-O134)/O134,"")</f>
        <v>0</v>
      </c>
      <c r="Y134" s="8">
        <f>IF(E134="Seca",Tol_Seca,Tol_Chuva)</f>
        <v>0</v>
      </c>
      <c r="Z134">
        <f>IF(AND(U134&gt;0,O134&gt;0),IF(X134&lt;=Y134,"OK","ATENCAO"),"")</f>
        <v>0</v>
      </c>
    </row>
    <row r="135" spans="7:26">
      <c r="G135">
        <f>D135&amp;"|"&amp;E135&amp;"|"&amp;F135</f>
        <v>0</v>
      </c>
      <c r="H135">
        <f>UPPER(SUBSTITUTE(SUBSTITUTE(G135,"-","")," ",""))</f>
        <v>0</v>
      </c>
      <c r="I135" s="6">
        <f>IFERROR(INDEX(Param_E,MATCH(H135,Param_KeysNorm,0)),"")</f>
        <v>0</v>
      </c>
      <c r="J135" s="6">
        <f>IFERROR(INDEX(Param_Gf,MATCH(H135,Param_KeysNorm,0)),"")</f>
        <v>0</v>
      </c>
      <c r="K135" s="6">
        <f>IFERROR(INDEX(Param_s,MATCH(H135,Param_KeysNorm,0)),"")</f>
        <v>0</v>
      </c>
      <c r="L135" s="6">
        <f>IFERROR(INDEX(Param_g,MATCH(H135,Param_KeysNorm,0)),"")</f>
        <v>0</v>
      </c>
      <c r="M135" s="6">
        <f>IFERROR(INDEX(Param_L,MATCH(H135,Param_KeysNorm,0)),"")</f>
        <v>0</v>
      </c>
      <c r="N135" s="6">
        <f>IFERROR(INDEX(Param_rho,MATCH(H135,Param_KeysNorm,0)),"")</f>
        <v>0</v>
      </c>
      <c r="O135" s="6">
        <f>IFERROR(INDEX(Param_d,MATCH(H135,Param_KeysNorm,0)),"")</f>
        <v>0</v>
      </c>
      <c r="P135" s="6">
        <f>IFERROR(IF(I135&gt;0,10000/I135,""),"")</f>
        <v>0</v>
      </c>
      <c r="Q135" s="6">
        <f>IFERROR(IF(K135&gt;0,J135/K135,""),"")</f>
        <v>0</v>
      </c>
      <c r="R135" s="6">
        <f>IFERROR(IF(L135&gt;0,Q135/L135,""),"")</f>
        <v>0</v>
      </c>
      <c r="S135" s="7">
        <f>IFERROR(R135*P135,"")</f>
        <v>0</v>
      </c>
      <c r="T135" s="6">
        <f>IFERROR((S135*M135*N135)/1000,"")</f>
        <v>0</v>
      </c>
      <c r="U135" s="6">
        <f>IFERROR(R135*M135*N135,"")</f>
        <v>0</v>
      </c>
      <c r="V135" s="6">
        <f>IF(A135&gt;0,A135*(1-(B135/100)-(C135/100)),"")</f>
        <v>0</v>
      </c>
      <c r="W135" s="6">
        <f>IFERROR(T135*V135,"")</f>
        <v>0</v>
      </c>
      <c r="X135" s="8">
        <f>IF(AND(U135&gt;0,O135&gt;0),ABS(U135-O135)/O135,"")</f>
        <v>0</v>
      </c>
      <c r="Y135" s="8">
        <f>IF(E135="Seca",Tol_Seca,Tol_Chuva)</f>
        <v>0</v>
      </c>
      <c r="Z135">
        <f>IF(AND(U135&gt;0,O135&gt;0),IF(X135&lt;=Y135,"OK","ATENCAO"),"")</f>
        <v>0</v>
      </c>
    </row>
    <row r="136" spans="7:26">
      <c r="G136">
        <f>D136&amp;"|"&amp;E136&amp;"|"&amp;F136</f>
        <v>0</v>
      </c>
      <c r="H136">
        <f>UPPER(SUBSTITUTE(SUBSTITUTE(G136,"-","")," ",""))</f>
        <v>0</v>
      </c>
      <c r="I136" s="6">
        <f>IFERROR(INDEX(Param_E,MATCH(H136,Param_KeysNorm,0)),"")</f>
        <v>0</v>
      </c>
      <c r="J136" s="6">
        <f>IFERROR(INDEX(Param_Gf,MATCH(H136,Param_KeysNorm,0)),"")</f>
        <v>0</v>
      </c>
      <c r="K136" s="6">
        <f>IFERROR(INDEX(Param_s,MATCH(H136,Param_KeysNorm,0)),"")</f>
        <v>0</v>
      </c>
      <c r="L136" s="6">
        <f>IFERROR(INDEX(Param_g,MATCH(H136,Param_KeysNorm,0)),"")</f>
        <v>0</v>
      </c>
      <c r="M136" s="6">
        <f>IFERROR(INDEX(Param_L,MATCH(H136,Param_KeysNorm,0)),"")</f>
        <v>0</v>
      </c>
      <c r="N136" s="6">
        <f>IFERROR(INDEX(Param_rho,MATCH(H136,Param_KeysNorm,0)),"")</f>
        <v>0</v>
      </c>
      <c r="O136" s="6">
        <f>IFERROR(INDEX(Param_d,MATCH(H136,Param_KeysNorm,0)),"")</f>
        <v>0</v>
      </c>
      <c r="P136" s="6">
        <f>IFERROR(IF(I136&gt;0,10000/I136,""),"")</f>
        <v>0</v>
      </c>
      <c r="Q136" s="6">
        <f>IFERROR(IF(K136&gt;0,J136/K136,""),"")</f>
        <v>0</v>
      </c>
      <c r="R136" s="6">
        <f>IFERROR(IF(L136&gt;0,Q136/L136,""),"")</f>
        <v>0</v>
      </c>
      <c r="S136" s="7">
        <f>IFERROR(R136*P136,"")</f>
        <v>0</v>
      </c>
      <c r="T136" s="6">
        <f>IFERROR((S136*M136*N136)/1000,"")</f>
        <v>0</v>
      </c>
      <c r="U136" s="6">
        <f>IFERROR(R136*M136*N136,"")</f>
        <v>0</v>
      </c>
      <c r="V136" s="6">
        <f>IF(A136&gt;0,A136*(1-(B136/100)-(C136/100)),"")</f>
        <v>0</v>
      </c>
      <c r="W136" s="6">
        <f>IFERROR(T136*V136,"")</f>
        <v>0</v>
      </c>
      <c r="X136" s="8">
        <f>IF(AND(U136&gt;0,O136&gt;0),ABS(U136-O136)/O136,"")</f>
        <v>0</v>
      </c>
      <c r="Y136" s="8">
        <f>IF(E136="Seca",Tol_Seca,Tol_Chuva)</f>
        <v>0</v>
      </c>
      <c r="Z136">
        <f>IF(AND(U136&gt;0,O136&gt;0),IF(X136&lt;=Y136,"OK","ATENCAO"),"")</f>
        <v>0</v>
      </c>
    </row>
    <row r="137" spans="7:26">
      <c r="G137">
        <f>D137&amp;"|"&amp;E137&amp;"|"&amp;F137</f>
        <v>0</v>
      </c>
      <c r="H137">
        <f>UPPER(SUBSTITUTE(SUBSTITUTE(G137,"-","")," ",""))</f>
        <v>0</v>
      </c>
      <c r="I137" s="6">
        <f>IFERROR(INDEX(Param_E,MATCH(H137,Param_KeysNorm,0)),"")</f>
        <v>0</v>
      </c>
      <c r="J137" s="6">
        <f>IFERROR(INDEX(Param_Gf,MATCH(H137,Param_KeysNorm,0)),"")</f>
        <v>0</v>
      </c>
      <c r="K137" s="6">
        <f>IFERROR(INDEX(Param_s,MATCH(H137,Param_KeysNorm,0)),"")</f>
        <v>0</v>
      </c>
      <c r="L137" s="6">
        <f>IFERROR(INDEX(Param_g,MATCH(H137,Param_KeysNorm,0)),"")</f>
        <v>0</v>
      </c>
      <c r="M137" s="6">
        <f>IFERROR(INDEX(Param_L,MATCH(H137,Param_KeysNorm,0)),"")</f>
        <v>0</v>
      </c>
      <c r="N137" s="6">
        <f>IFERROR(INDEX(Param_rho,MATCH(H137,Param_KeysNorm,0)),"")</f>
        <v>0</v>
      </c>
      <c r="O137" s="6">
        <f>IFERROR(INDEX(Param_d,MATCH(H137,Param_KeysNorm,0)),"")</f>
        <v>0</v>
      </c>
      <c r="P137" s="6">
        <f>IFERROR(IF(I137&gt;0,10000/I137,""),"")</f>
        <v>0</v>
      </c>
      <c r="Q137" s="6">
        <f>IFERROR(IF(K137&gt;0,J137/K137,""),"")</f>
        <v>0</v>
      </c>
      <c r="R137" s="6">
        <f>IFERROR(IF(L137&gt;0,Q137/L137,""),"")</f>
        <v>0</v>
      </c>
      <c r="S137" s="7">
        <f>IFERROR(R137*P137,"")</f>
        <v>0</v>
      </c>
      <c r="T137" s="6">
        <f>IFERROR((S137*M137*N137)/1000,"")</f>
        <v>0</v>
      </c>
      <c r="U137" s="6">
        <f>IFERROR(R137*M137*N137,"")</f>
        <v>0</v>
      </c>
      <c r="V137" s="6">
        <f>IF(A137&gt;0,A137*(1-(B137/100)-(C137/100)),"")</f>
        <v>0</v>
      </c>
      <c r="W137" s="6">
        <f>IFERROR(T137*V137,"")</f>
        <v>0</v>
      </c>
      <c r="X137" s="8">
        <f>IF(AND(U137&gt;0,O137&gt;0),ABS(U137-O137)/O137,"")</f>
        <v>0</v>
      </c>
      <c r="Y137" s="8">
        <f>IF(E137="Seca",Tol_Seca,Tol_Chuva)</f>
        <v>0</v>
      </c>
      <c r="Z137">
        <f>IF(AND(U137&gt;0,O137&gt;0),IF(X137&lt;=Y137,"OK","ATENCAO"),"")</f>
        <v>0</v>
      </c>
    </row>
    <row r="138" spans="7:26">
      <c r="G138">
        <f>D138&amp;"|"&amp;E138&amp;"|"&amp;F138</f>
        <v>0</v>
      </c>
      <c r="H138">
        <f>UPPER(SUBSTITUTE(SUBSTITUTE(G138,"-","")," ",""))</f>
        <v>0</v>
      </c>
      <c r="I138" s="6">
        <f>IFERROR(INDEX(Param_E,MATCH(H138,Param_KeysNorm,0)),"")</f>
        <v>0</v>
      </c>
      <c r="J138" s="6">
        <f>IFERROR(INDEX(Param_Gf,MATCH(H138,Param_KeysNorm,0)),"")</f>
        <v>0</v>
      </c>
      <c r="K138" s="6">
        <f>IFERROR(INDEX(Param_s,MATCH(H138,Param_KeysNorm,0)),"")</f>
        <v>0</v>
      </c>
      <c r="L138" s="6">
        <f>IFERROR(INDEX(Param_g,MATCH(H138,Param_KeysNorm,0)),"")</f>
        <v>0</v>
      </c>
      <c r="M138" s="6">
        <f>IFERROR(INDEX(Param_L,MATCH(H138,Param_KeysNorm,0)),"")</f>
        <v>0</v>
      </c>
      <c r="N138" s="6">
        <f>IFERROR(INDEX(Param_rho,MATCH(H138,Param_KeysNorm,0)),"")</f>
        <v>0</v>
      </c>
      <c r="O138" s="6">
        <f>IFERROR(INDEX(Param_d,MATCH(H138,Param_KeysNorm,0)),"")</f>
        <v>0</v>
      </c>
      <c r="P138" s="6">
        <f>IFERROR(IF(I138&gt;0,10000/I138,""),"")</f>
        <v>0</v>
      </c>
      <c r="Q138" s="6">
        <f>IFERROR(IF(K138&gt;0,J138/K138,""),"")</f>
        <v>0</v>
      </c>
      <c r="R138" s="6">
        <f>IFERROR(IF(L138&gt;0,Q138/L138,""),"")</f>
        <v>0</v>
      </c>
      <c r="S138" s="7">
        <f>IFERROR(R138*P138,"")</f>
        <v>0</v>
      </c>
      <c r="T138" s="6">
        <f>IFERROR((S138*M138*N138)/1000,"")</f>
        <v>0</v>
      </c>
      <c r="U138" s="6">
        <f>IFERROR(R138*M138*N138,"")</f>
        <v>0</v>
      </c>
      <c r="V138" s="6">
        <f>IF(A138&gt;0,A138*(1-(B138/100)-(C138/100)),"")</f>
        <v>0</v>
      </c>
      <c r="W138" s="6">
        <f>IFERROR(T138*V138,"")</f>
        <v>0</v>
      </c>
      <c r="X138" s="8">
        <f>IF(AND(U138&gt;0,O138&gt;0),ABS(U138-O138)/O138,"")</f>
        <v>0</v>
      </c>
      <c r="Y138" s="8">
        <f>IF(E138="Seca",Tol_Seca,Tol_Chuva)</f>
        <v>0</v>
      </c>
      <c r="Z138">
        <f>IF(AND(U138&gt;0,O138&gt;0),IF(X138&lt;=Y138,"OK","ATENCAO"),"")</f>
        <v>0</v>
      </c>
    </row>
    <row r="139" spans="7:26">
      <c r="G139">
        <f>D139&amp;"|"&amp;E139&amp;"|"&amp;F139</f>
        <v>0</v>
      </c>
      <c r="H139">
        <f>UPPER(SUBSTITUTE(SUBSTITUTE(G139,"-","")," ",""))</f>
        <v>0</v>
      </c>
      <c r="I139" s="6">
        <f>IFERROR(INDEX(Param_E,MATCH(H139,Param_KeysNorm,0)),"")</f>
        <v>0</v>
      </c>
      <c r="J139" s="6">
        <f>IFERROR(INDEX(Param_Gf,MATCH(H139,Param_KeysNorm,0)),"")</f>
        <v>0</v>
      </c>
      <c r="K139" s="6">
        <f>IFERROR(INDEX(Param_s,MATCH(H139,Param_KeysNorm,0)),"")</f>
        <v>0</v>
      </c>
      <c r="L139" s="6">
        <f>IFERROR(INDEX(Param_g,MATCH(H139,Param_KeysNorm,0)),"")</f>
        <v>0</v>
      </c>
      <c r="M139" s="6">
        <f>IFERROR(INDEX(Param_L,MATCH(H139,Param_KeysNorm,0)),"")</f>
        <v>0</v>
      </c>
      <c r="N139" s="6">
        <f>IFERROR(INDEX(Param_rho,MATCH(H139,Param_KeysNorm,0)),"")</f>
        <v>0</v>
      </c>
      <c r="O139" s="6">
        <f>IFERROR(INDEX(Param_d,MATCH(H139,Param_KeysNorm,0)),"")</f>
        <v>0</v>
      </c>
      <c r="P139" s="6">
        <f>IFERROR(IF(I139&gt;0,10000/I139,""),"")</f>
        <v>0</v>
      </c>
      <c r="Q139" s="6">
        <f>IFERROR(IF(K139&gt;0,J139/K139,""),"")</f>
        <v>0</v>
      </c>
      <c r="R139" s="6">
        <f>IFERROR(IF(L139&gt;0,Q139/L139,""),"")</f>
        <v>0</v>
      </c>
      <c r="S139" s="7">
        <f>IFERROR(R139*P139,"")</f>
        <v>0</v>
      </c>
      <c r="T139" s="6">
        <f>IFERROR((S139*M139*N139)/1000,"")</f>
        <v>0</v>
      </c>
      <c r="U139" s="6">
        <f>IFERROR(R139*M139*N139,"")</f>
        <v>0</v>
      </c>
      <c r="V139" s="6">
        <f>IF(A139&gt;0,A139*(1-(B139/100)-(C139/100)),"")</f>
        <v>0</v>
      </c>
      <c r="W139" s="6">
        <f>IFERROR(T139*V139,"")</f>
        <v>0</v>
      </c>
      <c r="X139" s="8">
        <f>IF(AND(U139&gt;0,O139&gt;0),ABS(U139-O139)/O139,"")</f>
        <v>0</v>
      </c>
      <c r="Y139" s="8">
        <f>IF(E139="Seca",Tol_Seca,Tol_Chuva)</f>
        <v>0</v>
      </c>
      <c r="Z139">
        <f>IF(AND(U139&gt;0,O139&gt;0),IF(X139&lt;=Y139,"OK","ATENCAO"),"")</f>
        <v>0</v>
      </c>
    </row>
    <row r="140" spans="7:26">
      <c r="G140">
        <f>D140&amp;"|"&amp;E140&amp;"|"&amp;F140</f>
        <v>0</v>
      </c>
      <c r="H140">
        <f>UPPER(SUBSTITUTE(SUBSTITUTE(G140,"-","")," ",""))</f>
        <v>0</v>
      </c>
      <c r="I140" s="6">
        <f>IFERROR(INDEX(Param_E,MATCH(H140,Param_KeysNorm,0)),"")</f>
        <v>0</v>
      </c>
      <c r="J140" s="6">
        <f>IFERROR(INDEX(Param_Gf,MATCH(H140,Param_KeysNorm,0)),"")</f>
        <v>0</v>
      </c>
      <c r="K140" s="6">
        <f>IFERROR(INDEX(Param_s,MATCH(H140,Param_KeysNorm,0)),"")</f>
        <v>0</v>
      </c>
      <c r="L140" s="6">
        <f>IFERROR(INDEX(Param_g,MATCH(H140,Param_KeysNorm,0)),"")</f>
        <v>0</v>
      </c>
      <c r="M140" s="6">
        <f>IFERROR(INDEX(Param_L,MATCH(H140,Param_KeysNorm,0)),"")</f>
        <v>0</v>
      </c>
      <c r="N140" s="6">
        <f>IFERROR(INDEX(Param_rho,MATCH(H140,Param_KeysNorm,0)),"")</f>
        <v>0</v>
      </c>
      <c r="O140" s="6">
        <f>IFERROR(INDEX(Param_d,MATCH(H140,Param_KeysNorm,0)),"")</f>
        <v>0</v>
      </c>
      <c r="P140" s="6">
        <f>IFERROR(IF(I140&gt;0,10000/I140,""),"")</f>
        <v>0</v>
      </c>
      <c r="Q140" s="6">
        <f>IFERROR(IF(K140&gt;0,J140/K140,""),"")</f>
        <v>0</v>
      </c>
      <c r="R140" s="6">
        <f>IFERROR(IF(L140&gt;0,Q140/L140,""),"")</f>
        <v>0</v>
      </c>
      <c r="S140" s="7">
        <f>IFERROR(R140*P140,"")</f>
        <v>0</v>
      </c>
      <c r="T140" s="6">
        <f>IFERROR((S140*M140*N140)/1000,"")</f>
        <v>0</v>
      </c>
      <c r="U140" s="6">
        <f>IFERROR(R140*M140*N140,"")</f>
        <v>0</v>
      </c>
      <c r="V140" s="6">
        <f>IF(A140&gt;0,A140*(1-(B140/100)-(C140/100)),"")</f>
        <v>0</v>
      </c>
      <c r="W140" s="6">
        <f>IFERROR(T140*V140,"")</f>
        <v>0</v>
      </c>
      <c r="X140" s="8">
        <f>IF(AND(U140&gt;0,O140&gt;0),ABS(U140-O140)/O140,"")</f>
        <v>0</v>
      </c>
      <c r="Y140" s="8">
        <f>IF(E140="Seca",Tol_Seca,Tol_Chuva)</f>
        <v>0</v>
      </c>
      <c r="Z140">
        <f>IF(AND(U140&gt;0,O140&gt;0),IF(X140&lt;=Y140,"OK","ATENCAO"),"")</f>
        <v>0</v>
      </c>
    </row>
    <row r="141" spans="7:26">
      <c r="G141">
        <f>D141&amp;"|"&amp;E141&amp;"|"&amp;F141</f>
        <v>0</v>
      </c>
      <c r="H141">
        <f>UPPER(SUBSTITUTE(SUBSTITUTE(G141,"-","")," ",""))</f>
        <v>0</v>
      </c>
      <c r="I141" s="6">
        <f>IFERROR(INDEX(Param_E,MATCH(H141,Param_KeysNorm,0)),"")</f>
        <v>0</v>
      </c>
      <c r="J141" s="6">
        <f>IFERROR(INDEX(Param_Gf,MATCH(H141,Param_KeysNorm,0)),"")</f>
        <v>0</v>
      </c>
      <c r="K141" s="6">
        <f>IFERROR(INDEX(Param_s,MATCH(H141,Param_KeysNorm,0)),"")</f>
        <v>0</v>
      </c>
      <c r="L141" s="6">
        <f>IFERROR(INDEX(Param_g,MATCH(H141,Param_KeysNorm,0)),"")</f>
        <v>0</v>
      </c>
      <c r="M141" s="6">
        <f>IFERROR(INDEX(Param_L,MATCH(H141,Param_KeysNorm,0)),"")</f>
        <v>0</v>
      </c>
      <c r="N141" s="6">
        <f>IFERROR(INDEX(Param_rho,MATCH(H141,Param_KeysNorm,0)),"")</f>
        <v>0</v>
      </c>
      <c r="O141" s="6">
        <f>IFERROR(INDEX(Param_d,MATCH(H141,Param_KeysNorm,0)),"")</f>
        <v>0</v>
      </c>
      <c r="P141" s="6">
        <f>IFERROR(IF(I141&gt;0,10000/I141,""),"")</f>
        <v>0</v>
      </c>
      <c r="Q141" s="6">
        <f>IFERROR(IF(K141&gt;0,J141/K141,""),"")</f>
        <v>0</v>
      </c>
      <c r="R141" s="6">
        <f>IFERROR(IF(L141&gt;0,Q141/L141,""),"")</f>
        <v>0</v>
      </c>
      <c r="S141" s="7">
        <f>IFERROR(R141*P141,"")</f>
        <v>0</v>
      </c>
      <c r="T141" s="6">
        <f>IFERROR((S141*M141*N141)/1000,"")</f>
        <v>0</v>
      </c>
      <c r="U141" s="6">
        <f>IFERROR(R141*M141*N141,"")</f>
        <v>0</v>
      </c>
      <c r="V141" s="6">
        <f>IF(A141&gt;0,A141*(1-(B141/100)-(C141/100)),"")</f>
        <v>0</v>
      </c>
      <c r="W141" s="6">
        <f>IFERROR(T141*V141,"")</f>
        <v>0</v>
      </c>
      <c r="X141" s="8">
        <f>IF(AND(U141&gt;0,O141&gt;0),ABS(U141-O141)/O141,"")</f>
        <v>0</v>
      </c>
      <c r="Y141" s="8">
        <f>IF(E141="Seca",Tol_Seca,Tol_Chuva)</f>
        <v>0</v>
      </c>
      <c r="Z141">
        <f>IF(AND(U141&gt;0,O141&gt;0),IF(X141&lt;=Y141,"OK","ATENCAO"),"")</f>
        <v>0</v>
      </c>
    </row>
    <row r="142" spans="7:26">
      <c r="G142">
        <f>D142&amp;"|"&amp;E142&amp;"|"&amp;F142</f>
        <v>0</v>
      </c>
      <c r="H142">
        <f>UPPER(SUBSTITUTE(SUBSTITUTE(G142,"-","")," ",""))</f>
        <v>0</v>
      </c>
      <c r="I142" s="6">
        <f>IFERROR(INDEX(Param_E,MATCH(H142,Param_KeysNorm,0)),"")</f>
        <v>0</v>
      </c>
      <c r="J142" s="6">
        <f>IFERROR(INDEX(Param_Gf,MATCH(H142,Param_KeysNorm,0)),"")</f>
        <v>0</v>
      </c>
      <c r="K142" s="6">
        <f>IFERROR(INDEX(Param_s,MATCH(H142,Param_KeysNorm,0)),"")</f>
        <v>0</v>
      </c>
      <c r="L142" s="6">
        <f>IFERROR(INDEX(Param_g,MATCH(H142,Param_KeysNorm,0)),"")</f>
        <v>0</v>
      </c>
      <c r="M142" s="6">
        <f>IFERROR(INDEX(Param_L,MATCH(H142,Param_KeysNorm,0)),"")</f>
        <v>0</v>
      </c>
      <c r="N142" s="6">
        <f>IFERROR(INDEX(Param_rho,MATCH(H142,Param_KeysNorm,0)),"")</f>
        <v>0</v>
      </c>
      <c r="O142" s="6">
        <f>IFERROR(INDEX(Param_d,MATCH(H142,Param_KeysNorm,0)),"")</f>
        <v>0</v>
      </c>
      <c r="P142" s="6">
        <f>IFERROR(IF(I142&gt;0,10000/I142,""),"")</f>
        <v>0</v>
      </c>
      <c r="Q142" s="6">
        <f>IFERROR(IF(K142&gt;0,J142/K142,""),"")</f>
        <v>0</v>
      </c>
      <c r="R142" s="6">
        <f>IFERROR(IF(L142&gt;0,Q142/L142,""),"")</f>
        <v>0</v>
      </c>
      <c r="S142" s="7">
        <f>IFERROR(R142*P142,"")</f>
        <v>0</v>
      </c>
      <c r="T142" s="6">
        <f>IFERROR((S142*M142*N142)/1000,"")</f>
        <v>0</v>
      </c>
      <c r="U142" s="6">
        <f>IFERROR(R142*M142*N142,"")</f>
        <v>0</v>
      </c>
      <c r="V142" s="6">
        <f>IF(A142&gt;0,A142*(1-(B142/100)-(C142/100)),"")</f>
        <v>0</v>
      </c>
      <c r="W142" s="6">
        <f>IFERROR(T142*V142,"")</f>
        <v>0</v>
      </c>
      <c r="X142" s="8">
        <f>IF(AND(U142&gt;0,O142&gt;0),ABS(U142-O142)/O142,"")</f>
        <v>0</v>
      </c>
      <c r="Y142" s="8">
        <f>IF(E142="Seca",Tol_Seca,Tol_Chuva)</f>
        <v>0</v>
      </c>
      <c r="Z142">
        <f>IF(AND(U142&gt;0,O142&gt;0),IF(X142&lt;=Y142,"OK","ATENCAO"),"")</f>
        <v>0</v>
      </c>
    </row>
    <row r="143" spans="7:26">
      <c r="G143">
        <f>D143&amp;"|"&amp;E143&amp;"|"&amp;F143</f>
        <v>0</v>
      </c>
      <c r="H143">
        <f>UPPER(SUBSTITUTE(SUBSTITUTE(G143,"-","")," ",""))</f>
        <v>0</v>
      </c>
      <c r="I143" s="6">
        <f>IFERROR(INDEX(Param_E,MATCH(H143,Param_KeysNorm,0)),"")</f>
        <v>0</v>
      </c>
      <c r="J143" s="6">
        <f>IFERROR(INDEX(Param_Gf,MATCH(H143,Param_KeysNorm,0)),"")</f>
        <v>0</v>
      </c>
      <c r="K143" s="6">
        <f>IFERROR(INDEX(Param_s,MATCH(H143,Param_KeysNorm,0)),"")</f>
        <v>0</v>
      </c>
      <c r="L143" s="6">
        <f>IFERROR(INDEX(Param_g,MATCH(H143,Param_KeysNorm,0)),"")</f>
        <v>0</v>
      </c>
      <c r="M143" s="6">
        <f>IFERROR(INDEX(Param_L,MATCH(H143,Param_KeysNorm,0)),"")</f>
        <v>0</v>
      </c>
      <c r="N143" s="6">
        <f>IFERROR(INDEX(Param_rho,MATCH(H143,Param_KeysNorm,0)),"")</f>
        <v>0</v>
      </c>
      <c r="O143" s="6">
        <f>IFERROR(INDEX(Param_d,MATCH(H143,Param_KeysNorm,0)),"")</f>
        <v>0</v>
      </c>
      <c r="P143" s="6">
        <f>IFERROR(IF(I143&gt;0,10000/I143,""),"")</f>
        <v>0</v>
      </c>
      <c r="Q143" s="6">
        <f>IFERROR(IF(K143&gt;0,J143/K143,""),"")</f>
        <v>0</v>
      </c>
      <c r="R143" s="6">
        <f>IFERROR(IF(L143&gt;0,Q143/L143,""),"")</f>
        <v>0</v>
      </c>
      <c r="S143" s="7">
        <f>IFERROR(R143*P143,"")</f>
        <v>0</v>
      </c>
      <c r="T143" s="6">
        <f>IFERROR((S143*M143*N143)/1000,"")</f>
        <v>0</v>
      </c>
      <c r="U143" s="6">
        <f>IFERROR(R143*M143*N143,"")</f>
        <v>0</v>
      </c>
      <c r="V143" s="6">
        <f>IF(A143&gt;0,A143*(1-(B143/100)-(C143/100)),"")</f>
        <v>0</v>
      </c>
      <c r="W143" s="6">
        <f>IFERROR(T143*V143,"")</f>
        <v>0</v>
      </c>
      <c r="X143" s="8">
        <f>IF(AND(U143&gt;0,O143&gt;0),ABS(U143-O143)/O143,"")</f>
        <v>0</v>
      </c>
      <c r="Y143" s="8">
        <f>IF(E143="Seca",Tol_Seca,Tol_Chuva)</f>
        <v>0</v>
      </c>
      <c r="Z143">
        <f>IF(AND(U143&gt;0,O143&gt;0),IF(X143&lt;=Y143,"OK","ATENCAO"),"")</f>
        <v>0</v>
      </c>
    </row>
    <row r="144" spans="7:26">
      <c r="G144">
        <f>D144&amp;"|"&amp;E144&amp;"|"&amp;F144</f>
        <v>0</v>
      </c>
      <c r="H144">
        <f>UPPER(SUBSTITUTE(SUBSTITUTE(G144,"-","")," ",""))</f>
        <v>0</v>
      </c>
      <c r="I144" s="6">
        <f>IFERROR(INDEX(Param_E,MATCH(H144,Param_KeysNorm,0)),"")</f>
        <v>0</v>
      </c>
      <c r="J144" s="6">
        <f>IFERROR(INDEX(Param_Gf,MATCH(H144,Param_KeysNorm,0)),"")</f>
        <v>0</v>
      </c>
      <c r="K144" s="6">
        <f>IFERROR(INDEX(Param_s,MATCH(H144,Param_KeysNorm,0)),"")</f>
        <v>0</v>
      </c>
      <c r="L144" s="6">
        <f>IFERROR(INDEX(Param_g,MATCH(H144,Param_KeysNorm,0)),"")</f>
        <v>0</v>
      </c>
      <c r="M144" s="6">
        <f>IFERROR(INDEX(Param_L,MATCH(H144,Param_KeysNorm,0)),"")</f>
        <v>0</v>
      </c>
      <c r="N144" s="6">
        <f>IFERROR(INDEX(Param_rho,MATCH(H144,Param_KeysNorm,0)),"")</f>
        <v>0</v>
      </c>
      <c r="O144" s="6">
        <f>IFERROR(INDEX(Param_d,MATCH(H144,Param_KeysNorm,0)),"")</f>
        <v>0</v>
      </c>
      <c r="P144" s="6">
        <f>IFERROR(IF(I144&gt;0,10000/I144,""),"")</f>
        <v>0</v>
      </c>
      <c r="Q144" s="6">
        <f>IFERROR(IF(K144&gt;0,J144/K144,""),"")</f>
        <v>0</v>
      </c>
      <c r="R144" s="6">
        <f>IFERROR(IF(L144&gt;0,Q144/L144,""),"")</f>
        <v>0</v>
      </c>
      <c r="S144" s="7">
        <f>IFERROR(R144*P144,"")</f>
        <v>0</v>
      </c>
      <c r="T144" s="6">
        <f>IFERROR((S144*M144*N144)/1000,"")</f>
        <v>0</v>
      </c>
      <c r="U144" s="6">
        <f>IFERROR(R144*M144*N144,"")</f>
        <v>0</v>
      </c>
      <c r="V144" s="6">
        <f>IF(A144&gt;0,A144*(1-(B144/100)-(C144/100)),"")</f>
        <v>0</v>
      </c>
      <c r="W144" s="6">
        <f>IFERROR(T144*V144,"")</f>
        <v>0</v>
      </c>
      <c r="X144" s="8">
        <f>IF(AND(U144&gt;0,O144&gt;0),ABS(U144-O144)/O144,"")</f>
        <v>0</v>
      </c>
      <c r="Y144" s="8">
        <f>IF(E144="Seca",Tol_Seca,Tol_Chuva)</f>
        <v>0</v>
      </c>
      <c r="Z144">
        <f>IF(AND(U144&gt;0,O144&gt;0),IF(X144&lt;=Y144,"OK","ATENCAO"),"")</f>
        <v>0</v>
      </c>
    </row>
    <row r="145" spans="7:26">
      <c r="G145">
        <f>D145&amp;"|"&amp;E145&amp;"|"&amp;F145</f>
        <v>0</v>
      </c>
      <c r="H145">
        <f>UPPER(SUBSTITUTE(SUBSTITUTE(G145,"-","")," ",""))</f>
        <v>0</v>
      </c>
      <c r="I145" s="6">
        <f>IFERROR(INDEX(Param_E,MATCH(H145,Param_KeysNorm,0)),"")</f>
        <v>0</v>
      </c>
      <c r="J145" s="6">
        <f>IFERROR(INDEX(Param_Gf,MATCH(H145,Param_KeysNorm,0)),"")</f>
        <v>0</v>
      </c>
      <c r="K145" s="6">
        <f>IFERROR(INDEX(Param_s,MATCH(H145,Param_KeysNorm,0)),"")</f>
        <v>0</v>
      </c>
      <c r="L145" s="6">
        <f>IFERROR(INDEX(Param_g,MATCH(H145,Param_KeysNorm,0)),"")</f>
        <v>0</v>
      </c>
      <c r="M145" s="6">
        <f>IFERROR(INDEX(Param_L,MATCH(H145,Param_KeysNorm,0)),"")</f>
        <v>0</v>
      </c>
      <c r="N145" s="6">
        <f>IFERROR(INDEX(Param_rho,MATCH(H145,Param_KeysNorm,0)),"")</f>
        <v>0</v>
      </c>
      <c r="O145" s="6">
        <f>IFERROR(INDEX(Param_d,MATCH(H145,Param_KeysNorm,0)),"")</f>
        <v>0</v>
      </c>
      <c r="P145" s="6">
        <f>IFERROR(IF(I145&gt;0,10000/I145,""),"")</f>
        <v>0</v>
      </c>
      <c r="Q145" s="6">
        <f>IFERROR(IF(K145&gt;0,J145/K145,""),"")</f>
        <v>0</v>
      </c>
      <c r="R145" s="6">
        <f>IFERROR(IF(L145&gt;0,Q145/L145,""),"")</f>
        <v>0</v>
      </c>
      <c r="S145" s="7">
        <f>IFERROR(R145*P145,"")</f>
        <v>0</v>
      </c>
      <c r="T145" s="6">
        <f>IFERROR((S145*M145*N145)/1000,"")</f>
        <v>0</v>
      </c>
      <c r="U145" s="6">
        <f>IFERROR(R145*M145*N145,"")</f>
        <v>0</v>
      </c>
      <c r="V145" s="6">
        <f>IF(A145&gt;0,A145*(1-(B145/100)-(C145/100)),"")</f>
        <v>0</v>
      </c>
      <c r="W145" s="6">
        <f>IFERROR(T145*V145,"")</f>
        <v>0</v>
      </c>
      <c r="X145" s="8">
        <f>IF(AND(U145&gt;0,O145&gt;0),ABS(U145-O145)/O145,"")</f>
        <v>0</v>
      </c>
      <c r="Y145" s="8">
        <f>IF(E145="Seca",Tol_Seca,Tol_Chuva)</f>
        <v>0</v>
      </c>
      <c r="Z145">
        <f>IF(AND(U145&gt;0,O145&gt;0),IF(X145&lt;=Y145,"OK","ATENCAO"),"")</f>
        <v>0</v>
      </c>
    </row>
    <row r="146" spans="7:26">
      <c r="G146">
        <f>D146&amp;"|"&amp;E146&amp;"|"&amp;F146</f>
        <v>0</v>
      </c>
      <c r="H146">
        <f>UPPER(SUBSTITUTE(SUBSTITUTE(G146,"-","")," ",""))</f>
        <v>0</v>
      </c>
      <c r="I146" s="6">
        <f>IFERROR(INDEX(Param_E,MATCH(H146,Param_KeysNorm,0)),"")</f>
        <v>0</v>
      </c>
      <c r="J146" s="6">
        <f>IFERROR(INDEX(Param_Gf,MATCH(H146,Param_KeysNorm,0)),"")</f>
        <v>0</v>
      </c>
      <c r="K146" s="6">
        <f>IFERROR(INDEX(Param_s,MATCH(H146,Param_KeysNorm,0)),"")</f>
        <v>0</v>
      </c>
      <c r="L146" s="6">
        <f>IFERROR(INDEX(Param_g,MATCH(H146,Param_KeysNorm,0)),"")</f>
        <v>0</v>
      </c>
      <c r="M146" s="6">
        <f>IFERROR(INDEX(Param_L,MATCH(H146,Param_KeysNorm,0)),"")</f>
        <v>0</v>
      </c>
      <c r="N146" s="6">
        <f>IFERROR(INDEX(Param_rho,MATCH(H146,Param_KeysNorm,0)),"")</f>
        <v>0</v>
      </c>
      <c r="O146" s="6">
        <f>IFERROR(INDEX(Param_d,MATCH(H146,Param_KeysNorm,0)),"")</f>
        <v>0</v>
      </c>
      <c r="P146" s="6">
        <f>IFERROR(IF(I146&gt;0,10000/I146,""),"")</f>
        <v>0</v>
      </c>
      <c r="Q146" s="6">
        <f>IFERROR(IF(K146&gt;0,J146/K146,""),"")</f>
        <v>0</v>
      </c>
      <c r="R146" s="6">
        <f>IFERROR(IF(L146&gt;0,Q146/L146,""),"")</f>
        <v>0</v>
      </c>
      <c r="S146" s="7">
        <f>IFERROR(R146*P146,"")</f>
        <v>0</v>
      </c>
      <c r="T146" s="6">
        <f>IFERROR((S146*M146*N146)/1000,"")</f>
        <v>0</v>
      </c>
      <c r="U146" s="6">
        <f>IFERROR(R146*M146*N146,"")</f>
        <v>0</v>
      </c>
      <c r="V146" s="6">
        <f>IF(A146&gt;0,A146*(1-(B146/100)-(C146/100)),"")</f>
        <v>0</v>
      </c>
      <c r="W146" s="6">
        <f>IFERROR(T146*V146,"")</f>
        <v>0</v>
      </c>
      <c r="X146" s="8">
        <f>IF(AND(U146&gt;0,O146&gt;0),ABS(U146-O146)/O146,"")</f>
        <v>0</v>
      </c>
      <c r="Y146" s="8">
        <f>IF(E146="Seca",Tol_Seca,Tol_Chuva)</f>
        <v>0</v>
      </c>
      <c r="Z146">
        <f>IF(AND(U146&gt;0,O146&gt;0),IF(X146&lt;=Y146,"OK","ATENCAO"),"")</f>
        <v>0</v>
      </c>
    </row>
    <row r="147" spans="7:26">
      <c r="G147">
        <f>D147&amp;"|"&amp;E147&amp;"|"&amp;F147</f>
        <v>0</v>
      </c>
      <c r="H147">
        <f>UPPER(SUBSTITUTE(SUBSTITUTE(G147,"-","")," ",""))</f>
        <v>0</v>
      </c>
      <c r="I147" s="6">
        <f>IFERROR(INDEX(Param_E,MATCH(H147,Param_KeysNorm,0)),"")</f>
        <v>0</v>
      </c>
      <c r="J147" s="6">
        <f>IFERROR(INDEX(Param_Gf,MATCH(H147,Param_KeysNorm,0)),"")</f>
        <v>0</v>
      </c>
      <c r="K147" s="6">
        <f>IFERROR(INDEX(Param_s,MATCH(H147,Param_KeysNorm,0)),"")</f>
        <v>0</v>
      </c>
      <c r="L147" s="6">
        <f>IFERROR(INDEX(Param_g,MATCH(H147,Param_KeysNorm,0)),"")</f>
        <v>0</v>
      </c>
      <c r="M147" s="6">
        <f>IFERROR(INDEX(Param_L,MATCH(H147,Param_KeysNorm,0)),"")</f>
        <v>0</v>
      </c>
      <c r="N147" s="6">
        <f>IFERROR(INDEX(Param_rho,MATCH(H147,Param_KeysNorm,0)),"")</f>
        <v>0</v>
      </c>
      <c r="O147" s="6">
        <f>IFERROR(INDEX(Param_d,MATCH(H147,Param_KeysNorm,0)),"")</f>
        <v>0</v>
      </c>
      <c r="P147" s="6">
        <f>IFERROR(IF(I147&gt;0,10000/I147,""),"")</f>
        <v>0</v>
      </c>
      <c r="Q147" s="6">
        <f>IFERROR(IF(K147&gt;0,J147/K147,""),"")</f>
        <v>0</v>
      </c>
      <c r="R147" s="6">
        <f>IFERROR(IF(L147&gt;0,Q147/L147,""),"")</f>
        <v>0</v>
      </c>
      <c r="S147" s="7">
        <f>IFERROR(R147*P147,"")</f>
        <v>0</v>
      </c>
      <c r="T147" s="6">
        <f>IFERROR((S147*M147*N147)/1000,"")</f>
        <v>0</v>
      </c>
      <c r="U147" s="6">
        <f>IFERROR(R147*M147*N147,"")</f>
        <v>0</v>
      </c>
      <c r="V147" s="6">
        <f>IF(A147&gt;0,A147*(1-(B147/100)-(C147/100)),"")</f>
        <v>0</v>
      </c>
      <c r="W147" s="6">
        <f>IFERROR(T147*V147,"")</f>
        <v>0</v>
      </c>
      <c r="X147" s="8">
        <f>IF(AND(U147&gt;0,O147&gt;0),ABS(U147-O147)/O147,"")</f>
        <v>0</v>
      </c>
      <c r="Y147" s="8">
        <f>IF(E147="Seca",Tol_Seca,Tol_Chuva)</f>
        <v>0</v>
      </c>
      <c r="Z147">
        <f>IF(AND(U147&gt;0,O147&gt;0),IF(X147&lt;=Y147,"OK","ATENCAO"),"")</f>
        <v>0</v>
      </c>
    </row>
    <row r="148" spans="7:26">
      <c r="G148">
        <f>D148&amp;"|"&amp;E148&amp;"|"&amp;F148</f>
        <v>0</v>
      </c>
      <c r="H148">
        <f>UPPER(SUBSTITUTE(SUBSTITUTE(G148,"-","")," ",""))</f>
        <v>0</v>
      </c>
      <c r="I148" s="6">
        <f>IFERROR(INDEX(Param_E,MATCH(H148,Param_KeysNorm,0)),"")</f>
        <v>0</v>
      </c>
      <c r="J148" s="6">
        <f>IFERROR(INDEX(Param_Gf,MATCH(H148,Param_KeysNorm,0)),"")</f>
        <v>0</v>
      </c>
      <c r="K148" s="6">
        <f>IFERROR(INDEX(Param_s,MATCH(H148,Param_KeysNorm,0)),"")</f>
        <v>0</v>
      </c>
      <c r="L148" s="6">
        <f>IFERROR(INDEX(Param_g,MATCH(H148,Param_KeysNorm,0)),"")</f>
        <v>0</v>
      </c>
      <c r="M148" s="6">
        <f>IFERROR(INDEX(Param_L,MATCH(H148,Param_KeysNorm,0)),"")</f>
        <v>0</v>
      </c>
      <c r="N148" s="6">
        <f>IFERROR(INDEX(Param_rho,MATCH(H148,Param_KeysNorm,0)),"")</f>
        <v>0</v>
      </c>
      <c r="O148" s="6">
        <f>IFERROR(INDEX(Param_d,MATCH(H148,Param_KeysNorm,0)),"")</f>
        <v>0</v>
      </c>
      <c r="P148" s="6">
        <f>IFERROR(IF(I148&gt;0,10000/I148,""),"")</f>
        <v>0</v>
      </c>
      <c r="Q148" s="6">
        <f>IFERROR(IF(K148&gt;0,J148/K148,""),"")</f>
        <v>0</v>
      </c>
      <c r="R148" s="6">
        <f>IFERROR(IF(L148&gt;0,Q148/L148,""),"")</f>
        <v>0</v>
      </c>
      <c r="S148" s="7">
        <f>IFERROR(R148*P148,"")</f>
        <v>0</v>
      </c>
      <c r="T148" s="6">
        <f>IFERROR((S148*M148*N148)/1000,"")</f>
        <v>0</v>
      </c>
      <c r="U148" s="6">
        <f>IFERROR(R148*M148*N148,"")</f>
        <v>0</v>
      </c>
      <c r="V148" s="6">
        <f>IF(A148&gt;0,A148*(1-(B148/100)-(C148/100)),"")</f>
        <v>0</v>
      </c>
      <c r="W148" s="6">
        <f>IFERROR(T148*V148,"")</f>
        <v>0</v>
      </c>
      <c r="X148" s="8">
        <f>IF(AND(U148&gt;0,O148&gt;0),ABS(U148-O148)/O148,"")</f>
        <v>0</v>
      </c>
      <c r="Y148" s="8">
        <f>IF(E148="Seca",Tol_Seca,Tol_Chuva)</f>
        <v>0</v>
      </c>
      <c r="Z148">
        <f>IF(AND(U148&gt;0,O148&gt;0),IF(X148&lt;=Y148,"OK","ATENCAO"),"")</f>
        <v>0</v>
      </c>
    </row>
    <row r="149" spans="7:26">
      <c r="G149">
        <f>D149&amp;"|"&amp;E149&amp;"|"&amp;F149</f>
        <v>0</v>
      </c>
      <c r="H149">
        <f>UPPER(SUBSTITUTE(SUBSTITUTE(G149,"-","")," ",""))</f>
        <v>0</v>
      </c>
      <c r="I149" s="6">
        <f>IFERROR(INDEX(Param_E,MATCH(H149,Param_KeysNorm,0)),"")</f>
        <v>0</v>
      </c>
      <c r="J149" s="6">
        <f>IFERROR(INDEX(Param_Gf,MATCH(H149,Param_KeysNorm,0)),"")</f>
        <v>0</v>
      </c>
      <c r="K149" s="6">
        <f>IFERROR(INDEX(Param_s,MATCH(H149,Param_KeysNorm,0)),"")</f>
        <v>0</v>
      </c>
      <c r="L149" s="6">
        <f>IFERROR(INDEX(Param_g,MATCH(H149,Param_KeysNorm,0)),"")</f>
        <v>0</v>
      </c>
      <c r="M149" s="6">
        <f>IFERROR(INDEX(Param_L,MATCH(H149,Param_KeysNorm,0)),"")</f>
        <v>0</v>
      </c>
      <c r="N149" s="6">
        <f>IFERROR(INDEX(Param_rho,MATCH(H149,Param_KeysNorm,0)),"")</f>
        <v>0</v>
      </c>
      <c r="O149" s="6">
        <f>IFERROR(INDEX(Param_d,MATCH(H149,Param_KeysNorm,0)),"")</f>
        <v>0</v>
      </c>
      <c r="P149" s="6">
        <f>IFERROR(IF(I149&gt;0,10000/I149,""),"")</f>
        <v>0</v>
      </c>
      <c r="Q149" s="6">
        <f>IFERROR(IF(K149&gt;0,J149/K149,""),"")</f>
        <v>0</v>
      </c>
      <c r="R149" s="6">
        <f>IFERROR(IF(L149&gt;0,Q149/L149,""),"")</f>
        <v>0</v>
      </c>
      <c r="S149" s="7">
        <f>IFERROR(R149*P149,"")</f>
        <v>0</v>
      </c>
      <c r="T149" s="6">
        <f>IFERROR((S149*M149*N149)/1000,"")</f>
        <v>0</v>
      </c>
      <c r="U149" s="6">
        <f>IFERROR(R149*M149*N149,"")</f>
        <v>0</v>
      </c>
      <c r="V149" s="6">
        <f>IF(A149&gt;0,A149*(1-(B149/100)-(C149/100)),"")</f>
        <v>0</v>
      </c>
      <c r="W149" s="6">
        <f>IFERROR(T149*V149,"")</f>
        <v>0</v>
      </c>
      <c r="X149" s="8">
        <f>IF(AND(U149&gt;0,O149&gt;0),ABS(U149-O149)/O149,"")</f>
        <v>0</v>
      </c>
      <c r="Y149" s="8">
        <f>IF(E149="Seca",Tol_Seca,Tol_Chuva)</f>
        <v>0</v>
      </c>
      <c r="Z149">
        <f>IF(AND(U149&gt;0,O149&gt;0),IF(X149&lt;=Y149,"OK","ATENCAO"),"")</f>
        <v>0</v>
      </c>
    </row>
    <row r="150" spans="7:26">
      <c r="G150">
        <f>D150&amp;"|"&amp;E150&amp;"|"&amp;F150</f>
        <v>0</v>
      </c>
      <c r="H150">
        <f>UPPER(SUBSTITUTE(SUBSTITUTE(G150,"-","")," ",""))</f>
        <v>0</v>
      </c>
      <c r="I150" s="6">
        <f>IFERROR(INDEX(Param_E,MATCH(H150,Param_KeysNorm,0)),"")</f>
        <v>0</v>
      </c>
      <c r="J150" s="6">
        <f>IFERROR(INDEX(Param_Gf,MATCH(H150,Param_KeysNorm,0)),"")</f>
        <v>0</v>
      </c>
      <c r="K150" s="6">
        <f>IFERROR(INDEX(Param_s,MATCH(H150,Param_KeysNorm,0)),"")</f>
        <v>0</v>
      </c>
      <c r="L150" s="6">
        <f>IFERROR(INDEX(Param_g,MATCH(H150,Param_KeysNorm,0)),"")</f>
        <v>0</v>
      </c>
      <c r="M150" s="6">
        <f>IFERROR(INDEX(Param_L,MATCH(H150,Param_KeysNorm,0)),"")</f>
        <v>0</v>
      </c>
      <c r="N150" s="6">
        <f>IFERROR(INDEX(Param_rho,MATCH(H150,Param_KeysNorm,0)),"")</f>
        <v>0</v>
      </c>
      <c r="O150" s="6">
        <f>IFERROR(INDEX(Param_d,MATCH(H150,Param_KeysNorm,0)),"")</f>
        <v>0</v>
      </c>
      <c r="P150" s="6">
        <f>IFERROR(IF(I150&gt;0,10000/I150,""),"")</f>
        <v>0</v>
      </c>
      <c r="Q150" s="6">
        <f>IFERROR(IF(K150&gt;0,J150/K150,""),"")</f>
        <v>0</v>
      </c>
      <c r="R150" s="6">
        <f>IFERROR(IF(L150&gt;0,Q150/L150,""),"")</f>
        <v>0</v>
      </c>
      <c r="S150" s="7">
        <f>IFERROR(R150*P150,"")</f>
        <v>0</v>
      </c>
      <c r="T150" s="6">
        <f>IFERROR((S150*M150*N150)/1000,"")</f>
        <v>0</v>
      </c>
      <c r="U150" s="6">
        <f>IFERROR(R150*M150*N150,"")</f>
        <v>0</v>
      </c>
      <c r="V150" s="6">
        <f>IF(A150&gt;0,A150*(1-(B150/100)-(C150/100)),"")</f>
        <v>0</v>
      </c>
      <c r="W150" s="6">
        <f>IFERROR(T150*V150,"")</f>
        <v>0</v>
      </c>
      <c r="X150" s="8">
        <f>IF(AND(U150&gt;0,O150&gt;0),ABS(U150-O150)/O150,"")</f>
        <v>0</v>
      </c>
      <c r="Y150" s="8">
        <f>IF(E150="Seca",Tol_Seca,Tol_Chuva)</f>
        <v>0</v>
      </c>
      <c r="Z150">
        <f>IF(AND(U150&gt;0,O150&gt;0),IF(X150&lt;=Y150,"OK","ATENCAO"),"")</f>
        <v>0</v>
      </c>
    </row>
    <row r="151" spans="7:26">
      <c r="G151">
        <f>D151&amp;"|"&amp;E151&amp;"|"&amp;F151</f>
        <v>0</v>
      </c>
      <c r="H151">
        <f>UPPER(SUBSTITUTE(SUBSTITUTE(G151,"-","")," ",""))</f>
        <v>0</v>
      </c>
      <c r="I151" s="6">
        <f>IFERROR(INDEX(Param_E,MATCH(H151,Param_KeysNorm,0)),"")</f>
        <v>0</v>
      </c>
      <c r="J151" s="6">
        <f>IFERROR(INDEX(Param_Gf,MATCH(H151,Param_KeysNorm,0)),"")</f>
        <v>0</v>
      </c>
      <c r="K151" s="6">
        <f>IFERROR(INDEX(Param_s,MATCH(H151,Param_KeysNorm,0)),"")</f>
        <v>0</v>
      </c>
      <c r="L151" s="6">
        <f>IFERROR(INDEX(Param_g,MATCH(H151,Param_KeysNorm,0)),"")</f>
        <v>0</v>
      </c>
      <c r="M151" s="6">
        <f>IFERROR(INDEX(Param_L,MATCH(H151,Param_KeysNorm,0)),"")</f>
        <v>0</v>
      </c>
      <c r="N151" s="6">
        <f>IFERROR(INDEX(Param_rho,MATCH(H151,Param_KeysNorm,0)),"")</f>
        <v>0</v>
      </c>
      <c r="O151" s="6">
        <f>IFERROR(INDEX(Param_d,MATCH(H151,Param_KeysNorm,0)),"")</f>
        <v>0</v>
      </c>
      <c r="P151" s="6">
        <f>IFERROR(IF(I151&gt;0,10000/I151,""),"")</f>
        <v>0</v>
      </c>
      <c r="Q151" s="6">
        <f>IFERROR(IF(K151&gt;0,J151/K151,""),"")</f>
        <v>0</v>
      </c>
      <c r="R151" s="6">
        <f>IFERROR(IF(L151&gt;0,Q151/L151,""),"")</f>
        <v>0</v>
      </c>
      <c r="S151" s="7">
        <f>IFERROR(R151*P151,"")</f>
        <v>0</v>
      </c>
      <c r="T151" s="6">
        <f>IFERROR((S151*M151*N151)/1000,"")</f>
        <v>0</v>
      </c>
      <c r="U151" s="6">
        <f>IFERROR(R151*M151*N151,"")</f>
        <v>0</v>
      </c>
      <c r="V151" s="6">
        <f>IF(A151&gt;0,A151*(1-(B151/100)-(C151/100)),"")</f>
        <v>0</v>
      </c>
      <c r="W151" s="6">
        <f>IFERROR(T151*V151,"")</f>
        <v>0</v>
      </c>
      <c r="X151" s="8">
        <f>IF(AND(U151&gt;0,O151&gt;0),ABS(U151-O151)/O151,"")</f>
        <v>0</v>
      </c>
      <c r="Y151" s="8">
        <f>IF(E151="Seca",Tol_Seca,Tol_Chuva)</f>
        <v>0</v>
      </c>
      <c r="Z151">
        <f>IF(AND(U151&gt;0,O151&gt;0),IF(X151&lt;=Y151,"OK","ATENCAO"),"")</f>
        <v>0</v>
      </c>
    </row>
    <row r="152" spans="7:26">
      <c r="G152">
        <f>D152&amp;"|"&amp;E152&amp;"|"&amp;F152</f>
        <v>0</v>
      </c>
      <c r="H152">
        <f>UPPER(SUBSTITUTE(SUBSTITUTE(G152,"-","")," ",""))</f>
        <v>0</v>
      </c>
      <c r="I152" s="6">
        <f>IFERROR(INDEX(Param_E,MATCH(H152,Param_KeysNorm,0)),"")</f>
        <v>0</v>
      </c>
      <c r="J152" s="6">
        <f>IFERROR(INDEX(Param_Gf,MATCH(H152,Param_KeysNorm,0)),"")</f>
        <v>0</v>
      </c>
      <c r="K152" s="6">
        <f>IFERROR(INDEX(Param_s,MATCH(H152,Param_KeysNorm,0)),"")</f>
        <v>0</v>
      </c>
      <c r="L152" s="6">
        <f>IFERROR(INDEX(Param_g,MATCH(H152,Param_KeysNorm,0)),"")</f>
        <v>0</v>
      </c>
      <c r="M152" s="6">
        <f>IFERROR(INDEX(Param_L,MATCH(H152,Param_KeysNorm,0)),"")</f>
        <v>0</v>
      </c>
      <c r="N152" s="6">
        <f>IFERROR(INDEX(Param_rho,MATCH(H152,Param_KeysNorm,0)),"")</f>
        <v>0</v>
      </c>
      <c r="O152" s="6">
        <f>IFERROR(INDEX(Param_d,MATCH(H152,Param_KeysNorm,0)),"")</f>
        <v>0</v>
      </c>
      <c r="P152" s="6">
        <f>IFERROR(IF(I152&gt;0,10000/I152,""),"")</f>
        <v>0</v>
      </c>
      <c r="Q152" s="6">
        <f>IFERROR(IF(K152&gt;0,J152/K152,""),"")</f>
        <v>0</v>
      </c>
      <c r="R152" s="6">
        <f>IFERROR(IF(L152&gt;0,Q152/L152,""),"")</f>
        <v>0</v>
      </c>
      <c r="S152" s="7">
        <f>IFERROR(R152*P152,"")</f>
        <v>0</v>
      </c>
      <c r="T152" s="6">
        <f>IFERROR((S152*M152*N152)/1000,"")</f>
        <v>0</v>
      </c>
      <c r="U152" s="6">
        <f>IFERROR(R152*M152*N152,"")</f>
        <v>0</v>
      </c>
      <c r="V152" s="6">
        <f>IF(A152&gt;0,A152*(1-(B152/100)-(C152/100)),"")</f>
        <v>0</v>
      </c>
      <c r="W152" s="6">
        <f>IFERROR(T152*V152,"")</f>
        <v>0</v>
      </c>
      <c r="X152" s="8">
        <f>IF(AND(U152&gt;0,O152&gt;0),ABS(U152-O152)/O152,"")</f>
        <v>0</v>
      </c>
      <c r="Y152" s="8">
        <f>IF(E152="Seca",Tol_Seca,Tol_Chuva)</f>
        <v>0</v>
      </c>
      <c r="Z152">
        <f>IF(AND(U152&gt;0,O152&gt;0),IF(X152&lt;=Y152,"OK","ATENCAO"),"")</f>
        <v>0</v>
      </c>
    </row>
    <row r="153" spans="7:26">
      <c r="G153">
        <f>D153&amp;"|"&amp;E153&amp;"|"&amp;F153</f>
        <v>0</v>
      </c>
      <c r="H153">
        <f>UPPER(SUBSTITUTE(SUBSTITUTE(G153,"-","")," ",""))</f>
        <v>0</v>
      </c>
      <c r="I153" s="6">
        <f>IFERROR(INDEX(Param_E,MATCH(H153,Param_KeysNorm,0)),"")</f>
        <v>0</v>
      </c>
      <c r="J153" s="6">
        <f>IFERROR(INDEX(Param_Gf,MATCH(H153,Param_KeysNorm,0)),"")</f>
        <v>0</v>
      </c>
      <c r="K153" s="6">
        <f>IFERROR(INDEX(Param_s,MATCH(H153,Param_KeysNorm,0)),"")</f>
        <v>0</v>
      </c>
      <c r="L153" s="6">
        <f>IFERROR(INDEX(Param_g,MATCH(H153,Param_KeysNorm,0)),"")</f>
        <v>0</v>
      </c>
      <c r="M153" s="6">
        <f>IFERROR(INDEX(Param_L,MATCH(H153,Param_KeysNorm,0)),"")</f>
        <v>0</v>
      </c>
      <c r="N153" s="6">
        <f>IFERROR(INDEX(Param_rho,MATCH(H153,Param_KeysNorm,0)),"")</f>
        <v>0</v>
      </c>
      <c r="O153" s="6">
        <f>IFERROR(INDEX(Param_d,MATCH(H153,Param_KeysNorm,0)),"")</f>
        <v>0</v>
      </c>
      <c r="P153" s="6">
        <f>IFERROR(IF(I153&gt;0,10000/I153,""),"")</f>
        <v>0</v>
      </c>
      <c r="Q153" s="6">
        <f>IFERROR(IF(K153&gt;0,J153/K153,""),"")</f>
        <v>0</v>
      </c>
      <c r="R153" s="6">
        <f>IFERROR(IF(L153&gt;0,Q153/L153,""),"")</f>
        <v>0</v>
      </c>
      <c r="S153" s="7">
        <f>IFERROR(R153*P153,"")</f>
        <v>0</v>
      </c>
      <c r="T153" s="6">
        <f>IFERROR((S153*M153*N153)/1000,"")</f>
        <v>0</v>
      </c>
      <c r="U153" s="6">
        <f>IFERROR(R153*M153*N153,"")</f>
        <v>0</v>
      </c>
      <c r="V153" s="6">
        <f>IF(A153&gt;0,A153*(1-(B153/100)-(C153/100)),"")</f>
        <v>0</v>
      </c>
      <c r="W153" s="6">
        <f>IFERROR(T153*V153,"")</f>
        <v>0</v>
      </c>
      <c r="X153" s="8">
        <f>IF(AND(U153&gt;0,O153&gt;0),ABS(U153-O153)/O153,"")</f>
        <v>0</v>
      </c>
      <c r="Y153" s="8">
        <f>IF(E153="Seca",Tol_Seca,Tol_Chuva)</f>
        <v>0</v>
      </c>
      <c r="Z153">
        <f>IF(AND(U153&gt;0,O153&gt;0),IF(X153&lt;=Y153,"OK","ATENCAO"),"")</f>
        <v>0</v>
      </c>
    </row>
    <row r="154" spans="7:26">
      <c r="G154">
        <f>D154&amp;"|"&amp;E154&amp;"|"&amp;F154</f>
        <v>0</v>
      </c>
      <c r="H154">
        <f>UPPER(SUBSTITUTE(SUBSTITUTE(G154,"-","")," ",""))</f>
        <v>0</v>
      </c>
      <c r="I154" s="6">
        <f>IFERROR(INDEX(Param_E,MATCH(H154,Param_KeysNorm,0)),"")</f>
        <v>0</v>
      </c>
      <c r="J154" s="6">
        <f>IFERROR(INDEX(Param_Gf,MATCH(H154,Param_KeysNorm,0)),"")</f>
        <v>0</v>
      </c>
      <c r="K154" s="6">
        <f>IFERROR(INDEX(Param_s,MATCH(H154,Param_KeysNorm,0)),"")</f>
        <v>0</v>
      </c>
      <c r="L154" s="6">
        <f>IFERROR(INDEX(Param_g,MATCH(H154,Param_KeysNorm,0)),"")</f>
        <v>0</v>
      </c>
      <c r="M154" s="6">
        <f>IFERROR(INDEX(Param_L,MATCH(H154,Param_KeysNorm,0)),"")</f>
        <v>0</v>
      </c>
      <c r="N154" s="6">
        <f>IFERROR(INDEX(Param_rho,MATCH(H154,Param_KeysNorm,0)),"")</f>
        <v>0</v>
      </c>
      <c r="O154" s="6">
        <f>IFERROR(INDEX(Param_d,MATCH(H154,Param_KeysNorm,0)),"")</f>
        <v>0</v>
      </c>
      <c r="P154" s="6">
        <f>IFERROR(IF(I154&gt;0,10000/I154,""),"")</f>
        <v>0</v>
      </c>
      <c r="Q154" s="6">
        <f>IFERROR(IF(K154&gt;0,J154/K154,""),"")</f>
        <v>0</v>
      </c>
      <c r="R154" s="6">
        <f>IFERROR(IF(L154&gt;0,Q154/L154,""),"")</f>
        <v>0</v>
      </c>
      <c r="S154" s="7">
        <f>IFERROR(R154*P154,"")</f>
        <v>0</v>
      </c>
      <c r="T154" s="6">
        <f>IFERROR((S154*M154*N154)/1000,"")</f>
        <v>0</v>
      </c>
      <c r="U154" s="6">
        <f>IFERROR(R154*M154*N154,"")</f>
        <v>0</v>
      </c>
      <c r="V154" s="6">
        <f>IF(A154&gt;0,A154*(1-(B154/100)-(C154/100)),"")</f>
        <v>0</v>
      </c>
      <c r="W154" s="6">
        <f>IFERROR(T154*V154,"")</f>
        <v>0</v>
      </c>
      <c r="X154" s="8">
        <f>IF(AND(U154&gt;0,O154&gt;0),ABS(U154-O154)/O154,"")</f>
        <v>0</v>
      </c>
      <c r="Y154" s="8">
        <f>IF(E154="Seca",Tol_Seca,Tol_Chuva)</f>
        <v>0</v>
      </c>
      <c r="Z154">
        <f>IF(AND(U154&gt;0,O154&gt;0),IF(X154&lt;=Y154,"OK","ATENCAO"),"")</f>
        <v>0</v>
      </c>
    </row>
    <row r="155" spans="7:26">
      <c r="G155">
        <f>D155&amp;"|"&amp;E155&amp;"|"&amp;F155</f>
        <v>0</v>
      </c>
      <c r="H155">
        <f>UPPER(SUBSTITUTE(SUBSTITUTE(G155,"-","")," ",""))</f>
        <v>0</v>
      </c>
      <c r="I155" s="6">
        <f>IFERROR(INDEX(Param_E,MATCH(H155,Param_KeysNorm,0)),"")</f>
        <v>0</v>
      </c>
      <c r="J155" s="6">
        <f>IFERROR(INDEX(Param_Gf,MATCH(H155,Param_KeysNorm,0)),"")</f>
        <v>0</v>
      </c>
      <c r="K155" s="6">
        <f>IFERROR(INDEX(Param_s,MATCH(H155,Param_KeysNorm,0)),"")</f>
        <v>0</v>
      </c>
      <c r="L155" s="6">
        <f>IFERROR(INDEX(Param_g,MATCH(H155,Param_KeysNorm,0)),"")</f>
        <v>0</v>
      </c>
      <c r="M155" s="6">
        <f>IFERROR(INDEX(Param_L,MATCH(H155,Param_KeysNorm,0)),"")</f>
        <v>0</v>
      </c>
      <c r="N155" s="6">
        <f>IFERROR(INDEX(Param_rho,MATCH(H155,Param_KeysNorm,0)),"")</f>
        <v>0</v>
      </c>
      <c r="O155" s="6">
        <f>IFERROR(INDEX(Param_d,MATCH(H155,Param_KeysNorm,0)),"")</f>
        <v>0</v>
      </c>
      <c r="P155" s="6">
        <f>IFERROR(IF(I155&gt;0,10000/I155,""),"")</f>
        <v>0</v>
      </c>
      <c r="Q155" s="6">
        <f>IFERROR(IF(K155&gt;0,J155/K155,""),"")</f>
        <v>0</v>
      </c>
      <c r="R155" s="6">
        <f>IFERROR(IF(L155&gt;0,Q155/L155,""),"")</f>
        <v>0</v>
      </c>
      <c r="S155" s="7">
        <f>IFERROR(R155*P155,"")</f>
        <v>0</v>
      </c>
      <c r="T155" s="6">
        <f>IFERROR((S155*M155*N155)/1000,"")</f>
        <v>0</v>
      </c>
      <c r="U155" s="6">
        <f>IFERROR(R155*M155*N155,"")</f>
        <v>0</v>
      </c>
      <c r="V155" s="6">
        <f>IF(A155&gt;0,A155*(1-(B155/100)-(C155/100)),"")</f>
        <v>0</v>
      </c>
      <c r="W155" s="6">
        <f>IFERROR(T155*V155,"")</f>
        <v>0</v>
      </c>
      <c r="X155" s="8">
        <f>IF(AND(U155&gt;0,O155&gt;0),ABS(U155-O155)/O155,"")</f>
        <v>0</v>
      </c>
      <c r="Y155" s="8">
        <f>IF(E155="Seca",Tol_Seca,Tol_Chuva)</f>
        <v>0</v>
      </c>
      <c r="Z155">
        <f>IF(AND(U155&gt;0,O155&gt;0),IF(X155&lt;=Y155,"OK","ATENCAO"),"")</f>
        <v>0</v>
      </c>
    </row>
    <row r="156" spans="7:26">
      <c r="G156">
        <f>D156&amp;"|"&amp;E156&amp;"|"&amp;F156</f>
        <v>0</v>
      </c>
      <c r="H156">
        <f>UPPER(SUBSTITUTE(SUBSTITUTE(G156,"-","")," ",""))</f>
        <v>0</v>
      </c>
      <c r="I156" s="6">
        <f>IFERROR(INDEX(Param_E,MATCH(H156,Param_KeysNorm,0)),"")</f>
        <v>0</v>
      </c>
      <c r="J156" s="6">
        <f>IFERROR(INDEX(Param_Gf,MATCH(H156,Param_KeysNorm,0)),"")</f>
        <v>0</v>
      </c>
      <c r="K156" s="6">
        <f>IFERROR(INDEX(Param_s,MATCH(H156,Param_KeysNorm,0)),"")</f>
        <v>0</v>
      </c>
      <c r="L156" s="6">
        <f>IFERROR(INDEX(Param_g,MATCH(H156,Param_KeysNorm,0)),"")</f>
        <v>0</v>
      </c>
      <c r="M156" s="6">
        <f>IFERROR(INDEX(Param_L,MATCH(H156,Param_KeysNorm,0)),"")</f>
        <v>0</v>
      </c>
      <c r="N156" s="6">
        <f>IFERROR(INDEX(Param_rho,MATCH(H156,Param_KeysNorm,0)),"")</f>
        <v>0</v>
      </c>
      <c r="O156" s="6">
        <f>IFERROR(INDEX(Param_d,MATCH(H156,Param_KeysNorm,0)),"")</f>
        <v>0</v>
      </c>
      <c r="P156" s="6">
        <f>IFERROR(IF(I156&gt;0,10000/I156,""),"")</f>
        <v>0</v>
      </c>
      <c r="Q156" s="6">
        <f>IFERROR(IF(K156&gt;0,J156/K156,""),"")</f>
        <v>0</v>
      </c>
      <c r="R156" s="6">
        <f>IFERROR(IF(L156&gt;0,Q156/L156,""),"")</f>
        <v>0</v>
      </c>
      <c r="S156" s="7">
        <f>IFERROR(R156*P156,"")</f>
        <v>0</v>
      </c>
      <c r="T156" s="6">
        <f>IFERROR((S156*M156*N156)/1000,"")</f>
        <v>0</v>
      </c>
      <c r="U156" s="6">
        <f>IFERROR(R156*M156*N156,"")</f>
        <v>0</v>
      </c>
      <c r="V156" s="6">
        <f>IF(A156&gt;0,A156*(1-(B156/100)-(C156/100)),"")</f>
        <v>0</v>
      </c>
      <c r="W156" s="6">
        <f>IFERROR(T156*V156,"")</f>
        <v>0</v>
      </c>
      <c r="X156" s="8">
        <f>IF(AND(U156&gt;0,O156&gt;0),ABS(U156-O156)/O156,"")</f>
        <v>0</v>
      </c>
      <c r="Y156" s="8">
        <f>IF(E156="Seca",Tol_Seca,Tol_Chuva)</f>
        <v>0</v>
      </c>
      <c r="Z156">
        <f>IF(AND(U156&gt;0,O156&gt;0),IF(X156&lt;=Y156,"OK","ATENCAO"),"")</f>
        <v>0</v>
      </c>
    </row>
    <row r="157" spans="7:26">
      <c r="G157">
        <f>D157&amp;"|"&amp;E157&amp;"|"&amp;F157</f>
        <v>0</v>
      </c>
      <c r="H157">
        <f>UPPER(SUBSTITUTE(SUBSTITUTE(G157,"-","")," ",""))</f>
        <v>0</v>
      </c>
      <c r="I157" s="6">
        <f>IFERROR(INDEX(Param_E,MATCH(H157,Param_KeysNorm,0)),"")</f>
        <v>0</v>
      </c>
      <c r="J157" s="6">
        <f>IFERROR(INDEX(Param_Gf,MATCH(H157,Param_KeysNorm,0)),"")</f>
        <v>0</v>
      </c>
      <c r="K157" s="6">
        <f>IFERROR(INDEX(Param_s,MATCH(H157,Param_KeysNorm,0)),"")</f>
        <v>0</v>
      </c>
      <c r="L157" s="6">
        <f>IFERROR(INDEX(Param_g,MATCH(H157,Param_KeysNorm,0)),"")</f>
        <v>0</v>
      </c>
      <c r="M157" s="6">
        <f>IFERROR(INDEX(Param_L,MATCH(H157,Param_KeysNorm,0)),"")</f>
        <v>0</v>
      </c>
      <c r="N157" s="6">
        <f>IFERROR(INDEX(Param_rho,MATCH(H157,Param_KeysNorm,0)),"")</f>
        <v>0</v>
      </c>
      <c r="O157" s="6">
        <f>IFERROR(INDEX(Param_d,MATCH(H157,Param_KeysNorm,0)),"")</f>
        <v>0</v>
      </c>
      <c r="P157" s="6">
        <f>IFERROR(IF(I157&gt;0,10000/I157,""),"")</f>
        <v>0</v>
      </c>
      <c r="Q157" s="6">
        <f>IFERROR(IF(K157&gt;0,J157/K157,""),"")</f>
        <v>0</v>
      </c>
      <c r="R157" s="6">
        <f>IFERROR(IF(L157&gt;0,Q157/L157,""),"")</f>
        <v>0</v>
      </c>
      <c r="S157" s="7">
        <f>IFERROR(R157*P157,"")</f>
        <v>0</v>
      </c>
      <c r="T157" s="6">
        <f>IFERROR((S157*M157*N157)/1000,"")</f>
        <v>0</v>
      </c>
      <c r="U157" s="6">
        <f>IFERROR(R157*M157*N157,"")</f>
        <v>0</v>
      </c>
      <c r="V157" s="6">
        <f>IF(A157&gt;0,A157*(1-(B157/100)-(C157/100)),"")</f>
        <v>0</v>
      </c>
      <c r="W157" s="6">
        <f>IFERROR(T157*V157,"")</f>
        <v>0</v>
      </c>
      <c r="X157" s="8">
        <f>IF(AND(U157&gt;0,O157&gt;0),ABS(U157-O157)/O157,"")</f>
        <v>0</v>
      </c>
      <c r="Y157" s="8">
        <f>IF(E157="Seca",Tol_Seca,Tol_Chuva)</f>
        <v>0</v>
      </c>
      <c r="Z157">
        <f>IF(AND(U157&gt;0,O157&gt;0),IF(X157&lt;=Y157,"OK","ATENCAO"),"")</f>
        <v>0</v>
      </c>
    </row>
    <row r="158" spans="7:26">
      <c r="G158">
        <f>D158&amp;"|"&amp;E158&amp;"|"&amp;F158</f>
        <v>0</v>
      </c>
      <c r="H158">
        <f>UPPER(SUBSTITUTE(SUBSTITUTE(G158,"-","")," ",""))</f>
        <v>0</v>
      </c>
      <c r="I158" s="6">
        <f>IFERROR(INDEX(Param_E,MATCH(H158,Param_KeysNorm,0)),"")</f>
        <v>0</v>
      </c>
      <c r="J158" s="6">
        <f>IFERROR(INDEX(Param_Gf,MATCH(H158,Param_KeysNorm,0)),"")</f>
        <v>0</v>
      </c>
      <c r="K158" s="6">
        <f>IFERROR(INDEX(Param_s,MATCH(H158,Param_KeysNorm,0)),"")</f>
        <v>0</v>
      </c>
      <c r="L158" s="6">
        <f>IFERROR(INDEX(Param_g,MATCH(H158,Param_KeysNorm,0)),"")</f>
        <v>0</v>
      </c>
      <c r="M158" s="6">
        <f>IFERROR(INDEX(Param_L,MATCH(H158,Param_KeysNorm,0)),"")</f>
        <v>0</v>
      </c>
      <c r="N158" s="6">
        <f>IFERROR(INDEX(Param_rho,MATCH(H158,Param_KeysNorm,0)),"")</f>
        <v>0</v>
      </c>
      <c r="O158" s="6">
        <f>IFERROR(INDEX(Param_d,MATCH(H158,Param_KeysNorm,0)),"")</f>
        <v>0</v>
      </c>
      <c r="P158" s="6">
        <f>IFERROR(IF(I158&gt;0,10000/I158,""),"")</f>
        <v>0</v>
      </c>
      <c r="Q158" s="6">
        <f>IFERROR(IF(K158&gt;0,J158/K158,""),"")</f>
        <v>0</v>
      </c>
      <c r="R158" s="6">
        <f>IFERROR(IF(L158&gt;0,Q158/L158,""),"")</f>
        <v>0</v>
      </c>
      <c r="S158" s="7">
        <f>IFERROR(R158*P158,"")</f>
        <v>0</v>
      </c>
      <c r="T158" s="6">
        <f>IFERROR((S158*M158*N158)/1000,"")</f>
        <v>0</v>
      </c>
      <c r="U158" s="6">
        <f>IFERROR(R158*M158*N158,"")</f>
        <v>0</v>
      </c>
      <c r="V158" s="6">
        <f>IF(A158&gt;0,A158*(1-(B158/100)-(C158/100)),"")</f>
        <v>0</v>
      </c>
      <c r="W158" s="6">
        <f>IFERROR(T158*V158,"")</f>
        <v>0</v>
      </c>
      <c r="X158" s="8">
        <f>IF(AND(U158&gt;0,O158&gt;0),ABS(U158-O158)/O158,"")</f>
        <v>0</v>
      </c>
      <c r="Y158" s="8">
        <f>IF(E158="Seca",Tol_Seca,Tol_Chuva)</f>
        <v>0</v>
      </c>
      <c r="Z158">
        <f>IF(AND(U158&gt;0,O158&gt;0),IF(X158&lt;=Y158,"OK","ATENCAO"),"")</f>
        <v>0</v>
      </c>
    </row>
    <row r="159" spans="7:26">
      <c r="G159">
        <f>D159&amp;"|"&amp;E159&amp;"|"&amp;F159</f>
        <v>0</v>
      </c>
      <c r="H159">
        <f>UPPER(SUBSTITUTE(SUBSTITUTE(G159,"-","")," ",""))</f>
        <v>0</v>
      </c>
      <c r="I159" s="6">
        <f>IFERROR(INDEX(Param_E,MATCH(H159,Param_KeysNorm,0)),"")</f>
        <v>0</v>
      </c>
      <c r="J159" s="6">
        <f>IFERROR(INDEX(Param_Gf,MATCH(H159,Param_KeysNorm,0)),"")</f>
        <v>0</v>
      </c>
      <c r="K159" s="6">
        <f>IFERROR(INDEX(Param_s,MATCH(H159,Param_KeysNorm,0)),"")</f>
        <v>0</v>
      </c>
      <c r="L159" s="6">
        <f>IFERROR(INDEX(Param_g,MATCH(H159,Param_KeysNorm,0)),"")</f>
        <v>0</v>
      </c>
      <c r="M159" s="6">
        <f>IFERROR(INDEX(Param_L,MATCH(H159,Param_KeysNorm,0)),"")</f>
        <v>0</v>
      </c>
      <c r="N159" s="6">
        <f>IFERROR(INDEX(Param_rho,MATCH(H159,Param_KeysNorm,0)),"")</f>
        <v>0</v>
      </c>
      <c r="O159" s="6">
        <f>IFERROR(INDEX(Param_d,MATCH(H159,Param_KeysNorm,0)),"")</f>
        <v>0</v>
      </c>
      <c r="P159" s="6">
        <f>IFERROR(IF(I159&gt;0,10000/I159,""),"")</f>
        <v>0</v>
      </c>
      <c r="Q159" s="6">
        <f>IFERROR(IF(K159&gt;0,J159/K159,""),"")</f>
        <v>0</v>
      </c>
      <c r="R159" s="6">
        <f>IFERROR(IF(L159&gt;0,Q159/L159,""),"")</f>
        <v>0</v>
      </c>
      <c r="S159" s="7">
        <f>IFERROR(R159*P159,"")</f>
        <v>0</v>
      </c>
      <c r="T159" s="6">
        <f>IFERROR((S159*M159*N159)/1000,"")</f>
        <v>0</v>
      </c>
      <c r="U159" s="6">
        <f>IFERROR(R159*M159*N159,"")</f>
        <v>0</v>
      </c>
      <c r="V159" s="6">
        <f>IF(A159&gt;0,A159*(1-(B159/100)-(C159/100)),"")</f>
        <v>0</v>
      </c>
      <c r="W159" s="6">
        <f>IFERROR(T159*V159,"")</f>
        <v>0</v>
      </c>
      <c r="X159" s="8">
        <f>IF(AND(U159&gt;0,O159&gt;0),ABS(U159-O159)/O159,"")</f>
        <v>0</v>
      </c>
      <c r="Y159" s="8">
        <f>IF(E159="Seca",Tol_Seca,Tol_Chuva)</f>
        <v>0</v>
      </c>
      <c r="Z159">
        <f>IF(AND(U159&gt;0,O159&gt;0),IF(X159&lt;=Y159,"OK","ATENCAO"),"")</f>
        <v>0</v>
      </c>
    </row>
    <row r="160" spans="7:26">
      <c r="G160">
        <f>D160&amp;"|"&amp;E160&amp;"|"&amp;F160</f>
        <v>0</v>
      </c>
      <c r="H160">
        <f>UPPER(SUBSTITUTE(SUBSTITUTE(G160,"-","")," ",""))</f>
        <v>0</v>
      </c>
      <c r="I160" s="6">
        <f>IFERROR(INDEX(Param_E,MATCH(H160,Param_KeysNorm,0)),"")</f>
        <v>0</v>
      </c>
      <c r="J160" s="6">
        <f>IFERROR(INDEX(Param_Gf,MATCH(H160,Param_KeysNorm,0)),"")</f>
        <v>0</v>
      </c>
      <c r="K160" s="6">
        <f>IFERROR(INDEX(Param_s,MATCH(H160,Param_KeysNorm,0)),"")</f>
        <v>0</v>
      </c>
      <c r="L160" s="6">
        <f>IFERROR(INDEX(Param_g,MATCH(H160,Param_KeysNorm,0)),"")</f>
        <v>0</v>
      </c>
      <c r="M160" s="6">
        <f>IFERROR(INDEX(Param_L,MATCH(H160,Param_KeysNorm,0)),"")</f>
        <v>0</v>
      </c>
      <c r="N160" s="6">
        <f>IFERROR(INDEX(Param_rho,MATCH(H160,Param_KeysNorm,0)),"")</f>
        <v>0</v>
      </c>
      <c r="O160" s="6">
        <f>IFERROR(INDEX(Param_d,MATCH(H160,Param_KeysNorm,0)),"")</f>
        <v>0</v>
      </c>
      <c r="P160" s="6">
        <f>IFERROR(IF(I160&gt;0,10000/I160,""),"")</f>
        <v>0</v>
      </c>
      <c r="Q160" s="6">
        <f>IFERROR(IF(K160&gt;0,J160/K160,""),"")</f>
        <v>0</v>
      </c>
      <c r="R160" s="6">
        <f>IFERROR(IF(L160&gt;0,Q160/L160,""),"")</f>
        <v>0</v>
      </c>
      <c r="S160" s="7">
        <f>IFERROR(R160*P160,"")</f>
        <v>0</v>
      </c>
      <c r="T160" s="6">
        <f>IFERROR((S160*M160*N160)/1000,"")</f>
        <v>0</v>
      </c>
      <c r="U160" s="6">
        <f>IFERROR(R160*M160*N160,"")</f>
        <v>0</v>
      </c>
      <c r="V160" s="6">
        <f>IF(A160&gt;0,A160*(1-(B160/100)-(C160/100)),"")</f>
        <v>0</v>
      </c>
      <c r="W160" s="6">
        <f>IFERROR(T160*V160,"")</f>
        <v>0</v>
      </c>
      <c r="X160" s="8">
        <f>IF(AND(U160&gt;0,O160&gt;0),ABS(U160-O160)/O160,"")</f>
        <v>0</v>
      </c>
      <c r="Y160" s="8">
        <f>IF(E160="Seca",Tol_Seca,Tol_Chuva)</f>
        <v>0</v>
      </c>
      <c r="Z160">
        <f>IF(AND(U160&gt;0,O160&gt;0),IF(X160&lt;=Y160,"OK","ATENCAO"),"")</f>
        <v>0</v>
      </c>
    </row>
    <row r="161" spans="7:26">
      <c r="G161">
        <f>D161&amp;"|"&amp;E161&amp;"|"&amp;F161</f>
        <v>0</v>
      </c>
      <c r="H161">
        <f>UPPER(SUBSTITUTE(SUBSTITUTE(G161,"-","")," ",""))</f>
        <v>0</v>
      </c>
      <c r="I161" s="6">
        <f>IFERROR(INDEX(Param_E,MATCH(H161,Param_KeysNorm,0)),"")</f>
        <v>0</v>
      </c>
      <c r="J161" s="6">
        <f>IFERROR(INDEX(Param_Gf,MATCH(H161,Param_KeysNorm,0)),"")</f>
        <v>0</v>
      </c>
      <c r="K161" s="6">
        <f>IFERROR(INDEX(Param_s,MATCH(H161,Param_KeysNorm,0)),"")</f>
        <v>0</v>
      </c>
      <c r="L161" s="6">
        <f>IFERROR(INDEX(Param_g,MATCH(H161,Param_KeysNorm,0)),"")</f>
        <v>0</v>
      </c>
      <c r="M161" s="6">
        <f>IFERROR(INDEX(Param_L,MATCH(H161,Param_KeysNorm,0)),"")</f>
        <v>0</v>
      </c>
      <c r="N161" s="6">
        <f>IFERROR(INDEX(Param_rho,MATCH(H161,Param_KeysNorm,0)),"")</f>
        <v>0</v>
      </c>
      <c r="O161" s="6">
        <f>IFERROR(INDEX(Param_d,MATCH(H161,Param_KeysNorm,0)),"")</f>
        <v>0</v>
      </c>
      <c r="P161" s="6">
        <f>IFERROR(IF(I161&gt;0,10000/I161,""),"")</f>
        <v>0</v>
      </c>
      <c r="Q161" s="6">
        <f>IFERROR(IF(K161&gt;0,J161/K161,""),"")</f>
        <v>0</v>
      </c>
      <c r="R161" s="6">
        <f>IFERROR(IF(L161&gt;0,Q161/L161,""),"")</f>
        <v>0</v>
      </c>
      <c r="S161" s="7">
        <f>IFERROR(R161*P161,"")</f>
        <v>0</v>
      </c>
      <c r="T161" s="6">
        <f>IFERROR((S161*M161*N161)/1000,"")</f>
        <v>0</v>
      </c>
      <c r="U161" s="6">
        <f>IFERROR(R161*M161*N161,"")</f>
        <v>0</v>
      </c>
      <c r="V161" s="6">
        <f>IF(A161&gt;0,A161*(1-(B161/100)-(C161/100)),"")</f>
        <v>0</v>
      </c>
      <c r="W161" s="6">
        <f>IFERROR(T161*V161,"")</f>
        <v>0</v>
      </c>
      <c r="X161" s="8">
        <f>IF(AND(U161&gt;0,O161&gt;0),ABS(U161-O161)/O161,"")</f>
        <v>0</v>
      </c>
      <c r="Y161" s="8">
        <f>IF(E161="Seca",Tol_Seca,Tol_Chuva)</f>
        <v>0</v>
      </c>
      <c r="Z161">
        <f>IF(AND(U161&gt;0,O161&gt;0),IF(X161&lt;=Y161,"OK","ATENCAO"),"")</f>
        <v>0</v>
      </c>
    </row>
    <row r="162" spans="7:26">
      <c r="G162">
        <f>D162&amp;"|"&amp;E162&amp;"|"&amp;F162</f>
        <v>0</v>
      </c>
      <c r="H162">
        <f>UPPER(SUBSTITUTE(SUBSTITUTE(G162,"-","")," ",""))</f>
        <v>0</v>
      </c>
      <c r="I162" s="6">
        <f>IFERROR(INDEX(Param_E,MATCH(H162,Param_KeysNorm,0)),"")</f>
        <v>0</v>
      </c>
      <c r="J162" s="6">
        <f>IFERROR(INDEX(Param_Gf,MATCH(H162,Param_KeysNorm,0)),"")</f>
        <v>0</v>
      </c>
      <c r="K162" s="6">
        <f>IFERROR(INDEX(Param_s,MATCH(H162,Param_KeysNorm,0)),"")</f>
        <v>0</v>
      </c>
      <c r="L162" s="6">
        <f>IFERROR(INDEX(Param_g,MATCH(H162,Param_KeysNorm,0)),"")</f>
        <v>0</v>
      </c>
      <c r="M162" s="6">
        <f>IFERROR(INDEX(Param_L,MATCH(H162,Param_KeysNorm,0)),"")</f>
        <v>0</v>
      </c>
      <c r="N162" s="6">
        <f>IFERROR(INDEX(Param_rho,MATCH(H162,Param_KeysNorm,0)),"")</f>
        <v>0</v>
      </c>
      <c r="O162" s="6">
        <f>IFERROR(INDEX(Param_d,MATCH(H162,Param_KeysNorm,0)),"")</f>
        <v>0</v>
      </c>
      <c r="P162" s="6">
        <f>IFERROR(IF(I162&gt;0,10000/I162,""),"")</f>
        <v>0</v>
      </c>
      <c r="Q162" s="6">
        <f>IFERROR(IF(K162&gt;0,J162/K162,""),"")</f>
        <v>0</v>
      </c>
      <c r="R162" s="6">
        <f>IFERROR(IF(L162&gt;0,Q162/L162,""),"")</f>
        <v>0</v>
      </c>
      <c r="S162" s="7">
        <f>IFERROR(R162*P162,"")</f>
        <v>0</v>
      </c>
      <c r="T162" s="6">
        <f>IFERROR((S162*M162*N162)/1000,"")</f>
        <v>0</v>
      </c>
      <c r="U162" s="6">
        <f>IFERROR(R162*M162*N162,"")</f>
        <v>0</v>
      </c>
      <c r="V162" s="6">
        <f>IF(A162&gt;0,A162*(1-(B162/100)-(C162/100)),"")</f>
        <v>0</v>
      </c>
      <c r="W162" s="6">
        <f>IFERROR(T162*V162,"")</f>
        <v>0</v>
      </c>
      <c r="X162" s="8">
        <f>IF(AND(U162&gt;0,O162&gt;0),ABS(U162-O162)/O162,"")</f>
        <v>0</v>
      </c>
      <c r="Y162" s="8">
        <f>IF(E162="Seca",Tol_Seca,Tol_Chuva)</f>
        <v>0</v>
      </c>
      <c r="Z162">
        <f>IF(AND(U162&gt;0,O162&gt;0),IF(X162&lt;=Y162,"OK","ATENCAO"),"")</f>
        <v>0</v>
      </c>
    </row>
    <row r="163" spans="7:26">
      <c r="G163">
        <f>D163&amp;"|"&amp;E163&amp;"|"&amp;F163</f>
        <v>0</v>
      </c>
      <c r="H163">
        <f>UPPER(SUBSTITUTE(SUBSTITUTE(G163,"-","")," ",""))</f>
        <v>0</v>
      </c>
      <c r="I163" s="6">
        <f>IFERROR(INDEX(Param_E,MATCH(H163,Param_KeysNorm,0)),"")</f>
        <v>0</v>
      </c>
      <c r="J163" s="6">
        <f>IFERROR(INDEX(Param_Gf,MATCH(H163,Param_KeysNorm,0)),"")</f>
        <v>0</v>
      </c>
      <c r="K163" s="6">
        <f>IFERROR(INDEX(Param_s,MATCH(H163,Param_KeysNorm,0)),"")</f>
        <v>0</v>
      </c>
      <c r="L163" s="6">
        <f>IFERROR(INDEX(Param_g,MATCH(H163,Param_KeysNorm,0)),"")</f>
        <v>0</v>
      </c>
      <c r="M163" s="6">
        <f>IFERROR(INDEX(Param_L,MATCH(H163,Param_KeysNorm,0)),"")</f>
        <v>0</v>
      </c>
      <c r="N163" s="6">
        <f>IFERROR(INDEX(Param_rho,MATCH(H163,Param_KeysNorm,0)),"")</f>
        <v>0</v>
      </c>
      <c r="O163" s="6">
        <f>IFERROR(INDEX(Param_d,MATCH(H163,Param_KeysNorm,0)),"")</f>
        <v>0</v>
      </c>
      <c r="P163" s="6">
        <f>IFERROR(IF(I163&gt;0,10000/I163,""),"")</f>
        <v>0</v>
      </c>
      <c r="Q163" s="6">
        <f>IFERROR(IF(K163&gt;0,J163/K163,""),"")</f>
        <v>0</v>
      </c>
      <c r="R163" s="6">
        <f>IFERROR(IF(L163&gt;0,Q163/L163,""),"")</f>
        <v>0</v>
      </c>
      <c r="S163" s="7">
        <f>IFERROR(R163*P163,"")</f>
        <v>0</v>
      </c>
      <c r="T163" s="6">
        <f>IFERROR((S163*M163*N163)/1000,"")</f>
        <v>0</v>
      </c>
      <c r="U163" s="6">
        <f>IFERROR(R163*M163*N163,"")</f>
        <v>0</v>
      </c>
      <c r="V163" s="6">
        <f>IF(A163&gt;0,A163*(1-(B163/100)-(C163/100)),"")</f>
        <v>0</v>
      </c>
      <c r="W163" s="6">
        <f>IFERROR(T163*V163,"")</f>
        <v>0</v>
      </c>
      <c r="X163" s="8">
        <f>IF(AND(U163&gt;0,O163&gt;0),ABS(U163-O163)/O163,"")</f>
        <v>0</v>
      </c>
      <c r="Y163" s="8">
        <f>IF(E163="Seca",Tol_Seca,Tol_Chuva)</f>
        <v>0</v>
      </c>
      <c r="Z163">
        <f>IF(AND(U163&gt;0,O163&gt;0),IF(X163&lt;=Y163,"OK","ATENCAO"),"")</f>
        <v>0</v>
      </c>
    </row>
    <row r="164" spans="7:26">
      <c r="G164">
        <f>D164&amp;"|"&amp;E164&amp;"|"&amp;F164</f>
        <v>0</v>
      </c>
      <c r="H164">
        <f>UPPER(SUBSTITUTE(SUBSTITUTE(G164,"-","")," ",""))</f>
        <v>0</v>
      </c>
      <c r="I164" s="6">
        <f>IFERROR(INDEX(Param_E,MATCH(H164,Param_KeysNorm,0)),"")</f>
        <v>0</v>
      </c>
      <c r="J164" s="6">
        <f>IFERROR(INDEX(Param_Gf,MATCH(H164,Param_KeysNorm,0)),"")</f>
        <v>0</v>
      </c>
      <c r="K164" s="6">
        <f>IFERROR(INDEX(Param_s,MATCH(H164,Param_KeysNorm,0)),"")</f>
        <v>0</v>
      </c>
      <c r="L164" s="6">
        <f>IFERROR(INDEX(Param_g,MATCH(H164,Param_KeysNorm,0)),"")</f>
        <v>0</v>
      </c>
      <c r="M164" s="6">
        <f>IFERROR(INDEX(Param_L,MATCH(H164,Param_KeysNorm,0)),"")</f>
        <v>0</v>
      </c>
      <c r="N164" s="6">
        <f>IFERROR(INDEX(Param_rho,MATCH(H164,Param_KeysNorm,0)),"")</f>
        <v>0</v>
      </c>
      <c r="O164" s="6">
        <f>IFERROR(INDEX(Param_d,MATCH(H164,Param_KeysNorm,0)),"")</f>
        <v>0</v>
      </c>
      <c r="P164" s="6">
        <f>IFERROR(IF(I164&gt;0,10000/I164,""),"")</f>
        <v>0</v>
      </c>
      <c r="Q164" s="6">
        <f>IFERROR(IF(K164&gt;0,J164/K164,""),"")</f>
        <v>0</v>
      </c>
      <c r="R164" s="6">
        <f>IFERROR(IF(L164&gt;0,Q164/L164,""),"")</f>
        <v>0</v>
      </c>
      <c r="S164" s="7">
        <f>IFERROR(R164*P164,"")</f>
        <v>0</v>
      </c>
      <c r="T164" s="6">
        <f>IFERROR((S164*M164*N164)/1000,"")</f>
        <v>0</v>
      </c>
      <c r="U164" s="6">
        <f>IFERROR(R164*M164*N164,"")</f>
        <v>0</v>
      </c>
      <c r="V164" s="6">
        <f>IF(A164&gt;0,A164*(1-(B164/100)-(C164/100)),"")</f>
        <v>0</v>
      </c>
      <c r="W164" s="6">
        <f>IFERROR(T164*V164,"")</f>
        <v>0</v>
      </c>
      <c r="X164" s="8">
        <f>IF(AND(U164&gt;0,O164&gt;0),ABS(U164-O164)/O164,"")</f>
        <v>0</v>
      </c>
      <c r="Y164" s="8">
        <f>IF(E164="Seca",Tol_Seca,Tol_Chuva)</f>
        <v>0</v>
      </c>
      <c r="Z164">
        <f>IF(AND(U164&gt;0,O164&gt;0),IF(X164&lt;=Y164,"OK","ATENCAO"),"")</f>
        <v>0</v>
      </c>
    </row>
    <row r="165" spans="7:26">
      <c r="G165">
        <f>D165&amp;"|"&amp;E165&amp;"|"&amp;F165</f>
        <v>0</v>
      </c>
      <c r="H165">
        <f>UPPER(SUBSTITUTE(SUBSTITUTE(G165,"-","")," ",""))</f>
        <v>0</v>
      </c>
      <c r="I165" s="6">
        <f>IFERROR(INDEX(Param_E,MATCH(H165,Param_KeysNorm,0)),"")</f>
        <v>0</v>
      </c>
      <c r="J165" s="6">
        <f>IFERROR(INDEX(Param_Gf,MATCH(H165,Param_KeysNorm,0)),"")</f>
        <v>0</v>
      </c>
      <c r="K165" s="6">
        <f>IFERROR(INDEX(Param_s,MATCH(H165,Param_KeysNorm,0)),"")</f>
        <v>0</v>
      </c>
      <c r="L165" s="6">
        <f>IFERROR(INDEX(Param_g,MATCH(H165,Param_KeysNorm,0)),"")</f>
        <v>0</v>
      </c>
      <c r="M165" s="6">
        <f>IFERROR(INDEX(Param_L,MATCH(H165,Param_KeysNorm,0)),"")</f>
        <v>0</v>
      </c>
      <c r="N165" s="6">
        <f>IFERROR(INDEX(Param_rho,MATCH(H165,Param_KeysNorm,0)),"")</f>
        <v>0</v>
      </c>
      <c r="O165" s="6">
        <f>IFERROR(INDEX(Param_d,MATCH(H165,Param_KeysNorm,0)),"")</f>
        <v>0</v>
      </c>
      <c r="P165" s="6">
        <f>IFERROR(IF(I165&gt;0,10000/I165,""),"")</f>
        <v>0</v>
      </c>
      <c r="Q165" s="6">
        <f>IFERROR(IF(K165&gt;0,J165/K165,""),"")</f>
        <v>0</v>
      </c>
      <c r="R165" s="6">
        <f>IFERROR(IF(L165&gt;0,Q165/L165,""),"")</f>
        <v>0</v>
      </c>
      <c r="S165" s="7">
        <f>IFERROR(R165*P165,"")</f>
        <v>0</v>
      </c>
      <c r="T165" s="6">
        <f>IFERROR((S165*M165*N165)/1000,"")</f>
        <v>0</v>
      </c>
      <c r="U165" s="6">
        <f>IFERROR(R165*M165*N165,"")</f>
        <v>0</v>
      </c>
      <c r="V165" s="6">
        <f>IF(A165&gt;0,A165*(1-(B165/100)-(C165/100)),"")</f>
        <v>0</v>
      </c>
      <c r="W165" s="6">
        <f>IFERROR(T165*V165,"")</f>
        <v>0</v>
      </c>
      <c r="X165" s="8">
        <f>IF(AND(U165&gt;0,O165&gt;0),ABS(U165-O165)/O165,"")</f>
        <v>0</v>
      </c>
      <c r="Y165" s="8">
        <f>IF(E165="Seca",Tol_Seca,Tol_Chuva)</f>
        <v>0</v>
      </c>
      <c r="Z165">
        <f>IF(AND(U165&gt;0,O165&gt;0),IF(X165&lt;=Y165,"OK","ATENCAO"),"")</f>
        <v>0</v>
      </c>
    </row>
    <row r="166" spans="7:26">
      <c r="G166">
        <f>D166&amp;"|"&amp;E166&amp;"|"&amp;F166</f>
        <v>0</v>
      </c>
      <c r="H166">
        <f>UPPER(SUBSTITUTE(SUBSTITUTE(G166,"-","")," ",""))</f>
        <v>0</v>
      </c>
      <c r="I166" s="6">
        <f>IFERROR(INDEX(Param_E,MATCH(H166,Param_KeysNorm,0)),"")</f>
        <v>0</v>
      </c>
      <c r="J166" s="6">
        <f>IFERROR(INDEX(Param_Gf,MATCH(H166,Param_KeysNorm,0)),"")</f>
        <v>0</v>
      </c>
      <c r="K166" s="6">
        <f>IFERROR(INDEX(Param_s,MATCH(H166,Param_KeysNorm,0)),"")</f>
        <v>0</v>
      </c>
      <c r="L166" s="6">
        <f>IFERROR(INDEX(Param_g,MATCH(H166,Param_KeysNorm,0)),"")</f>
        <v>0</v>
      </c>
      <c r="M166" s="6">
        <f>IFERROR(INDEX(Param_L,MATCH(H166,Param_KeysNorm,0)),"")</f>
        <v>0</v>
      </c>
      <c r="N166" s="6">
        <f>IFERROR(INDEX(Param_rho,MATCH(H166,Param_KeysNorm,0)),"")</f>
        <v>0</v>
      </c>
      <c r="O166" s="6">
        <f>IFERROR(INDEX(Param_d,MATCH(H166,Param_KeysNorm,0)),"")</f>
        <v>0</v>
      </c>
      <c r="P166" s="6">
        <f>IFERROR(IF(I166&gt;0,10000/I166,""),"")</f>
        <v>0</v>
      </c>
      <c r="Q166" s="6">
        <f>IFERROR(IF(K166&gt;0,J166/K166,""),"")</f>
        <v>0</v>
      </c>
      <c r="R166" s="6">
        <f>IFERROR(IF(L166&gt;0,Q166/L166,""),"")</f>
        <v>0</v>
      </c>
      <c r="S166" s="7">
        <f>IFERROR(R166*P166,"")</f>
        <v>0</v>
      </c>
      <c r="T166" s="6">
        <f>IFERROR((S166*M166*N166)/1000,"")</f>
        <v>0</v>
      </c>
      <c r="U166" s="6">
        <f>IFERROR(R166*M166*N166,"")</f>
        <v>0</v>
      </c>
      <c r="V166" s="6">
        <f>IF(A166&gt;0,A166*(1-(B166/100)-(C166/100)),"")</f>
        <v>0</v>
      </c>
      <c r="W166" s="6">
        <f>IFERROR(T166*V166,"")</f>
        <v>0</v>
      </c>
      <c r="X166" s="8">
        <f>IF(AND(U166&gt;0,O166&gt;0),ABS(U166-O166)/O166,"")</f>
        <v>0</v>
      </c>
      <c r="Y166" s="8">
        <f>IF(E166="Seca",Tol_Seca,Tol_Chuva)</f>
        <v>0</v>
      </c>
      <c r="Z166">
        <f>IF(AND(U166&gt;0,O166&gt;0),IF(X166&lt;=Y166,"OK","ATENCAO"),"")</f>
        <v>0</v>
      </c>
    </row>
    <row r="167" spans="7:26">
      <c r="G167">
        <f>D167&amp;"|"&amp;E167&amp;"|"&amp;F167</f>
        <v>0</v>
      </c>
      <c r="H167">
        <f>UPPER(SUBSTITUTE(SUBSTITUTE(G167,"-","")," ",""))</f>
        <v>0</v>
      </c>
      <c r="I167" s="6">
        <f>IFERROR(INDEX(Param_E,MATCH(H167,Param_KeysNorm,0)),"")</f>
        <v>0</v>
      </c>
      <c r="J167" s="6">
        <f>IFERROR(INDEX(Param_Gf,MATCH(H167,Param_KeysNorm,0)),"")</f>
        <v>0</v>
      </c>
      <c r="K167" s="6">
        <f>IFERROR(INDEX(Param_s,MATCH(H167,Param_KeysNorm,0)),"")</f>
        <v>0</v>
      </c>
      <c r="L167" s="6">
        <f>IFERROR(INDEX(Param_g,MATCH(H167,Param_KeysNorm,0)),"")</f>
        <v>0</v>
      </c>
      <c r="M167" s="6">
        <f>IFERROR(INDEX(Param_L,MATCH(H167,Param_KeysNorm,0)),"")</f>
        <v>0</v>
      </c>
      <c r="N167" s="6">
        <f>IFERROR(INDEX(Param_rho,MATCH(H167,Param_KeysNorm,0)),"")</f>
        <v>0</v>
      </c>
      <c r="O167" s="6">
        <f>IFERROR(INDEX(Param_d,MATCH(H167,Param_KeysNorm,0)),"")</f>
        <v>0</v>
      </c>
      <c r="P167" s="6">
        <f>IFERROR(IF(I167&gt;0,10000/I167,""),"")</f>
        <v>0</v>
      </c>
      <c r="Q167" s="6">
        <f>IFERROR(IF(K167&gt;0,J167/K167,""),"")</f>
        <v>0</v>
      </c>
      <c r="R167" s="6">
        <f>IFERROR(IF(L167&gt;0,Q167/L167,""),"")</f>
        <v>0</v>
      </c>
      <c r="S167" s="7">
        <f>IFERROR(R167*P167,"")</f>
        <v>0</v>
      </c>
      <c r="T167" s="6">
        <f>IFERROR((S167*M167*N167)/1000,"")</f>
        <v>0</v>
      </c>
      <c r="U167" s="6">
        <f>IFERROR(R167*M167*N167,"")</f>
        <v>0</v>
      </c>
      <c r="V167" s="6">
        <f>IF(A167&gt;0,A167*(1-(B167/100)-(C167/100)),"")</f>
        <v>0</v>
      </c>
      <c r="W167" s="6">
        <f>IFERROR(T167*V167,"")</f>
        <v>0</v>
      </c>
      <c r="X167" s="8">
        <f>IF(AND(U167&gt;0,O167&gt;0),ABS(U167-O167)/O167,"")</f>
        <v>0</v>
      </c>
      <c r="Y167" s="8">
        <f>IF(E167="Seca",Tol_Seca,Tol_Chuva)</f>
        <v>0</v>
      </c>
      <c r="Z167">
        <f>IF(AND(U167&gt;0,O167&gt;0),IF(X167&lt;=Y167,"OK","ATENCAO"),"")</f>
        <v>0</v>
      </c>
    </row>
    <row r="168" spans="7:26">
      <c r="G168">
        <f>D168&amp;"|"&amp;E168&amp;"|"&amp;F168</f>
        <v>0</v>
      </c>
      <c r="H168">
        <f>UPPER(SUBSTITUTE(SUBSTITUTE(G168,"-","")," ",""))</f>
        <v>0</v>
      </c>
      <c r="I168" s="6">
        <f>IFERROR(INDEX(Param_E,MATCH(H168,Param_KeysNorm,0)),"")</f>
        <v>0</v>
      </c>
      <c r="J168" s="6">
        <f>IFERROR(INDEX(Param_Gf,MATCH(H168,Param_KeysNorm,0)),"")</f>
        <v>0</v>
      </c>
      <c r="K168" s="6">
        <f>IFERROR(INDEX(Param_s,MATCH(H168,Param_KeysNorm,0)),"")</f>
        <v>0</v>
      </c>
      <c r="L168" s="6">
        <f>IFERROR(INDEX(Param_g,MATCH(H168,Param_KeysNorm,0)),"")</f>
        <v>0</v>
      </c>
      <c r="M168" s="6">
        <f>IFERROR(INDEX(Param_L,MATCH(H168,Param_KeysNorm,0)),"")</f>
        <v>0</v>
      </c>
      <c r="N168" s="6">
        <f>IFERROR(INDEX(Param_rho,MATCH(H168,Param_KeysNorm,0)),"")</f>
        <v>0</v>
      </c>
      <c r="O168" s="6">
        <f>IFERROR(INDEX(Param_d,MATCH(H168,Param_KeysNorm,0)),"")</f>
        <v>0</v>
      </c>
      <c r="P168" s="6">
        <f>IFERROR(IF(I168&gt;0,10000/I168,""),"")</f>
        <v>0</v>
      </c>
      <c r="Q168" s="6">
        <f>IFERROR(IF(K168&gt;0,J168/K168,""),"")</f>
        <v>0</v>
      </c>
      <c r="R168" s="6">
        <f>IFERROR(IF(L168&gt;0,Q168/L168,""),"")</f>
        <v>0</v>
      </c>
      <c r="S168" s="7">
        <f>IFERROR(R168*P168,"")</f>
        <v>0</v>
      </c>
      <c r="T168" s="6">
        <f>IFERROR((S168*M168*N168)/1000,"")</f>
        <v>0</v>
      </c>
      <c r="U168" s="6">
        <f>IFERROR(R168*M168*N168,"")</f>
        <v>0</v>
      </c>
      <c r="V168" s="6">
        <f>IF(A168&gt;0,A168*(1-(B168/100)-(C168/100)),"")</f>
        <v>0</v>
      </c>
      <c r="W168" s="6">
        <f>IFERROR(T168*V168,"")</f>
        <v>0</v>
      </c>
      <c r="X168" s="8">
        <f>IF(AND(U168&gt;0,O168&gt;0),ABS(U168-O168)/O168,"")</f>
        <v>0</v>
      </c>
      <c r="Y168" s="8">
        <f>IF(E168="Seca",Tol_Seca,Tol_Chuva)</f>
        <v>0</v>
      </c>
      <c r="Z168">
        <f>IF(AND(U168&gt;0,O168&gt;0),IF(X168&lt;=Y168,"OK","ATENCAO"),"")</f>
        <v>0</v>
      </c>
    </row>
    <row r="169" spans="7:26">
      <c r="G169">
        <f>D169&amp;"|"&amp;E169&amp;"|"&amp;F169</f>
        <v>0</v>
      </c>
      <c r="H169">
        <f>UPPER(SUBSTITUTE(SUBSTITUTE(G169,"-","")," ",""))</f>
        <v>0</v>
      </c>
      <c r="I169" s="6">
        <f>IFERROR(INDEX(Param_E,MATCH(H169,Param_KeysNorm,0)),"")</f>
        <v>0</v>
      </c>
      <c r="J169" s="6">
        <f>IFERROR(INDEX(Param_Gf,MATCH(H169,Param_KeysNorm,0)),"")</f>
        <v>0</v>
      </c>
      <c r="K169" s="6">
        <f>IFERROR(INDEX(Param_s,MATCH(H169,Param_KeysNorm,0)),"")</f>
        <v>0</v>
      </c>
      <c r="L169" s="6">
        <f>IFERROR(INDEX(Param_g,MATCH(H169,Param_KeysNorm,0)),"")</f>
        <v>0</v>
      </c>
      <c r="M169" s="6">
        <f>IFERROR(INDEX(Param_L,MATCH(H169,Param_KeysNorm,0)),"")</f>
        <v>0</v>
      </c>
      <c r="N169" s="6">
        <f>IFERROR(INDEX(Param_rho,MATCH(H169,Param_KeysNorm,0)),"")</f>
        <v>0</v>
      </c>
      <c r="O169" s="6">
        <f>IFERROR(INDEX(Param_d,MATCH(H169,Param_KeysNorm,0)),"")</f>
        <v>0</v>
      </c>
      <c r="P169" s="6">
        <f>IFERROR(IF(I169&gt;0,10000/I169,""),"")</f>
        <v>0</v>
      </c>
      <c r="Q169" s="6">
        <f>IFERROR(IF(K169&gt;0,J169/K169,""),"")</f>
        <v>0</v>
      </c>
      <c r="R169" s="6">
        <f>IFERROR(IF(L169&gt;0,Q169/L169,""),"")</f>
        <v>0</v>
      </c>
      <c r="S169" s="7">
        <f>IFERROR(R169*P169,"")</f>
        <v>0</v>
      </c>
      <c r="T169" s="6">
        <f>IFERROR((S169*M169*N169)/1000,"")</f>
        <v>0</v>
      </c>
      <c r="U169" s="6">
        <f>IFERROR(R169*M169*N169,"")</f>
        <v>0</v>
      </c>
      <c r="V169" s="6">
        <f>IF(A169&gt;0,A169*(1-(B169/100)-(C169/100)),"")</f>
        <v>0</v>
      </c>
      <c r="W169" s="6">
        <f>IFERROR(T169*V169,"")</f>
        <v>0</v>
      </c>
      <c r="X169" s="8">
        <f>IF(AND(U169&gt;0,O169&gt;0),ABS(U169-O169)/O169,"")</f>
        <v>0</v>
      </c>
      <c r="Y169" s="8">
        <f>IF(E169="Seca",Tol_Seca,Tol_Chuva)</f>
        <v>0</v>
      </c>
      <c r="Z169">
        <f>IF(AND(U169&gt;0,O169&gt;0),IF(X169&lt;=Y169,"OK","ATENCAO"),"")</f>
        <v>0</v>
      </c>
    </row>
    <row r="170" spans="7:26">
      <c r="G170">
        <f>D170&amp;"|"&amp;E170&amp;"|"&amp;F170</f>
        <v>0</v>
      </c>
      <c r="H170">
        <f>UPPER(SUBSTITUTE(SUBSTITUTE(G170,"-","")," ",""))</f>
        <v>0</v>
      </c>
      <c r="I170" s="6">
        <f>IFERROR(INDEX(Param_E,MATCH(H170,Param_KeysNorm,0)),"")</f>
        <v>0</v>
      </c>
      <c r="J170" s="6">
        <f>IFERROR(INDEX(Param_Gf,MATCH(H170,Param_KeysNorm,0)),"")</f>
        <v>0</v>
      </c>
      <c r="K170" s="6">
        <f>IFERROR(INDEX(Param_s,MATCH(H170,Param_KeysNorm,0)),"")</f>
        <v>0</v>
      </c>
      <c r="L170" s="6">
        <f>IFERROR(INDEX(Param_g,MATCH(H170,Param_KeysNorm,0)),"")</f>
        <v>0</v>
      </c>
      <c r="M170" s="6">
        <f>IFERROR(INDEX(Param_L,MATCH(H170,Param_KeysNorm,0)),"")</f>
        <v>0</v>
      </c>
      <c r="N170" s="6">
        <f>IFERROR(INDEX(Param_rho,MATCH(H170,Param_KeysNorm,0)),"")</f>
        <v>0</v>
      </c>
      <c r="O170" s="6">
        <f>IFERROR(INDEX(Param_d,MATCH(H170,Param_KeysNorm,0)),"")</f>
        <v>0</v>
      </c>
      <c r="P170" s="6">
        <f>IFERROR(IF(I170&gt;0,10000/I170,""),"")</f>
        <v>0</v>
      </c>
      <c r="Q170" s="6">
        <f>IFERROR(IF(K170&gt;0,J170/K170,""),"")</f>
        <v>0</v>
      </c>
      <c r="R170" s="6">
        <f>IFERROR(IF(L170&gt;0,Q170/L170,""),"")</f>
        <v>0</v>
      </c>
      <c r="S170" s="7">
        <f>IFERROR(R170*P170,"")</f>
        <v>0</v>
      </c>
      <c r="T170" s="6">
        <f>IFERROR((S170*M170*N170)/1000,"")</f>
        <v>0</v>
      </c>
      <c r="U170" s="6">
        <f>IFERROR(R170*M170*N170,"")</f>
        <v>0</v>
      </c>
      <c r="V170" s="6">
        <f>IF(A170&gt;0,A170*(1-(B170/100)-(C170/100)),"")</f>
        <v>0</v>
      </c>
      <c r="W170" s="6">
        <f>IFERROR(T170*V170,"")</f>
        <v>0</v>
      </c>
      <c r="X170" s="8">
        <f>IF(AND(U170&gt;0,O170&gt;0),ABS(U170-O170)/O170,"")</f>
        <v>0</v>
      </c>
      <c r="Y170" s="8">
        <f>IF(E170="Seca",Tol_Seca,Tol_Chuva)</f>
        <v>0</v>
      </c>
      <c r="Z170">
        <f>IF(AND(U170&gt;0,O170&gt;0),IF(X170&lt;=Y170,"OK","ATENCAO"),"")</f>
        <v>0</v>
      </c>
    </row>
    <row r="171" spans="7:26">
      <c r="G171">
        <f>D171&amp;"|"&amp;E171&amp;"|"&amp;F171</f>
        <v>0</v>
      </c>
      <c r="H171">
        <f>UPPER(SUBSTITUTE(SUBSTITUTE(G171,"-","")," ",""))</f>
        <v>0</v>
      </c>
      <c r="I171" s="6">
        <f>IFERROR(INDEX(Param_E,MATCH(H171,Param_KeysNorm,0)),"")</f>
        <v>0</v>
      </c>
      <c r="J171" s="6">
        <f>IFERROR(INDEX(Param_Gf,MATCH(H171,Param_KeysNorm,0)),"")</f>
        <v>0</v>
      </c>
      <c r="K171" s="6">
        <f>IFERROR(INDEX(Param_s,MATCH(H171,Param_KeysNorm,0)),"")</f>
        <v>0</v>
      </c>
      <c r="L171" s="6">
        <f>IFERROR(INDEX(Param_g,MATCH(H171,Param_KeysNorm,0)),"")</f>
        <v>0</v>
      </c>
      <c r="M171" s="6">
        <f>IFERROR(INDEX(Param_L,MATCH(H171,Param_KeysNorm,0)),"")</f>
        <v>0</v>
      </c>
      <c r="N171" s="6">
        <f>IFERROR(INDEX(Param_rho,MATCH(H171,Param_KeysNorm,0)),"")</f>
        <v>0</v>
      </c>
      <c r="O171" s="6">
        <f>IFERROR(INDEX(Param_d,MATCH(H171,Param_KeysNorm,0)),"")</f>
        <v>0</v>
      </c>
      <c r="P171" s="6">
        <f>IFERROR(IF(I171&gt;0,10000/I171,""),"")</f>
        <v>0</v>
      </c>
      <c r="Q171" s="6">
        <f>IFERROR(IF(K171&gt;0,J171/K171,""),"")</f>
        <v>0</v>
      </c>
      <c r="R171" s="6">
        <f>IFERROR(IF(L171&gt;0,Q171/L171,""),"")</f>
        <v>0</v>
      </c>
      <c r="S171" s="7">
        <f>IFERROR(R171*P171,"")</f>
        <v>0</v>
      </c>
      <c r="T171" s="6">
        <f>IFERROR((S171*M171*N171)/1000,"")</f>
        <v>0</v>
      </c>
      <c r="U171" s="6">
        <f>IFERROR(R171*M171*N171,"")</f>
        <v>0</v>
      </c>
      <c r="V171" s="6">
        <f>IF(A171&gt;0,A171*(1-(B171/100)-(C171/100)),"")</f>
        <v>0</v>
      </c>
      <c r="W171" s="6">
        <f>IFERROR(T171*V171,"")</f>
        <v>0</v>
      </c>
      <c r="X171" s="8">
        <f>IF(AND(U171&gt;0,O171&gt;0),ABS(U171-O171)/O171,"")</f>
        <v>0</v>
      </c>
      <c r="Y171" s="8">
        <f>IF(E171="Seca",Tol_Seca,Tol_Chuva)</f>
        <v>0</v>
      </c>
      <c r="Z171">
        <f>IF(AND(U171&gt;0,O171&gt;0),IF(X171&lt;=Y171,"OK","ATENCAO"),"")</f>
        <v>0</v>
      </c>
    </row>
    <row r="172" spans="7:26">
      <c r="G172">
        <f>D172&amp;"|"&amp;E172&amp;"|"&amp;F172</f>
        <v>0</v>
      </c>
      <c r="H172">
        <f>UPPER(SUBSTITUTE(SUBSTITUTE(G172,"-","")," ",""))</f>
        <v>0</v>
      </c>
      <c r="I172" s="6">
        <f>IFERROR(INDEX(Param_E,MATCH(H172,Param_KeysNorm,0)),"")</f>
        <v>0</v>
      </c>
      <c r="J172" s="6">
        <f>IFERROR(INDEX(Param_Gf,MATCH(H172,Param_KeysNorm,0)),"")</f>
        <v>0</v>
      </c>
      <c r="K172" s="6">
        <f>IFERROR(INDEX(Param_s,MATCH(H172,Param_KeysNorm,0)),"")</f>
        <v>0</v>
      </c>
      <c r="L172" s="6">
        <f>IFERROR(INDEX(Param_g,MATCH(H172,Param_KeysNorm,0)),"")</f>
        <v>0</v>
      </c>
      <c r="M172" s="6">
        <f>IFERROR(INDEX(Param_L,MATCH(H172,Param_KeysNorm,0)),"")</f>
        <v>0</v>
      </c>
      <c r="N172" s="6">
        <f>IFERROR(INDEX(Param_rho,MATCH(H172,Param_KeysNorm,0)),"")</f>
        <v>0</v>
      </c>
      <c r="O172" s="6">
        <f>IFERROR(INDEX(Param_d,MATCH(H172,Param_KeysNorm,0)),"")</f>
        <v>0</v>
      </c>
      <c r="P172" s="6">
        <f>IFERROR(IF(I172&gt;0,10000/I172,""),"")</f>
        <v>0</v>
      </c>
      <c r="Q172" s="6">
        <f>IFERROR(IF(K172&gt;0,J172/K172,""),"")</f>
        <v>0</v>
      </c>
      <c r="R172" s="6">
        <f>IFERROR(IF(L172&gt;0,Q172/L172,""),"")</f>
        <v>0</v>
      </c>
      <c r="S172" s="7">
        <f>IFERROR(R172*P172,"")</f>
        <v>0</v>
      </c>
      <c r="T172" s="6">
        <f>IFERROR((S172*M172*N172)/1000,"")</f>
        <v>0</v>
      </c>
      <c r="U172" s="6">
        <f>IFERROR(R172*M172*N172,"")</f>
        <v>0</v>
      </c>
      <c r="V172" s="6">
        <f>IF(A172&gt;0,A172*(1-(B172/100)-(C172/100)),"")</f>
        <v>0</v>
      </c>
      <c r="W172" s="6">
        <f>IFERROR(T172*V172,"")</f>
        <v>0</v>
      </c>
      <c r="X172" s="8">
        <f>IF(AND(U172&gt;0,O172&gt;0),ABS(U172-O172)/O172,"")</f>
        <v>0</v>
      </c>
      <c r="Y172" s="8">
        <f>IF(E172="Seca",Tol_Seca,Tol_Chuva)</f>
        <v>0</v>
      </c>
      <c r="Z172">
        <f>IF(AND(U172&gt;0,O172&gt;0),IF(X172&lt;=Y172,"OK","ATENCAO"),"")</f>
        <v>0</v>
      </c>
    </row>
    <row r="173" spans="7:26">
      <c r="G173">
        <f>D173&amp;"|"&amp;E173&amp;"|"&amp;F173</f>
        <v>0</v>
      </c>
      <c r="H173">
        <f>UPPER(SUBSTITUTE(SUBSTITUTE(G173,"-","")," ",""))</f>
        <v>0</v>
      </c>
      <c r="I173" s="6">
        <f>IFERROR(INDEX(Param_E,MATCH(H173,Param_KeysNorm,0)),"")</f>
        <v>0</v>
      </c>
      <c r="J173" s="6">
        <f>IFERROR(INDEX(Param_Gf,MATCH(H173,Param_KeysNorm,0)),"")</f>
        <v>0</v>
      </c>
      <c r="K173" s="6">
        <f>IFERROR(INDEX(Param_s,MATCH(H173,Param_KeysNorm,0)),"")</f>
        <v>0</v>
      </c>
      <c r="L173" s="6">
        <f>IFERROR(INDEX(Param_g,MATCH(H173,Param_KeysNorm,0)),"")</f>
        <v>0</v>
      </c>
      <c r="M173" s="6">
        <f>IFERROR(INDEX(Param_L,MATCH(H173,Param_KeysNorm,0)),"")</f>
        <v>0</v>
      </c>
      <c r="N173" s="6">
        <f>IFERROR(INDEX(Param_rho,MATCH(H173,Param_KeysNorm,0)),"")</f>
        <v>0</v>
      </c>
      <c r="O173" s="6">
        <f>IFERROR(INDEX(Param_d,MATCH(H173,Param_KeysNorm,0)),"")</f>
        <v>0</v>
      </c>
      <c r="P173" s="6">
        <f>IFERROR(IF(I173&gt;0,10000/I173,""),"")</f>
        <v>0</v>
      </c>
      <c r="Q173" s="6">
        <f>IFERROR(IF(K173&gt;0,J173/K173,""),"")</f>
        <v>0</v>
      </c>
      <c r="R173" s="6">
        <f>IFERROR(IF(L173&gt;0,Q173/L173,""),"")</f>
        <v>0</v>
      </c>
      <c r="S173" s="7">
        <f>IFERROR(R173*P173,"")</f>
        <v>0</v>
      </c>
      <c r="T173" s="6">
        <f>IFERROR((S173*M173*N173)/1000,"")</f>
        <v>0</v>
      </c>
      <c r="U173" s="6">
        <f>IFERROR(R173*M173*N173,"")</f>
        <v>0</v>
      </c>
      <c r="V173" s="6">
        <f>IF(A173&gt;0,A173*(1-(B173/100)-(C173/100)),"")</f>
        <v>0</v>
      </c>
      <c r="W173" s="6">
        <f>IFERROR(T173*V173,"")</f>
        <v>0</v>
      </c>
      <c r="X173" s="8">
        <f>IF(AND(U173&gt;0,O173&gt;0),ABS(U173-O173)/O173,"")</f>
        <v>0</v>
      </c>
      <c r="Y173" s="8">
        <f>IF(E173="Seca",Tol_Seca,Tol_Chuva)</f>
        <v>0</v>
      </c>
      <c r="Z173">
        <f>IF(AND(U173&gt;0,O173&gt;0),IF(X173&lt;=Y173,"OK","ATENCAO"),"")</f>
        <v>0</v>
      </c>
    </row>
    <row r="174" spans="7:26">
      <c r="G174">
        <f>D174&amp;"|"&amp;E174&amp;"|"&amp;F174</f>
        <v>0</v>
      </c>
      <c r="H174">
        <f>UPPER(SUBSTITUTE(SUBSTITUTE(G174,"-","")," ",""))</f>
        <v>0</v>
      </c>
      <c r="I174" s="6">
        <f>IFERROR(INDEX(Param_E,MATCH(H174,Param_KeysNorm,0)),"")</f>
        <v>0</v>
      </c>
      <c r="J174" s="6">
        <f>IFERROR(INDEX(Param_Gf,MATCH(H174,Param_KeysNorm,0)),"")</f>
        <v>0</v>
      </c>
      <c r="K174" s="6">
        <f>IFERROR(INDEX(Param_s,MATCH(H174,Param_KeysNorm,0)),"")</f>
        <v>0</v>
      </c>
      <c r="L174" s="6">
        <f>IFERROR(INDEX(Param_g,MATCH(H174,Param_KeysNorm,0)),"")</f>
        <v>0</v>
      </c>
      <c r="M174" s="6">
        <f>IFERROR(INDEX(Param_L,MATCH(H174,Param_KeysNorm,0)),"")</f>
        <v>0</v>
      </c>
      <c r="N174" s="6">
        <f>IFERROR(INDEX(Param_rho,MATCH(H174,Param_KeysNorm,0)),"")</f>
        <v>0</v>
      </c>
      <c r="O174" s="6">
        <f>IFERROR(INDEX(Param_d,MATCH(H174,Param_KeysNorm,0)),"")</f>
        <v>0</v>
      </c>
      <c r="P174" s="6">
        <f>IFERROR(IF(I174&gt;0,10000/I174,""),"")</f>
        <v>0</v>
      </c>
      <c r="Q174" s="6">
        <f>IFERROR(IF(K174&gt;0,J174/K174,""),"")</f>
        <v>0</v>
      </c>
      <c r="R174" s="6">
        <f>IFERROR(IF(L174&gt;0,Q174/L174,""),"")</f>
        <v>0</v>
      </c>
      <c r="S174" s="7">
        <f>IFERROR(R174*P174,"")</f>
        <v>0</v>
      </c>
      <c r="T174" s="6">
        <f>IFERROR((S174*M174*N174)/1000,"")</f>
        <v>0</v>
      </c>
      <c r="U174" s="6">
        <f>IFERROR(R174*M174*N174,"")</f>
        <v>0</v>
      </c>
      <c r="V174" s="6">
        <f>IF(A174&gt;0,A174*(1-(B174/100)-(C174/100)),"")</f>
        <v>0</v>
      </c>
      <c r="W174" s="6">
        <f>IFERROR(T174*V174,"")</f>
        <v>0</v>
      </c>
      <c r="X174" s="8">
        <f>IF(AND(U174&gt;0,O174&gt;0),ABS(U174-O174)/O174,"")</f>
        <v>0</v>
      </c>
      <c r="Y174" s="8">
        <f>IF(E174="Seca",Tol_Seca,Tol_Chuva)</f>
        <v>0</v>
      </c>
      <c r="Z174">
        <f>IF(AND(U174&gt;0,O174&gt;0),IF(X174&lt;=Y174,"OK","ATENCAO"),"")</f>
        <v>0</v>
      </c>
    </row>
    <row r="175" spans="7:26">
      <c r="G175">
        <f>D175&amp;"|"&amp;E175&amp;"|"&amp;F175</f>
        <v>0</v>
      </c>
      <c r="H175">
        <f>UPPER(SUBSTITUTE(SUBSTITUTE(G175,"-","")," ",""))</f>
        <v>0</v>
      </c>
      <c r="I175" s="6">
        <f>IFERROR(INDEX(Param_E,MATCH(H175,Param_KeysNorm,0)),"")</f>
        <v>0</v>
      </c>
      <c r="J175" s="6">
        <f>IFERROR(INDEX(Param_Gf,MATCH(H175,Param_KeysNorm,0)),"")</f>
        <v>0</v>
      </c>
      <c r="K175" s="6">
        <f>IFERROR(INDEX(Param_s,MATCH(H175,Param_KeysNorm,0)),"")</f>
        <v>0</v>
      </c>
      <c r="L175" s="6">
        <f>IFERROR(INDEX(Param_g,MATCH(H175,Param_KeysNorm,0)),"")</f>
        <v>0</v>
      </c>
      <c r="M175" s="6">
        <f>IFERROR(INDEX(Param_L,MATCH(H175,Param_KeysNorm,0)),"")</f>
        <v>0</v>
      </c>
      <c r="N175" s="6">
        <f>IFERROR(INDEX(Param_rho,MATCH(H175,Param_KeysNorm,0)),"")</f>
        <v>0</v>
      </c>
      <c r="O175" s="6">
        <f>IFERROR(INDEX(Param_d,MATCH(H175,Param_KeysNorm,0)),"")</f>
        <v>0</v>
      </c>
      <c r="P175" s="6">
        <f>IFERROR(IF(I175&gt;0,10000/I175,""),"")</f>
        <v>0</v>
      </c>
      <c r="Q175" s="6">
        <f>IFERROR(IF(K175&gt;0,J175/K175,""),"")</f>
        <v>0</v>
      </c>
      <c r="R175" s="6">
        <f>IFERROR(IF(L175&gt;0,Q175/L175,""),"")</f>
        <v>0</v>
      </c>
      <c r="S175" s="7">
        <f>IFERROR(R175*P175,"")</f>
        <v>0</v>
      </c>
      <c r="T175" s="6">
        <f>IFERROR((S175*M175*N175)/1000,"")</f>
        <v>0</v>
      </c>
      <c r="U175" s="6">
        <f>IFERROR(R175*M175*N175,"")</f>
        <v>0</v>
      </c>
      <c r="V175" s="6">
        <f>IF(A175&gt;0,A175*(1-(B175/100)-(C175/100)),"")</f>
        <v>0</v>
      </c>
      <c r="W175" s="6">
        <f>IFERROR(T175*V175,"")</f>
        <v>0</v>
      </c>
      <c r="X175" s="8">
        <f>IF(AND(U175&gt;0,O175&gt;0),ABS(U175-O175)/O175,"")</f>
        <v>0</v>
      </c>
      <c r="Y175" s="8">
        <f>IF(E175="Seca",Tol_Seca,Tol_Chuva)</f>
        <v>0</v>
      </c>
      <c r="Z175">
        <f>IF(AND(U175&gt;0,O175&gt;0),IF(X175&lt;=Y175,"OK","ATENCAO"),"")</f>
        <v>0</v>
      </c>
    </row>
    <row r="176" spans="7:26">
      <c r="G176">
        <f>D176&amp;"|"&amp;E176&amp;"|"&amp;F176</f>
        <v>0</v>
      </c>
      <c r="H176">
        <f>UPPER(SUBSTITUTE(SUBSTITUTE(G176,"-","")," ",""))</f>
        <v>0</v>
      </c>
      <c r="I176" s="6">
        <f>IFERROR(INDEX(Param_E,MATCH(H176,Param_KeysNorm,0)),"")</f>
        <v>0</v>
      </c>
      <c r="J176" s="6">
        <f>IFERROR(INDEX(Param_Gf,MATCH(H176,Param_KeysNorm,0)),"")</f>
        <v>0</v>
      </c>
      <c r="K176" s="6">
        <f>IFERROR(INDEX(Param_s,MATCH(H176,Param_KeysNorm,0)),"")</f>
        <v>0</v>
      </c>
      <c r="L176" s="6">
        <f>IFERROR(INDEX(Param_g,MATCH(H176,Param_KeysNorm,0)),"")</f>
        <v>0</v>
      </c>
      <c r="M176" s="6">
        <f>IFERROR(INDEX(Param_L,MATCH(H176,Param_KeysNorm,0)),"")</f>
        <v>0</v>
      </c>
      <c r="N176" s="6">
        <f>IFERROR(INDEX(Param_rho,MATCH(H176,Param_KeysNorm,0)),"")</f>
        <v>0</v>
      </c>
      <c r="O176" s="6">
        <f>IFERROR(INDEX(Param_d,MATCH(H176,Param_KeysNorm,0)),"")</f>
        <v>0</v>
      </c>
      <c r="P176" s="6">
        <f>IFERROR(IF(I176&gt;0,10000/I176,""),"")</f>
        <v>0</v>
      </c>
      <c r="Q176" s="6">
        <f>IFERROR(IF(K176&gt;0,J176/K176,""),"")</f>
        <v>0</v>
      </c>
      <c r="R176" s="6">
        <f>IFERROR(IF(L176&gt;0,Q176/L176,""),"")</f>
        <v>0</v>
      </c>
      <c r="S176" s="7">
        <f>IFERROR(R176*P176,"")</f>
        <v>0</v>
      </c>
      <c r="T176" s="6">
        <f>IFERROR((S176*M176*N176)/1000,"")</f>
        <v>0</v>
      </c>
      <c r="U176" s="6">
        <f>IFERROR(R176*M176*N176,"")</f>
        <v>0</v>
      </c>
      <c r="V176" s="6">
        <f>IF(A176&gt;0,A176*(1-(B176/100)-(C176/100)),"")</f>
        <v>0</v>
      </c>
      <c r="W176" s="6">
        <f>IFERROR(T176*V176,"")</f>
        <v>0</v>
      </c>
      <c r="X176" s="8">
        <f>IF(AND(U176&gt;0,O176&gt;0),ABS(U176-O176)/O176,"")</f>
        <v>0</v>
      </c>
      <c r="Y176" s="8">
        <f>IF(E176="Seca",Tol_Seca,Tol_Chuva)</f>
        <v>0</v>
      </c>
      <c r="Z176">
        <f>IF(AND(U176&gt;0,O176&gt;0),IF(X176&lt;=Y176,"OK","ATENCAO"),"")</f>
        <v>0</v>
      </c>
    </row>
    <row r="177" spans="7:26">
      <c r="G177">
        <f>D177&amp;"|"&amp;E177&amp;"|"&amp;F177</f>
        <v>0</v>
      </c>
      <c r="H177">
        <f>UPPER(SUBSTITUTE(SUBSTITUTE(G177,"-","")," ",""))</f>
        <v>0</v>
      </c>
      <c r="I177" s="6">
        <f>IFERROR(INDEX(Param_E,MATCH(H177,Param_KeysNorm,0)),"")</f>
        <v>0</v>
      </c>
      <c r="J177" s="6">
        <f>IFERROR(INDEX(Param_Gf,MATCH(H177,Param_KeysNorm,0)),"")</f>
        <v>0</v>
      </c>
      <c r="K177" s="6">
        <f>IFERROR(INDEX(Param_s,MATCH(H177,Param_KeysNorm,0)),"")</f>
        <v>0</v>
      </c>
      <c r="L177" s="6">
        <f>IFERROR(INDEX(Param_g,MATCH(H177,Param_KeysNorm,0)),"")</f>
        <v>0</v>
      </c>
      <c r="M177" s="6">
        <f>IFERROR(INDEX(Param_L,MATCH(H177,Param_KeysNorm,0)),"")</f>
        <v>0</v>
      </c>
      <c r="N177" s="6">
        <f>IFERROR(INDEX(Param_rho,MATCH(H177,Param_KeysNorm,0)),"")</f>
        <v>0</v>
      </c>
      <c r="O177" s="6">
        <f>IFERROR(INDEX(Param_d,MATCH(H177,Param_KeysNorm,0)),"")</f>
        <v>0</v>
      </c>
      <c r="P177" s="6">
        <f>IFERROR(IF(I177&gt;0,10000/I177,""),"")</f>
        <v>0</v>
      </c>
      <c r="Q177" s="6">
        <f>IFERROR(IF(K177&gt;0,J177/K177,""),"")</f>
        <v>0</v>
      </c>
      <c r="R177" s="6">
        <f>IFERROR(IF(L177&gt;0,Q177/L177,""),"")</f>
        <v>0</v>
      </c>
      <c r="S177" s="7">
        <f>IFERROR(R177*P177,"")</f>
        <v>0</v>
      </c>
      <c r="T177" s="6">
        <f>IFERROR((S177*M177*N177)/1000,"")</f>
        <v>0</v>
      </c>
      <c r="U177" s="6">
        <f>IFERROR(R177*M177*N177,"")</f>
        <v>0</v>
      </c>
      <c r="V177" s="6">
        <f>IF(A177&gt;0,A177*(1-(B177/100)-(C177/100)),"")</f>
        <v>0</v>
      </c>
      <c r="W177" s="6">
        <f>IFERROR(T177*V177,"")</f>
        <v>0</v>
      </c>
      <c r="X177" s="8">
        <f>IF(AND(U177&gt;0,O177&gt;0),ABS(U177-O177)/O177,"")</f>
        <v>0</v>
      </c>
      <c r="Y177" s="8">
        <f>IF(E177="Seca",Tol_Seca,Tol_Chuva)</f>
        <v>0</v>
      </c>
      <c r="Z177">
        <f>IF(AND(U177&gt;0,O177&gt;0),IF(X177&lt;=Y177,"OK","ATENCAO"),"")</f>
        <v>0</v>
      </c>
    </row>
    <row r="178" spans="7:26">
      <c r="G178">
        <f>D178&amp;"|"&amp;E178&amp;"|"&amp;F178</f>
        <v>0</v>
      </c>
      <c r="H178">
        <f>UPPER(SUBSTITUTE(SUBSTITUTE(G178,"-","")," ",""))</f>
        <v>0</v>
      </c>
      <c r="I178" s="6">
        <f>IFERROR(INDEX(Param_E,MATCH(H178,Param_KeysNorm,0)),"")</f>
        <v>0</v>
      </c>
      <c r="J178" s="6">
        <f>IFERROR(INDEX(Param_Gf,MATCH(H178,Param_KeysNorm,0)),"")</f>
        <v>0</v>
      </c>
      <c r="K178" s="6">
        <f>IFERROR(INDEX(Param_s,MATCH(H178,Param_KeysNorm,0)),"")</f>
        <v>0</v>
      </c>
      <c r="L178" s="6">
        <f>IFERROR(INDEX(Param_g,MATCH(H178,Param_KeysNorm,0)),"")</f>
        <v>0</v>
      </c>
      <c r="M178" s="6">
        <f>IFERROR(INDEX(Param_L,MATCH(H178,Param_KeysNorm,0)),"")</f>
        <v>0</v>
      </c>
      <c r="N178" s="6">
        <f>IFERROR(INDEX(Param_rho,MATCH(H178,Param_KeysNorm,0)),"")</f>
        <v>0</v>
      </c>
      <c r="O178" s="6">
        <f>IFERROR(INDEX(Param_d,MATCH(H178,Param_KeysNorm,0)),"")</f>
        <v>0</v>
      </c>
      <c r="P178" s="6">
        <f>IFERROR(IF(I178&gt;0,10000/I178,""),"")</f>
        <v>0</v>
      </c>
      <c r="Q178" s="6">
        <f>IFERROR(IF(K178&gt;0,J178/K178,""),"")</f>
        <v>0</v>
      </c>
      <c r="R178" s="6">
        <f>IFERROR(IF(L178&gt;0,Q178/L178,""),"")</f>
        <v>0</v>
      </c>
      <c r="S178" s="7">
        <f>IFERROR(R178*P178,"")</f>
        <v>0</v>
      </c>
      <c r="T178" s="6">
        <f>IFERROR((S178*M178*N178)/1000,"")</f>
        <v>0</v>
      </c>
      <c r="U178" s="6">
        <f>IFERROR(R178*M178*N178,"")</f>
        <v>0</v>
      </c>
      <c r="V178" s="6">
        <f>IF(A178&gt;0,A178*(1-(B178/100)-(C178/100)),"")</f>
        <v>0</v>
      </c>
      <c r="W178" s="6">
        <f>IFERROR(T178*V178,"")</f>
        <v>0</v>
      </c>
      <c r="X178" s="8">
        <f>IF(AND(U178&gt;0,O178&gt;0),ABS(U178-O178)/O178,"")</f>
        <v>0</v>
      </c>
      <c r="Y178" s="8">
        <f>IF(E178="Seca",Tol_Seca,Tol_Chuva)</f>
        <v>0</v>
      </c>
      <c r="Z178">
        <f>IF(AND(U178&gt;0,O178&gt;0),IF(X178&lt;=Y178,"OK","ATENCAO"),"")</f>
        <v>0</v>
      </c>
    </row>
    <row r="179" spans="7:26">
      <c r="G179">
        <f>D179&amp;"|"&amp;E179&amp;"|"&amp;F179</f>
        <v>0</v>
      </c>
      <c r="H179">
        <f>UPPER(SUBSTITUTE(SUBSTITUTE(G179,"-","")," ",""))</f>
        <v>0</v>
      </c>
      <c r="I179" s="6">
        <f>IFERROR(INDEX(Param_E,MATCH(H179,Param_KeysNorm,0)),"")</f>
        <v>0</v>
      </c>
      <c r="J179" s="6">
        <f>IFERROR(INDEX(Param_Gf,MATCH(H179,Param_KeysNorm,0)),"")</f>
        <v>0</v>
      </c>
      <c r="K179" s="6">
        <f>IFERROR(INDEX(Param_s,MATCH(H179,Param_KeysNorm,0)),"")</f>
        <v>0</v>
      </c>
      <c r="L179" s="6">
        <f>IFERROR(INDEX(Param_g,MATCH(H179,Param_KeysNorm,0)),"")</f>
        <v>0</v>
      </c>
      <c r="M179" s="6">
        <f>IFERROR(INDEX(Param_L,MATCH(H179,Param_KeysNorm,0)),"")</f>
        <v>0</v>
      </c>
      <c r="N179" s="6">
        <f>IFERROR(INDEX(Param_rho,MATCH(H179,Param_KeysNorm,0)),"")</f>
        <v>0</v>
      </c>
      <c r="O179" s="6">
        <f>IFERROR(INDEX(Param_d,MATCH(H179,Param_KeysNorm,0)),"")</f>
        <v>0</v>
      </c>
      <c r="P179" s="6">
        <f>IFERROR(IF(I179&gt;0,10000/I179,""),"")</f>
        <v>0</v>
      </c>
      <c r="Q179" s="6">
        <f>IFERROR(IF(K179&gt;0,J179/K179,""),"")</f>
        <v>0</v>
      </c>
      <c r="R179" s="6">
        <f>IFERROR(IF(L179&gt;0,Q179/L179,""),"")</f>
        <v>0</v>
      </c>
      <c r="S179" s="7">
        <f>IFERROR(R179*P179,"")</f>
        <v>0</v>
      </c>
      <c r="T179" s="6">
        <f>IFERROR((S179*M179*N179)/1000,"")</f>
        <v>0</v>
      </c>
      <c r="U179" s="6">
        <f>IFERROR(R179*M179*N179,"")</f>
        <v>0</v>
      </c>
      <c r="V179" s="6">
        <f>IF(A179&gt;0,A179*(1-(B179/100)-(C179/100)),"")</f>
        <v>0</v>
      </c>
      <c r="W179" s="6">
        <f>IFERROR(T179*V179,"")</f>
        <v>0</v>
      </c>
      <c r="X179" s="8">
        <f>IF(AND(U179&gt;0,O179&gt;0),ABS(U179-O179)/O179,"")</f>
        <v>0</v>
      </c>
      <c r="Y179" s="8">
        <f>IF(E179="Seca",Tol_Seca,Tol_Chuva)</f>
        <v>0</v>
      </c>
      <c r="Z179">
        <f>IF(AND(U179&gt;0,O179&gt;0),IF(X179&lt;=Y179,"OK","ATENCAO"),"")</f>
        <v>0</v>
      </c>
    </row>
    <row r="180" spans="7:26">
      <c r="G180">
        <f>D180&amp;"|"&amp;E180&amp;"|"&amp;F180</f>
        <v>0</v>
      </c>
      <c r="H180">
        <f>UPPER(SUBSTITUTE(SUBSTITUTE(G180,"-","")," ",""))</f>
        <v>0</v>
      </c>
      <c r="I180" s="6">
        <f>IFERROR(INDEX(Param_E,MATCH(H180,Param_KeysNorm,0)),"")</f>
        <v>0</v>
      </c>
      <c r="J180" s="6">
        <f>IFERROR(INDEX(Param_Gf,MATCH(H180,Param_KeysNorm,0)),"")</f>
        <v>0</v>
      </c>
      <c r="K180" s="6">
        <f>IFERROR(INDEX(Param_s,MATCH(H180,Param_KeysNorm,0)),"")</f>
        <v>0</v>
      </c>
      <c r="L180" s="6">
        <f>IFERROR(INDEX(Param_g,MATCH(H180,Param_KeysNorm,0)),"")</f>
        <v>0</v>
      </c>
      <c r="M180" s="6">
        <f>IFERROR(INDEX(Param_L,MATCH(H180,Param_KeysNorm,0)),"")</f>
        <v>0</v>
      </c>
      <c r="N180" s="6">
        <f>IFERROR(INDEX(Param_rho,MATCH(H180,Param_KeysNorm,0)),"")</f>
        <v>0</v>
      </c>
      <c r="O180" s="6">
        <f>IFERROR(INDEX(Param_d,MATCH(H180,Param_KeysNorm,0)),"")</f>
        <v>0</v>
      </c>
      <c r="P180" s="6">
        <f>IFERROR(IF(I180&gt;0,10000/I180,""),"")</f>
        <v>0</v>
      </c>
      <c r="Q180" s="6">
        <f>IFERROR(IF(K180&gt;0,J180/K180,""),"")</f>
        <v>0</v>
      </c>
      <c r="R180" s="6">
        <f>IFERROR(IF(L180&gt;0,Q180/L180,""),"")</f>
        <v>0</v>
      </c>
      <c r="S180" s="7">
        <f>IFERROR(R180*P180,"")</f>
        <v>0</v>
      </c>
      <c r="T180" s="6">
        <f>IFERROR((S180*M180*N180)/1000,"")</f>
        <v>0</v>
      </c>
      <c r="U180" s="6">
        <f>IFERROR(R180*M180*N180,"")</f>
        <v>0</v>
      </c>
      <c r="V180" s="6">
        <f>IF(A180&gt;0,A180*(1-(B180/100)-(C180/100)),"")</f>
        <v>0</v>
      </c>
      <c r="W180" s="6">
        <f>IFERROR(T180*V180,"")</f>
        <v>0</v>
      </c>
      <c r="X180" s="8">
        <f>IF(AND(U180&gt;0,O180&gt;0),ABS(U180-O180)/O180,"")</f>
        <v>0</v>
      </c>
      <c r="Y180" s="8">
        <f>IF(E180="Seca",Tol_Seca,Tol_Chuva)</f>
        <v>0</v>
      </c>
      <c r="Z180">
        <f>IF(AND(U180&gt;0,O180&gt;0),IF(X180&lt;=Y180,"OK","ATENCAO"),"")</f>
        <v>0</v>
      </c>
    </row>
    <row r="181" spans="7:26">
      <c r="G181">
        <f>D181&amp;"|"&amp;E181&amp;"|"&amp;F181</f>
        <v>0</v>
      </c>
      <c r="H181">
        <f>UPPER(SUBSTITUTE(SUBSTITUTE(G181,"-","")," ",""))</f>
        <v>0</v>
      </c>
      <c r="I181" s="6">
        <f>IFERROR(INDEX(Param_E,MATCH(H181,Param_KeysNorm,0)),"")</f>
        <v>0</v>
      </c>
      <c r="J181" s="6">
        <f>IFERROR(INDEX(Param_Gf,MATCH(H181,Param_KeysNorm,0)),"")</f>
        <v>0</v>
      </c>
      <c r="K181" s="6">
        <f>IFERROR(INDEX(Param_s,MATCH(H181,Param_KeysNorm,0)),"")</f>
        <v>0</v>
      </c>
      <c r="L181" s="6">
        <f>IFERROR(INDEX(Param_g,MATCH(H181,Param_KeysNorm,0)),"")</f>
        <v>0</v>
      </c>
      <c r="M181" s="6">
        <f>IFERROR(INDEX(Param_L,MATCH(H181,Param_KeysNorm,0)),"")</f>
        <v>0</v>
      </c>
      <c r="N181" s="6">
        <f>IFERROR(INDEX(Param_rho,MATCH(H181,Param_KeysNorm,0)),"")</f>
        <v>0</v>
      </c>
      <c r="O181" s="6">
        <f>IFERROR(INDEX(Param_d,MATCH(H181,Param_KeysNorm,0)),"")</f>
        <v>0</v>
      </c>
      <c r="P181" s="6">
        <f>IFERROR(IF(I181&gt;0,10000/I181,""),"")</f>
        <v>0</v>
      </c>
      <c r="Q181" s="6">
        <f>IFERROR(IF(K181&gt;0,J181/K181,""),"")</f>
        <v>0</v>
      </c>
      <c r="R181" s="6">
        <f>IFERROR(IF(L181&gt;0,Q181/L181,""),"")</f>
        <v>0</v>
      </c>
      <c r="S181" s="7">
        <f>IFERROR(R181*P181,"")</f>
        <v>0</v>
      </c>
      <c r="T181" s="6">
        <f>IFERROR((S181*M181*N181)/1000,"")</f>
        <v>0</v>
      </c>
      <c r="U181" s="6">
        <f>IFERROR(R181*M181*N181,"")</f>
        <v>0</v>
      </c>
      <c r="V181" s="6">
        <f>IF(A181&gt;0,A181*(1-(B181/100)-(C181/100)),"")</f>
        <v>0</v>
      </c>
      <c r="W181" s="6">
        <f>IFERROR(T181*V181,"")</f>
        <v>0</v>
      </c>
      <c r="X181" s="8">
        <f>IF(AND(U181&gt;0,O181&gt;0),ABS(U181-O181)/O181,"")</f>
        <v>0</v>
      </c>
      <c r="Y181" s="8">
        <f>IF(E181="Seca",Tol_Seca,Tol_Chuva)</f>
        <v>0</v>
      </c>
      <c r="Z181">
        <f>IF(AND(U181&gt;0,O181&gt;0),IF(X181&lt;=Y181,"OK","ATENCAO"),"")</f>
        <v>0</v>
      </c>
    </row>
    <row r="182" spans="7:26">
      <c r="G182">
        <f>D182&amp;"|"&amp;E182&amp;"|"&amp;F182</f>
        <v>0</v>
      </c>
      <c r="H182">
        <f>UPPER(SUBSTITUTE(SUBSTITUTE(G182,"-","")," ",""))</f>
        <v>0</v>
      </c>
      <c r="I182" s="6">
        <f>IFERROR(INDEX(Param_E,MATCH(H182,Param_KeysNorm,0)),"")</f>
        <v>0</v>
      </c>
      <c r="J182" s="6">
        <f>IFERROR(INDEX(Param_Gf,MATCH(H182,Param_KeysNorm,0)),"")</f>
        <v>0</v>
      </c>
      <c r="K182" s="6">
        <f>IFERROR(INDEX(Param_s,MATCH(H182,Param_KeysNorm,0)),"")</f>
        <v>0</v>
      </c>
      <c r="L182" s="6">
        <f>IFERROR(INDEX(Param_g,MATCH(H182,Param_KeysNorm,0)),"")</f>
        <v>0</v>
      </c>
      <c r="M182" s="6">
        <f>IFERROR(INDEX(Param_L,MATCH(H182,Param_KeysNorm,0)),"")</f>
        <v>0</v>
      </c>
      <c r="N182" s="6">
        <f>IFERROR(INDEX(Param_rho,MATCH(H182,Param_KeysNorm,0)),"")</f>
        <v>0</v>
      </c>
      <c r="O182" s="6">
        <f>IFERROR(INDEX(Param_d,MATCH(H182,Param_KeysNorm,0)),"")</f>
        <v>0</v>
      </c>
      <c r="P182" s="6">
        <f>IFERROR(IF(I182&gt;0,10000/I182,""),"")</f>
        <v>0</v>
      </c>
      <c r="Q182" s="6">
        <f>IFERROR(IF(K182&gt;0,J182/K182,""),"")</f>
        <v>0</v>
      </c>
      <c r="R182" s="6">
        <f>IFERROR(IF(L182&gt;0,Q182/L182,""),"")</f>
        <v>0</v>
      </c>
      <c r="S182" s="7">
        <f>IFERROR(R182*P182,"")</f>
        <v>0</v>
      </c>
      <c r="T182" s="6">
        <f>IFERROR((S182*M182*N182)/1000,"")</f>
        <v>0</v>
      </c>
      <c r="U182" s="6">
        <f>IFERROR(R182*M182*N182,"")</f>
        <v>0</v>
      </c>
      <c r="V182" s="6">
        <f>IF(A182&gt;0,A182*(1-(B182/100)-(C182/100)),"")</f>
        <v>0</v>
      </c>
      <c r="W182" s="6">
        <f>IFERROR(T182*V182,"")</f>
        <v>0</v>
      </c>
      <c r="X182" s="8">
        <f>IF(AND(U182&gt;0,O182&gt;0),ABS(U182-O182)/O182,"")</f>
        <v>0</v>
      </c>
      <c r="Y182" s="8">
        <f>IF(E182="Seca",Tol_Seca,Tol_Chuva)</f>
        <v>0</v>
      </c>
      <c r="Z182">
        <f>IF(AND(U182&gt;0,O182&gt;0),IF(X182&lt;=Y182,"OK","ATENCAO"),"")</f>
        <v>0</v>
      </c>
    </row>
    <row r="183" spans="7:26">
      <c r="G183">
        <f>D183&amp;"|"&amp;E183&amp;"|"&amp;F183</f>
        <v>0</v>
      </c>
      <c r="H183">
        <f>UPPER(SUBSTITUTE(SUBSTITUTE(G183,"-","")," ",""))</f>
        <v>0</v>
      </c>
      <c r="I183" s="6">
        <f>IFERROR(INDEX(Param_E,MATCH(H183,Param_KeysNorm,0)),"")</f>
        <v>0</v>
      </c>
      <c r="J183" s="6">
        <f>IFERROR(INDEX(Param_Gf,MATCH(H183,Param_KeysNorm,0)),"")</f>
        <v>0</v>
      </c>
      <c r="K183" s="6">
        <f>IFERROR(INDEX(Param_s,MATCH(H183,Param_KeysNorm,0)),"")</f>
        <v>0</v>
      </c>
      <c r="L183" s="6">
        <f>IFERROR(INDEX(Param_g,MATCH(H183,Param_KeysNorm,0)),"")</f>
        <v>0</v>
      </c>
      <c r="M183" s="6">
        <f>IFERROR(INDEX(Param_L,MATCH(H183,Param_KeysNorm,0)),"")</f>
        <v>0</v>
      </c>
      <c r="N183" s="6">
        <f>IFERROR(INDEX(Param_rho,MATCH(H183,Param_KeysNorm,0)),"")</f>
        <v>0</v>
      </c>
      <c r="O183" s="6">
        <f>IFERROR(INDEX(Param_d,MATCH(H183,Param_KeysNorm,0)),"")</f>
        <v>0</v>
      </c>
      <c r="P183" s="6">
        <f>IFERROR(IF(I183&gt;0,10000/I183,""),"")</f>
        <v>0</v>
      </c>
      <c r="Q183" s="6">
        <f>IFERROR(IF(K183&gt;0,J183/K183,""),"")</f>
        <v>0</v>
      </c>
      <c r="R183" s="6">
        <f>IFERROR(IF(L183&gt;0,Q183/L183,""),"")</f>
        <v>0</v>
      </c>
      <c r="S183" s="7">
        <f>IFERROR(R183*P183,"")</f>
        <v>0</v>
      </c>
      <c r="T183" s="6">
        <f>IFERROR((S183*M183*N183)/1000,"")</f>
        <v>0</v>
      </c>
      <c r="U183" s="6">
        <f>IFERROR(R183*M183*N183,"")</f>
        <v>0</v>
      </c>
      <c r="V183" s="6">
        <f>IF(A183&gt;0,A183*(1-(B183/100)-(C183/100)),"")</f>
        <v>0</v>
      </c>
      <c r="W183" s="6">
        <f>IFERROR(T183*V183,"")</f>
        <v>0</v>
      </c>
      <c r="X183" s="8">
        <f>IF(AND(U183&gt;0,O183&gt;0),ABS(U183-O183)/O183,"")</f>
        <v>0</v>
      </c>
      <c r="Y183" s="8">
        <f>IF(E183="Seca",Tol_Seca,Tol_Chuva)</f>
        <v>0</v>
      </c>
      <c r="Z183">
        <f>IF(AND(U183&gt;0,O183&gt;0),IF(X183&lt;=Y183,"OK","ATENCAO"),"")</f>
        <v>0</v>
      </c>
    </row>
    <row r="184" spans="7:26">
      <c r="G184">
        <f>D184&amp;"|"&amp;E184&amp;"|"&amp;F184</f>
        <v>0</v>
      </c>
      <c r="H184">
        <f>UPPER(SUBSTITUTE(SUBSTITUTE(G184,"-","")," ",""))</f>
        <v>0</v>
      </c>
      <c r="I184" s="6">
        <f>IFERROR(INDEX(Param_E,MATCH(H184,Param_KeysNorm,0)),"")</f>
        <v>0</v>
      </c>
      <c r="J184" s="6">
        <f>IFERROR(INDEX(Param_Gf,MATCH(H184,Param_KeysNorm,0)),"")</f>
        <v>0</v>
      </c>
      <c r="K184" s="6">
        <f>IFERROR(INDEX(Param_s,MATCH(H184,Param_KeysNorm,0)),"")</f>
        <v>0</v>
      </c>
      <c r="L184" s="6">
        <f>IFERROR(INDEX(Param_g,MATCH(H184,Param_KeysNorm,0)),"")</f>
        <v>0</v>
      </c>
      <c r="M184" s="6">
        <f>IFERROR(INDEX(Param_L,MATCH(H184,Param_KeysNorm,0)),"")</f>
        <v>0</v>
      </c>
      <c r="N184" s="6">
        <f>IFERROR(INDEX(Param_rho,MATCH(H184,Param_KeysNorm,0)),"")</f>
        <v>0</v>
      </c>
      <c r="O184" s="6">
        <f>IFERROR(INDEX(Param_d,MATCH(H184,Param_KeysNorm,0)),"")</f>
        <v>0</v>
      </c>
      <c r="P184" s="6">
        <f>IFERROR(IF(I184&gt;0,10000/I184,""),"")</f>
        <v>0</v>
      </c>
      <c r="Q184" s="6">
        <f>IFERROR(IF(K184&gt;0,J184/K184,""),"")</f>
        <v>0</v>
      </c>
      <c r="R184" s="6">
        <f>IFERROR(IF(L184&gt;0,Q184/L184,""),"")</f>
        <v>0</v>
      </c>
      <c r="S184" s="7">
        <f>IFERROR(R184*P184,"")</f>
        <v>0</v>
      </c>
      <c r="T184" s="6">
        <f>IFERROR((S184*M184*N184)/1000,"")</f>
        <v>0</v>
      </c>
      <c r="U184" s="6">
        <f>IFERROR(R184*M184*N184,"")</f>
        <v>0</v>
      </c>
      <c r="V184" s="6">
        <f>IF(A184&gt;0,A184*(1-(B184/100)-(C184/100)),"")</f>
        <v>0</v>
      </c>
      <c r="W184" s="6">
        <f>IFERROR(T184*V184,"")</f>
        <v>0</v>
      </c>
      <c r="X184" s="8">
        <f>IF(AND(U184&gt;0,O184&gt;0),ABS(U184-O184)/O184,"")</f>
        <v>0</v>
      </c>
      <c r="Y184" s="8">
        <f>IF(E184="Seca",Tol_Seca,Tol_Chuva)</f>
        <v>0</v>
      </c>
      <c r="Z184">
        <f>IF(AND(U184&gt;0,O184&gt;0),IF(X184&lt;=Y184,"OK","ATENCAO"),"")</f>
        <v>0</v>
      </c>
    </row>
    <row r="185" spans="7:26">
      <c r="G185">
        <f>D185&amp;"|"&amp;E185&amp;"|"&amp;F185</f>
        <v>0</v>
      </c>
      <c r="H185">
        <f>UPPER(SUBSTITUTE(SUBSTITUTE(G185,"-","")," ",""))</f>
        <v>0</v>
      </c>
      <c r="I185" s="6">
        <f>IFERROR(INDEX(Param_E,MATCH(H185,Param_KeysNorm,0)),"")</f>
        <v>0</v>
      </c>
      <c r="J185" s="6">
        <f>IFERROR(INDEX(Param_Gf,MATCH(H185,Param_KeysNorm,0)),"")</f>
        <v>0</v>
      </c>
      <c r="K185" s="6">
        <f>IFERROR(INDEX(Param_s,MATCH(H185,Param_KeysNorm,0)),"")</f>
        <v>0</v>
      </c>
      <c r="L185" s="6">
        <f>IFERROR(INDEX(Param_g,MATCH(H185,Param_KeysNorm,0)),"")</f>
        <v>0</v>
      </c>
      <c r="M185" s="6">
        <f>IFERROR(INDEX(Param_L,MATCH(H185,Param_KeysNorm,0)),"")</f>
        <v>0</v>
      </c>
      <c r="N185" s="6">
        <f>IFERROR(INDEX(Param_rho,MATCH(H185,Param_KeysNorm,0)),"")</f>
        <v>0</v>
      </c>
      <c r="O185" s="6">
        <f>IFERROR(INDEX(Param_d,MATCH(H185,Param_KeysNorm,0)),"")</f>
        <v>0</v>
      </c>
      <c r="P185" s="6">
        <f>IFERROR(IF(I185&gt;0,10000/I185,""),"")</f>
        <v>0</v>
      </c>
      <c r="Q185" s="6">
        <f>IFERROR(IF(K185&gt;0,J185/K185,""),"")</f>
        <v>0</v>
      </c>
      <c r="R185" s="6">
        <f>IFERROR(IF(L185&gt;0,Q185/L185,""),"")</f>
        <v>0</v>
      </c>
      <c r="S185" s="7">
        <f>IFERROR(R185*P185,"")</f>
        <v>0</v>
      </c>
      <c r="T185" s="6">
        <f>IFERROR((S185*M185*N185)/1000,"")</f>
        <v>0</v>
      </c>
      <c r="U185" s="6">
        <f>IFERROR(R185*M185*N185,"")</f>
        <v>0</v>
      </c>
      <c r="V185" s="6">
        <f>IF(A185&gt;0,A185*(1-(B185/100)-(C185/100)),"")</f>
        <v>0</v>
      </c>
      <c r="W185" s="6">
        <f>IFERROR(T185*V185,"")</f>
        <v>0</v>
      </c>
      <c r="X185" s="8">
        <f>IF(AND(U185&gt;0,O185&gt;0),ABS(U185-O185)/O185,"")</f>
        <v>0</v>
      </c>
      <c r="Y185" s="8">
        <f>IF(E185="Seca",Tol_Seca,Tol_Chuva)</f>
        <v>0</v>
      </c>
      <c r="Z185">
        <f>IF(AND(U185&gt;0,O185&gt;0),IF(X185&lt;=Y185,"OK","ATENCAO"),"")</f>
        <v>0</v>
      </c>
    </row>
    <row r="186" spans="7:26">
      <c r="G186">
        <f>D186&amp;"|"&amp;E186&amp;"|"&amp;F186</f>
        <v>0</v>
      </c>
      <c r="H186">
        <f>UPPER(SUBSTITUTE(SUBSTITUTE(G186,"-","")," ",""))</f>
        <v>0</v>
      </c>
      <c r="I186" s="6">
        <f>IFERROR(INDEX(Param_E,MATCH(H186,Param_KeysNorm,0)),"")</f>
        <v>0</v>
      </c>
      <c r="J186" s="6">
        <f>IFERROR(INDEX(Param_Gf,MATCH(H186,Param_KeysNorm,0)),"")</f>
        <v>0</v>
      </c>
      <c r="K186" s="6">
        <f>IFERROR(INDEX(Param_s,MATCH(H186,Param_KeysNorm,0)),"")</f>
        <v>0</v>
      </c>
      <c r="L186" s="6">
        <f>IFERROR(INDEX(Param_g,MATCH(H186,Param_KeysNorm,0)),"")</f>
        <v>0</v>
      </c>
      <c r="M186" s="6">
        <f>IFERROR(INDEX(Param_L,MATCH(H186,Param_KeysNorm,0)),"")</f>
        <v>0</v>
      </c>
      <c r="N186" s="6">
        <f>IFERROR(INDEX(Param_rho,MATCH(H186,Param_KeysNorm,0)),"")</f>
        <v>0</v>
      </c>
      <c r="O186" s="6">
        <f>IFERROR(INDEX(Param_d,MATCH(H186,Param_KeysNorm,0)),"")</f>
        <v>0</v>
      </c>
      <c r="P186" s="6">
        <f>IFERROR(IF(I186&gt;0,10000/I186,""),"")</f>
        <v>0</v>
      </c>
      <c r="Q186" s="6">
        <f>IFERROR(IF(K186&gt;0,J186/K186,""),"")</f>
        <v>0</v>
      </c>
      <c r="R186" s="6">
        <f>IFERROR(IF(L186&gt;0,Q186/L186,""),"")</f>
        <v>0</v>
      </c>
      <c r="S186" s="7">
        <f>IFERROR(R186*P186,"")</f>
        <v>0</v>
      </c>
      <c r="T186" s="6">
        <f>IFERROR((S186*M186*N186)/1000,"")</f>
        <v>0</v>
      </c>
      <c r="U186" s="6">
        <f>IFERROR(R186*M186*N186,"")</f>
        <v>0</v>
      </c>
      <c r="V186" s="6">
        <f>IF(A186&gt;0,A186*(1-(B186/100)-(C186/100)),"")</f>
        <v>0</v>
      </c>
      <c r="W186" s="6">
        <f>IFERROR(T186*V186,"")</f>
        <v>0</v>
      </c>
      <c r="X186" s="8">
        <f>IF(AND(U186&gt;0,O186&gt;0),ABS(U186-O186)/O186,"")</f>
        <v>0</v>
      </c>
      <c r="Y186" s="8">
        <f>IF(E186="Seca",Tol_Seca,Tol_Chuva)</f>
        <v>0</v>
      </c>
      <c r="Z186">
        <f>IF(AND(U186&gt;0,O186&gt;0),IF(X186&lt;=Y186,"OK","ATENCAO"),"")</f>
        <v>0</v>
      </c>
    </row>
    <row r="187" spans="7:26">
      <c r="G187">
        <f>D187&amp;"|"&amp;E187&amp;"|"&amp;F187</f>
        <v>0</v>
      </c>
      <c r="H187">
        <f>UPPER(SUBSTITUTE(SUBSTITUTE(G187,"-","")," ",""))</f>
        <v>0</v>
      </c>
      <c r="I187" s="6">
        <f>IFERROR(INDEX(Param_E,MATCH(H187,Param_KeysNorm,0)),"")</f>
        <v>0</v>
      </c>
      <c r="J187" s="6">
        <f>IFERROR(INDEX(Param_Gf,MATCH(H187,Param_KeysNorm,0)),"")</f>
        <v>0</v>
      </c>
      <c r="K187" s="6">
        <f>IFERROR(INDEX(Param_s,MATCH(H187,Param_KeysNorm,0)),"")</f>
        <v>0</v>
      </c>
      <c r="L187" s="6">
        <f>IFERROR(INDEX(Param_g,MATCH(H187,Param_KeysNorm,0)),"")</f>
        <v>0</v>
      </c>
      <c r="M187" s="6">
        <f>IFERROR(INDEX(Param_L,MATCH(H187,Param_KeysNorm,0)),"")</f>
        <v>0</v>
      </c>
      <c r="N187" s="6">
        <f>IFERROR(INDEX(Param_rho,MATCH(H187,Param_KeysNorm,0)),"")</f>
        <v>0</v>
      </c>
      <c r="O187" s="6">
        <f>IFERROR(INDEX(Param_d,MATCH(H187,Param_KeysNorm,0)),"")</f>
        <v>0</v>
      </c>
      <c r="P187" s="6">
        <f>IFERROR(IF(I187&gt;0,10000/I187,""),"")</f>
        <v>0</v>
      </c>
      <c r="Q187" s="6">
        <f>IFERROR(IF(K187&gt;0,J187/K187,""),"")</f>
        <v>0</v>
      </c>
      <c r="R187" s="6">
        <f>IFERROR(IF(L187&gt;0,Q187/L187,""),"")</f>
        <v>0</v>
      </c>
      <c r="S187" s="7">
        <f>IFERROR(R187*P187,"")</f>
        <v>0</v>
      </c>
      <c r="T187" s="6">
        <f>IFERROR((S187*M187*N187)/1000,"")</f>
        <v>0</v>
      </c>
      <c r="U187" s="6">
        <f>IFERROR(R187*M187*N187,"")</f>
        <v>0</v>
      </c>
      <c r="V187" s="6">
        <f>IF(A187&gt;0,A187*(1-(B187/100)-(C187/100)),"")</f>
        <v>0</v>
      </c>
      <c r="W187" s="6">
        <f>IFERROR(T187*V187,"")</f>
        <v>0</v>
      </c>
      <c r="X187" s="8">
        <f>IF(AND(U187&gt;0,O187&gt;0),ABS(U187-O187)/O187,"")</f>
        <v>0</v>
      </c>
      <c r="Y187" s="8">
        <f>IF(E187="Seca",Tol_Seca,Tol_Chuva)</f>
        <v>0</v>
      </c>
      <c r="Z187">
        <f>IF(AND(U187&gt;0,O187&gt;0),IF(X187&lt;=Y187,"OK","ATENCAO"),"")</f>
        <v>0</v>
      </c>
    </row>
    <row r="188" spans="7:26">
      <c r="G188">
        <f>D188&amp;"|"&amp;E188&amp;"|"&amp;F188</f>
        <v>0</v>
      </c>
      <c r="H188">
        <f>UPPER(SUBSTITUTE(SUBSTITUTE(G188,"-","")," ",""))</f>
        <v>0</v>
      </c>
      <c r="I188" s="6">
        <f>IFERROR(INDEX(Param_E,MATCH(H188,Param_KeysNorm,0)),"")</f>
        <v>0</v>
      </c>
      <c r="J188" s="6">
        <f>IFERROR(INDEX(Param_Gf,MATCH(H188,Param_KeysNorm,0)),"")</f>
        <v>0</v>
      </c>
      <c r="K188" s="6">
        <f>IFERROR(INDEX(Param_s,MATCH(H188,Param_KeysNorm,0)),"")</f>
        <v>0</v>
      </c>
      <c r="L188" s="6">
        <f>IFERROR(INDEX(Param_g,MATCH(H188,Param_KeysNorm,0)),"")</f>
        <v>0</v>
      </c>
      <c r="M188" s="6">
        <f>IFERROR(INDEX(Param_L,MATCH(H188,Param_KeysNorm,0)),"")</f>
        <v>0</v>
      </c>
      <c r="N188" s="6">
        <f>IFERROR(INDEX(Param_rho,MATCH(H188,Param_KeysNorm,0)),"")</f>
        <v>0</v>
      </c>
      <c r="O188" s="6">
        <f>IFERROR(INDEX(Param_d,MATCH(H188,Param_KeysNorm,0)),"")</f>
        <v>0</v>
      </c>
      <c r="P188" s="6">
        <f>IFERROR(IF(I188&gt;0,10000/I188,""),"")</f>
        <v>0</v>
      </c>
      <c r="Q188" s="6">
        <f>IFERROR(IF(K188&gt;0,J188/K188,""),"")</f>
        <v>0</v>
      </c>
      <c r="R188" s="6">
        <f>IFERROR(IF(L188&gt;0,Q188/L188,""),"")</f>
        <v>0</v>
      </c>
      <c r="S188" s="7">
        <f>IFERROR(R188*P188,"")</f>
        <v>0</v>
      </c>
      <c r="T188" s="6">
        <f>IFERROR((S188*M188*N188)/1000,"")</f>
        <v>0</v>
      </c>
      <c r="U188" s="6">
        <f>IFERROR(R188*M188*N188,"")</f>
        <v>0</v>
      </c>
      <c r="V188" s="6">
        <f>IF(A188&gt;0,A188*(1-(B188/100)-(C188/100)),"")</f>
        <v>0</v>
      </c>
      <c r="W188" s="6">
        <f>IFERROR(T188*V188,"")</f>
        <v>0</v>
      </c>
      <c r="X188" s="8">
        <f>IF(AND(U188&gt;0,O188&gt;0),ABS(U188-O188)/O188,"")</f>
        <v>0</v>
      </c>
      <c r="Y188" s="8">
        <f>IF(E188="Seca",Tol_Seca,Tol_Chuva)</f>
        <v>0</v>
      </c>
      <c r="Z188">
        <f>IF(AND(U188&gt;0,O188&gt;0),IF(X188&lt;=Y188,"OK","ATENCAO"),"")</f>
        <v>0</v>
      </c>
    </row>
    <row r="189" spans="7:26">
      <c r="G189">
        <f>D189&amp;"|"&amp;E189&amp;"|"&amp;F189</f>
        <v>0</v>
      </c>
      <c r="H189">
        <f>UPPER(SUBSTITUTE(SUBSTITUTE(G189,"-","")," ",""))</f>
        <v>0</v>
      </c>
      <c r="I189" s="6">
        <f>IFERROR(INDEX(Param_E,MATCH(H189,Param_KeysNorm,0)),"")</f>
        <v>0</v>
      </c>
      <c r="J189" s="6">
        <f>IFERROR(INDEX(Param_Gf,MATCH(H189,Param_KeysNorm,0)),"")</f>
        <v>0</v>
      </c>
      <c r="K189" s="6">
        <f>IFERROR(INDEX(Param_s,MATCH(H189,Param_KeysNorm,0)),"")</f>
        <v>0</v>
      </c>
      <c r="L189" s="6">
        <f>IFERROR(INDEX(Param_g,MATCH(H189,Param_KeysNorm,0)),"")</f>
        <v>0</v>
      </c>
      <c r="M189" s="6">
        <f>IFERROR(INDEX(Param_L,MATCH(H189,Param_KeysNorm,0)),"")</f>
        <v>0</v>
      </c>
      <c r="N189" s="6">
        <f>IFERROR(INDEX(Param_rho,MATCH(H189,Param_KeysNorm,0)),"")</f>
        <v>0</v>
      </c>
      <c r="O189" s="6">
        <f>IFERROR(INDEX(Param_d,MATCH(H189,Param_KeysNorm,0)),"")</f>
        <v>0</v>
      </c>
      <c r="P189" s="6">
        <f>IFERROR(IF(I189&gt;0,10000/I189,""),"")</f>
        <v>0</v>
      </c>
      <c r="Q189" s="6">
        <f>IFERROR(IF(K189&gt;0,J189/K189,""),"")</f>
        <v>0</v>
      </c>
      <c r="R189" s="6">
        <f>IFERROR(IF(L189&gt;0,Q189/L189,""),"")</f>
        <v>0</v>
      </c>
      <c r="S189" s="7">
        <f>IFERROR(R189*P189,"")</f>
        <v>0</v>
      </c>
      <c r="T189" s="6">
        <f>IFERROR((S189*M189*N189)/1000,"")</f>
        <v>0</v>
      </c>
      <c r="U189" s="6">
        <f>IFERROR(R189*M189*N189,"")</f>
        <v>0</v>
      </c>
      <c r="V189" s="6">
        <f>IF(A189&gt;0,A189*(1-(B189/100)-(C189/100)),"")</f>
        <v>0</v>
      </c>
      <c r="W189" s="6">
        <f>IFERROR(T189*V189,"")</f>
        <v>0</v>
      </c>
      <c r="X189" s="8">
        <f>IF(AND(U189&gt;0,O189&gt;0),ABS(U189-O189)/O189,"")</f>
        <v>0</v>
      </c>
      <c r="Y189" s="8">
        <f>IF(E189="Seca",Tol_Seca,Tol_Chuva)</f>
        <v>0</v>
      </c>
      <c r="Z189">
        <f>IF(AND(U189&gt;0,O189&gt;0),IF(X189&lt;=Y189,"OK","ATENCAO"),"")</f>
        <v>0</v>
      </c>
    </row>
    <row r="190" spans="7:26">
      <c r="G190">
        <f>D190&amp;"|"&amp;E190&amp;"|"&amp;F190</f>
        <v>0</v>
      </c>
      <c r="H190">
        <f>UPPER(SUBSTITUTE(SUBSTITUTE(G190,"-","")," ",""))</f>
        <v>0</v>
      </c>
      <c r="I190" s="6">
        <f>IFERROR(INDEX(Param_E,MATCH(H190,Param_KeysNorm,0)),"")</f>
        <v>0</v>
      </c>
      <c r="J190" s="6">
        <f>IFERROR(INDEX(Param_Gf,MATCH(H190,Param_KeysNorm,0)),"")</f>
        <v>0</v>
      </c>
      <c r="K190" s="6">
        <f>IFERROR(INDEX(Param_s,MATCH(H190,Param_KeysNorm,0)),"")</f>
        <v>0</v>
      </c>
      <c r="L190" s="6">
        <f>IFERROR(INDEX(Param_g,MATCH(H190,Param_KeysNorm,0)),"")</f>
        <v>0</v>
      </c>
      <c r="M190" s="6">
        <f>IFERROR(INDEX(Param_L,MATCH(H190,Param_KeysNorm,0)),"")</f>
        <v>0</v>
      </c>
      <c r="N190" s="6">
        <f>IFERROR(INDEX(Param_rho,MATCH(H190,Param_KeysNorm,0)),"")</f>
        <v>0</v>
      </c>
      <c r="O190" s="6">
        <f>IFERROR(INDEX(Param_d,MATCH(H190,Param_KeysNorm,0)),"")</f>
        <v>0</v>
      </c>
      <c r="P190" s="6">
        <f>IFERROR(IF(I190&gt;0,10000/I190,""),"")</f>
        <v>0</v>
      </c>
      <c r="Q190" s="6">
        <f>IFERROR(IF(K190&gt;0,J190/K190,""),"")</f>
        <v>0</v>
      </c>
      <c r="R190" s="6">
        <f>IFERROR(IF(L190&gt;0,Q190/L190,""),"")</f>
        <v>0</v>
      </c>
      <c r="S190" s="7">
        <f>IFERROR(R190*P190,"")</f>
        <v>0</v>
      </c>
      <c r="T190" s="6">
        <f>IFERROR((S190*M190*N190)/1000,"")</f>
        <v>0</v>
      </c>
      <c r="U190" s="6">
        <f>IFERROR(R190*M190*N190,"")</f>
        <v>0</v>
      </c>
      <c r="V190" s="6">
        <f>IF(A190&gt;0,A190*(1-(B190/100)-(C190/100)),"")</f>
        <v>0</v>
      </c>
      <c r="W190" s="6">
        <f>IFERROR(T190*V190,"")</f>
        <v>0</v>
      </c>
      <c r="X190" s="8">
        <f>IF(AND(U190&gt;0,O190&gt;0),ABS(U190-O190)/O190,"")</f>
        <v>0</v>
      </c>
      <c r="Y190" s="8">
        <f>IF(E190="Seca",Tol_Seca,Tol_Chuva)</f>
        <v>0</v>
      </c>
      <c r="Z190">
        <f>IF(AND(U190&gt;0,O190&gt;0),IF(X190&lt;=Y190,"OK","ATENCAO"),"")</f>
        <v>0</v>
      </c>
    </row>
    <row r="191" spans="7:26">
      <c r="G191">
        <f>D191&amp;"|"&amp;E191&amp;"|"&amp;F191</f>
        <v>0</v>
      </c>
      <c r="H191">
        <f>UPPER(SUBSTITUTE(SUBSTITUTE(G191,"-","")," ",""))</f>
        <v>0</v>
      </c>
      <c r="I191" s="6">
        <f>IFERROR(INDEX(Param_E,MATCH(H191,Param_KeysNorm,0)),"")</f>
        <v>0</v>
      </c>
      <c r="J191" s="6">
        <f>IFERROR(INDEX(Param_Gf,MATCH(H191,Param_KeysNorm,0)),"")</f>
        <v>0</v>
      </c>
      <c r="K191" s="6">
        <f>IFERROR(INDEX(Param_s,MATCH(H191,Param_KeysNorm,0)),"")</f>
        <v>0</v>
      </c>
      <c r="L191" s="6">
        <f>IFERROR(INDEX(Param_g,MATCH(H191,Param_KeysNorm,0)),"")</f>
        <v>0</v>
      </c>
      <c r="M191" s="6">
        <f>IFERROR(INDEX(Param_L,MATCH(H191,Param_KeysNorm,0)),"")</f>
        <v>0</v>
      </c>
      <c r="N191" s="6">
        <f>IFERROR(INDEX(Param_rho,MATCH(H191,Param_KeysNorm,0)),"")</f>
        <v>0</v>
      </c>
      <c r="O191" s="6">
        <f>IFERROR(INDEX(Param_d,MATCH(H191,Param_KeysNorm,0)),"")</f>
        <v>0</v>
      </c>
      <c r="P191" s="6">
        <f>IFERROR(IF(I191&gt;0,10000/I191,""),"")</f>
        <v>0</v>
      </c>
      <c r="Q191" s="6">
        <f>IFERROR(IF(K191&gt;0,J191/K191,""),"")</f>
        <v>0</v>
      </c>
      <c r="R191" s="6">
        <f>IFERROR(IF(L191&gt;0,Q191/L191,""),"")</f>
        <v>0</v>
      </c>
      <c r="S191" s="7">
        <f>IFERROR(R191*P191,"")</f>
        <v>0</v>
      </c>
      <c r="T191" s="6">
        <f>IFERROR((S191*M191*N191)/1000,"")</f>
        <v>0</v>
      </c>
      <c r="U191" s="6">
        <f>IFERROR(R191*M191*N191,"")</f>
        <v>0</v>
      </c>
      <c r="V191" s="6">
        <f>IF(A191&gt;0,A191*(1-(B191/100)-(C191/100)),"")</f>
        <v>0</v>
      </c>
      <c r="W191" s="6">
        <f>IFERROR(T191*V191,"")</f>
        <v>0</v>
      </c>
      <c r="X191" s="8">
        <f>IF(AND(U191&gt;0,O191&gt;0),ABS(U191-O191)/O191,"")</f>
        <v>0</v>
      </c>
      <c r="Y191" s="8">
        <f>IF(E191="Seca",Tol_Seca,Tol_Chuva)</f>
        <v>0</v>
      </c>
      <c r="Z191">
        <f>IF(AND(U191&gt;0,O191&gt;0),IF(X191&lt;=Y191,"OK","ATENCAO"),"")</f>
        <v>0</v>
      </c>
    </row>
    <row r="192" spans="7:26">
      <c r="G192">
        <f>D192&amp;"|"&amp;E192&amp;"|"&amp;F192</f>
        <v>0</v>
      </c>
      <c r="H192">
        <f>UPPER(SUBSTITUTE(SUBSTITUTE(G192,"-","")," ",""))</f>
        <v>0</v>
      </c>
      <c r="I192" s="6">
        <f>IFERROR(INDEX(Param_E,MATCH(H192,Param_KeysNorm,0)),"")</f>
        <v>0</v>
      </c>
      <c r="J192" s="6">
        <f>IFERROR(INDEX(Param_Gf,MATCH(H192,Param_KeysNorm,0)),"")</f>
        <v>0</v>
      </c>
      <c r="K192" s="6">
        <f>IFERROR(INDEX(Param_s,MATCH(H192,Param_KeysNorm,0)),"")</f>
        <v>0</v>
      </c>
      <c r="L192" s="6">
        <f>IFERROR(INDEX(Param_g,MATCH(H192,Param_KeysNorm,0)),"")</f>
        <v>0</v>
      </c>
      <c r="M192" s="6">
        <f>IFERROR(INDEX(Param_L,MATCH(H192,Param_KeysNorm,0)),"")</f>
        <v>0</v>
      </c>
      <c r="N192" s="6">
        <f>IFERROR(INDEX(Param_rho,MATCH(H192,Param_KeysNorm,0)),"")</f>
        <v>0</v>
      </c>
      <c r="O192" s="6">
        <f>IFERROR(INDEX(Param_d,MATCH(H192,Param_KeysNorm,0)),"")</f>
        <v>0</v>
      </c>
      <c r="P192" s="6">
        <f>IFERROR(IF(I192&gt;0,10000/I192,""),"")</f>
        <v>0</v>
      </c>
      <c r="Q192" s="6">
        <f>IFERROR(IF(K192&gt;0,J192/K192,""),"")</f>
        <v>0</v>
      </c>
      <c r="R192" s="6">
        <f>IFERROR(IF(L192&gt;0,Q192/L192,""),"")</f>
        <v>0</v>
      </c>
      <c r="S192" s="7">
        <f>IFERROR(R192*P192,"")</f>
        <v>0</v>
      </c>
      <c r="T192" s="6">
        <f>IFERROR((S192*M192*N192)/1000,"")</f>
        <v>0</v>
      </c>
      <c r="U192" s="6">
        <f>IFERROR(R192*M192*N192,"")</f>
        <v>0</v>
      </c>
      <c r="V192" s="6">
        <f>IF(A192&gt;0,A192*(1-(B192/100)-(C192/100)),"")</f>
        <v>0</v>
      </c>
      <c r="W192" s="6">
        <f>IFERROR(T192*V192,"")</f>
        <v>0</v>
      </c>
      <c r="X192" s="8">
        <f>IF(AND(U192&gt;0,O192&gt;0),ABS(U192-O192)/O192,"")</f>
        <v>0</v>
      </c>
      <c r="Y192" s="8">
        <f>IF(E192="Seca",Tol_Seca,Tol_Chuva)</f>
        <v>0</v>
      </c>
      <c r="Z192">
        <f>IF(AND(U192&gt;0,O192&gt;0),IF(X192&lt;=Y192,"OK","ATENCAO"),"")</f>
        <v>0</v>
      </c>
    </row>
    <row r="193" spans="7:26">
      <c r="G193">
        <f>D193&amp;"|"&amp;E193&amp;"|"&amp;F193</f>
        <v>0</v>
      </c>
      <c r="H193">
        <f>UPPER(SUBSTITUTE(SUBSTITUTE(G193,"-","")," ",""))</f>
        <v>0</v>
      </c>
      <c r="I193" s="6">
        <f>IFERROR(INDEX(Param_E,MATCH(H193,Param_KeysNorm,0)),"")</f>
        <v>0</v>
      </c>
      <c r="J193" s="6">
        <f>IFERROR(INDEX(Param_Gf,MATCH(H193,Param_KeysNorm,0)),"")</f>
        <v>0</v>
      </c>
      <c r="K193" s="6">
        <f>IFERROR(INDEX(Param_s,MATCH(H193,Param_KeysNorm,0)),"")</f>
        <v>0</v>
      </c>
      <c r="L193" s="6">
        <f>IFERROR(INDEX(Param_g,MATCH(H193,Param_KeysNorm,0)),"")</f>
        <v>0</v>
      </c>
      <c r="M193" s="6">
        <f>IFERROR(INDEX(Param_L,MATCH(H193,Param_KeysNorm,0)),"")</f>
        <v>0</v>
      </c>
      <c r="N193" s="6">
        <f>IFERROR(INDEX(Param_rho,MATCH(H193,Param_KeysNorm,0)),"")</f>
        <v>0</v>
      </c>
      <c r="O193" s="6">
        <f>IFERROR(INDEX(Param_d,MATCH(H193,Param_KeysNorm,0)),"")</f>
        <v>0</v>
      </c>
      <c r="P193" s="6">
        <f>IFERROR(IF(I193&gt;0,10000/I193,""),"")</f>
        <v>0</v>
      </c>
      <c r="Q193" s="6">
        <f>IFERROR(IF(K193&gt;0,J193/K193,""),"")</f>
        <v>0</v>
      </c>
      <c r="R193" s="6">
        <f>IFERROR(IF(L193&gt;0,Q193/L193,""),"")</f>
        <v>0</v>
      </c>
      <c r="S193" s="7">
        <f>IFERROR(R193*P193,"")</f>
        <v>0</v>
      </c>
      <c r="T193" s="6">
        <f>IFERROR((S193*M193*N193)/1000,"")</f>
        <v>0</v>
      </c>
      <c r="U193" s="6">
        <f>IFERROR(R193*M193*N193,"")</f>
        <v>0</v>
      </c>
      <c r="V193" s="6">
        <f>IF(A193&gt;0,A193*(1-(B193/100)-(C193/100)),"")</f>
        <v>0</v>
      </c>
      <c r="W193" s="6">
        <f>IFERROR(T193*V193,"")</f>
        <v>0</v>
      </c>
      <c r="X193" s="8">
        <f>IF(AND(U193&gt;0,O193&gt;0),ABS(U193-O193)/O193,"")</f>
        <v>0</v>
      </c>
      <c r="Y193" s="8">
        <f>IF(E193="Seca",Tol_Seca,Tol_Chuva)</f>
        <v>0</v>
      </c>
      <c r="Z193">
        <f>IF(AND(U193&gt;0,O193&gt;0),IF(X193&lt;=Y193,"OK","ATENCAO"),"")</f>
        <v>0</v>
      </c>
    </row>
    <row r="194" spans="7:26">
      <c r="G194">
        <f>D194&amp;"|"&amp;E194&amp;"|"&amp;F194</f>
        <v>0</v>
      </c>
      <c r="H194">
        <f>UPPER(SUBSTITUTE(SUBSTITUTE(G194,"-","")," ",""))</f>
        <v>0</v>
      </c>
      <c r="I194" s="6">
        <f>IFERROR(INDEX(Param_E,MATCH(H194,Param_KeysNorm,0)),"")</f>
        <v>0</v>
      </c>
      <c r="J194" s="6">
        <f>IFERROR(INDEX(Param_Gf,MATCH(H194,Param_KeysNorm,0)),"")</f>
        <v>0</v>
      </c>
      <c r="K194" s="6">
        <f>IFERROR(INDEX(Param_s,MATCH(H194,Param_KeysNorm,0)),"")</f>
        <v>0</v>
      </c>
      <c r="L194" s="6">
        <f>IFERROR(INDEX(Param_g,MATCH(H194,Param_KeysNorm,0)),"")</f>
        <v>0</v>
      </c>
      <c r="M194" s="6">
        <f>IFERROR(INDEX(Param_L,MATCH(H194,Param_KeysNorm,0)),"")</f>
        <v>0</v>
      </c>
      <c r="N194" s="6">
        <f>IFERROR(INDEX(Param_rho,MATCH(H194,Param_KeysNorm,0)),"")</f>
        <v>0</v>
      </c>
      <c r="O194" s="6">
        <f>IFERROR(INDEX(Param_d,MATCH(H194,Param_KeysNorm,0)),"")</f>
        <v>0</v>
      </c>
      <c r="P194" s="6">
        <f>IFERROR(IF(I194&gt;0,10000/I194,""),"")</f>
        <v>0</v>
      </c>
      <c r="Q194" s="6">
        <f>IFERROR(IF(K194&gt;0,J194/K194,""),"")</f>
        <v>0</v>
      </c>
      <c r="R194" s="6">
        <f>IFERROR(IF(L194&gt;0,Q194/L194,""),"")</f>
        <v>0</v>
      </c>
      <c r="S194" s="7">
        <f>IFERROR(R194*P194,"")</f>
        <v>0</v>
      </c>
      <c r="T194" s="6">
        <f>IFERROR((S194*M194*N194)/1000,"")</f>
        <v>0</v>
      </c>
      <c r="U194" s="6">
        <f>IFERROR(R194*M194*N194,"")</f>
        <v>0</v>
      </c>
      <c r="V194" s="6">
        <f>IF(A194&gt;0,A194*(1-(B194/100)-(C194/100)),"")</f>
        <v>0</v>
      </c>
      <c r="W194" s="6">
        <f>IFERROR(T194*V194,"")</f>
        <v>0</v>
      </c>
      <c r="X194" s="8">
        <f>IF(AND(U194&gt;0,O194&gt;0),ABS(U194-O194)/O194,"")</f>
        <v>0</v>
      </c>
      <c r="Y194" s="8">
        <f>IF(E194="Seca",Tol_Seca,Tol_Chuva)</f>
        <v>0</v>
      </c>
      <c r="Z194">
        <f>IF(AND(U194&gt;0,O194&gt;0),IF(X194&lt;=Y194,"OK","ATENCAO"),"")</f>
        <v>0</v>
      </c>
    </row>
    <row r="195" spans="7:26">
      <c r="G195">
        <f>D195&amp;"|"&amp;E195&amp;"|"&amp;F195</f>
        <v>0</v>
      </c>
      <c r="H195">
        <f>UPPER(SUBSTITUTE(SUBSTITUTE(G195,"-","")," ",""))</f>
        <v>0</v>
      </c>
      <c r="I195" s="6">
        <f>IFERROR(INDEX(Param_E,MATCH(H195,Param_KeysNorm,0)),"")</f>
        <v>0</v>
      </c>
      <c r="J195" s="6">
        <f>IFERROR(INDEX(Param_Gf,MATCH(H195,Param_KeysNorm,0)),"")</f>
        <v>0</v>
      </c>
      <c r="K195" s="6">
        <f>IFERROR(INDEX(Param_s,MATCH(H195,Param_KeysNorm,0)),"")</f>
        <v>0</v>
      </c>
      <c r="L195" s="6">
        <f>IFERROR(INDEX(Param_g,MATCH(H195,Param_KeysNorm,0)),"")</f>
        <v>0</v>
      </c>
      <c r="M195" s="6">
        <f>IFERROR(INDEX(Param_L,MATCH(H195,Param_KeysNorm,0)),"")</f>
        <v>0</v>
      </c>
      <c r="N195" s="6">
        <f>IFERROR(INDEX(Param_rho,MATCH(H195,Param_KeysNorm,0)),"")</f>
        <v>0</v>
      </c>
      <c r="O195" s="6">
        <f>IFERROR(INDEX(Param_d,MATCH(H195,Param_KeysNorm,0)),"")</f>
        <v>0</v>
      </c>
      <c r="P195" s="6">
        <f>IFERROR(IF(I195&gt;0,10000/I195,""),"")</f>
        <v>0</v>
      </c>
      <c r="Q195" s="6">
        <f>IFERROR(IF(K195&gt;0,J195/K195,""),"")</f>
        <v>0</v>
      </c>
      <c r="R195" s="6">
        <f>IFERROR(IF(L195&gt;0,Q195/L195,""),"")</f>
        <v>0</v>
      </c>
      <c r="S195" s="7">
        <f>IFERROR(R195*P195,"")</f>
        <v>0</v>
      </c>
      <c r="T195" s="6">
        <f>IFERROR((S195*M195*N195)/1000,"")</f>
        <v>0</v>
      </c>
      <c r="U195" s="6">
        <f>IFERROR(R195*M195*N195,"")</f>
        <v>0</v>
      </c>
      <c r="V195" s="6">
        <f>IF(A195&gt;0,A195*(1-(B195/100)-(C195/100)),"")</f>
        <v>0</v>
      </c>
      <c r="W195" s="6">
        <f>IFERROR(T195*V195,"")</f>
        <v>0</v>
      </c>
      <c r="X195" s="8">
        <f>IF(AND(U195&gt;0,O195&gt;0),ABS(U195-O195)/O195,"")</f>
        <v>0</v>
      </c>
      <c r="Y195" s="8">
        <f>IF(E195="Seca",Tol_Seca,Tol_Chuva)</f>
        <v>0</v>
      </c>
      <c r="Z195">
        <f>IF(AND(U195&gt;0,O195&gt;0),IF(X195&lt;=Y195,"OK","ATENCAO"),"")</f>
        <v>0</v>
      </c>
    </row>
    <row r="196" spans="7:26">
      <c r="G196">
        <f>D196&amp;"|"&amp;E196&amp;"|"&amp;F196</f>
        <v>0</v>
      </c>
      <c r="H196">
        <f>UPPER(SUBSTITUTE(SUBSTITUTE(G196,"-","")," ",""))</f>
        <v>0</v>
      </c>
      <c r="I196" s="6">
        <f>IFERROR(INDEX(Param_E,MATCH(H196,Param_KeysNorm,0)),"")</f>
        <v>0</v>
      </c>
      <c r="J196" s="6">
        <f>IFERROR(INDEX(Param_Gf,MATCH(H196,Param_KeysNorm,0)),"")</f>
        <v>0</v>
      </c>
      <c r="K196" s="6">
        <f>IFERROR(INDEX(Param_s,MATCH(H196,Param_KeysNorm,0)),"")</f>
        <v>0</v>
      </c>
      <c r="L196" s="6">
        <f>IFERROR(INDEX(Param_g,MATCH(H196,Param_KeysNorm,0)),"")</f>
        <v>0</v>
      </c>
      <c r="M196" s="6">
        <f>IFERROR(INDEX(Param_L,MATCH(H196,Param_KeysNorm,0)),"")</f>
        <v>0</v>
      </c>
      <c r="N196" s="6">
        <f>IFERROR(INDEX(Param_rho,MATCH(H196,Param_KeysNorm,0)),"")</f>
        <v>0</v>
      </c>
      <c r="O196" s="6">
        <f>IFERROR(INDEX(Param_d,MATCH(H196,Param_KeysNorm,0)),"")</f>
        <v>0</v>
      </c>
      <c r="P196" s="6">
        <f>IFERROR(IF(I196&gt;0,10000/I196,""),"")</f>
        <v>0</v>
      </c>
      <c r="Q196" s="6">
        <f>IFERROR(IF(K196&gt;0,J196/K196,""),"")</f>
        <v>0</v>
      </c>
      <c r="R196" s="6">
        <f>IFERROR(IF(L196&gt;0,Q196/L196,""),"")</f>
        <v>0</v>
      </c>
      <c r="S196" s="7">
        <f>IFERROR(R196*P196,"")</f>
        <v>0</v>
      </c>
      <c r="T196" s="6">
        <f>IFERROR((S196*M196*N196)/1000,"")</f>
        <v>0</v>
      </c>
      <c r="U196" s="6">
        <f>IFERROR(R196*M196*N196,"")</f>
        <v>0</v>
      </c>
      <c r="V196" s="6">
        <f>IF(A196&gt;0,A196*(1-(B196/100)-(C196/100)),"")</f>
        <v>0</v>
      </c>
      <c r="W196" s="6">
        <f>IFERROR(T196*V196,"")</f>
        <v>0</v>
      </c>
      <c r="X196" s="8">
        <f>IF(AND(U196&gt;0,O196&gt;0),ABS(U196-O196)/O196,"")</f>
        <v>0</v>
      </c>
      <c r="Y196" s="8">
        <f>IF(E196="Seca",Tol_Seca,Tol_Chuva)</f>
        <v>0</v>
      </c>
      <c r="Z196">
        <f>IF(AND(U196&gt;0,O196&gt;0),IF(X196&lt;=Y196,"OK","ATENCAO"),"")</f>
        <v>0</v>
      </c>
    </row>
    <row r="197" spans="7:26">
      <c r="G197">
        <f>D197&amp;"|"&amp;E197&amp;"|"&amp;F197</f>
        <v>0</v>
      </c>
      <c r="H197">
        <f>UPPER(SUBSTITUTE(SUBSTITUTE(G197,"-","")," ",""))</f>
        <v>0</v>
      </c>
      <c r="I197" s="6">
        <f>IFERROR(INDEX(Param_E,MATCH(H197,Param_KeysNorm,0)),"")</f>
        <v>0</v>
      </c>
      <c r="J197" s="6">
        <f>IFERROR(INDEX(Param_Gf,MATCH(H197,Param_KeysNorm,0)),"")</f>
        <v>0</v>
      </c>
      <c r="K197" s="6">
        <f>IFERROR(INDEX(Param_s,MATCH(H197,Param_KeysNorm,0)),"")</f>
        <v>0</v>
      </c>
      <c r="L197" s="6">
        <f>IFERROR(INDEX(Param_g,MATCH(H197,Param_KeysNorm,0)),"")</f>
        <v>0</v>
      </c>
      <c r="M197" s="6">
        <f>IFERROR(INDEX(Param_L,MATCH(H197,Param_KeysNorm,0)),"")</f>
        <v>0</v>
      </c>
      <c r="N197" s="6">
        <f>IFERROR(INDEX(Param_rho,MATCH(H197,Param_KeysNorm,0)),"")</f>
        <v>0</v>
      </c>
      <c r="O197" s="6">
        <f>IFERROR(INDEX(Param_d,MATCH(H197,Param_KeysNorm,0)),"")</f>
        <v>0</v>
      </c>
      <c r="P197" s="6">
        <f>IFERROR(IF(I197&gt;0,10000/I197,""),"")</f>
        <v>0</v>
      </c>
      <c r="Q197" s="6">
        <f>IFERROR(IF(K197&gt;0,J197/K197,""),"")</f>
        <v>0</v>
      </c>
      <c r="R197" s="6">
        <f>IFERROR(IF(L197&gt;0,Q197/L197,""),"")</f>
        <v>0</v>
      </c>
      <c r="S197" s="7">
        <f>IFERROR(R197*P197,"")</f>
        <v>0</v>
      </c>
      <c r="T197" s="6">
        <f>IFERROR((S197*M197*N197)/1000,"")</f>
        <v>0</v>
      </c>
      <c r="U197" s="6">
        <f>IFERROR(R197*M197*N197,"")</f>
        <v>0</v>
      </c>
      <c r="V197" s="6">
        <f>IF(A197&gt;0,A197*(1-(B197/100)-(C197/100)),"")</f>
        <v>0</v>
      </c>
      <c r="W197" s="6">
        <f>IFERROR(T197*V197,"")</f>
        <v>0</v>
      </c>
      <c r="X197" s="8">
        <f>IF(AND(U197&gt;0,O197&gt;0),ABS(U197-O197)/O197,"")</f>
        <v>0</v>
      </c>
      <c r="Y197" s="8">
        <f>IF(E197="Seca",Tol_Seca,Tol_Chuva)</f>
        <v>0</v>
      </c>
      <c r="Z197">
        <f>IF(AND(U197&gt;0,O197&gt;0),IF(X197&lt;=Y197,"OK","ATENCAO"),"")</f>
        <v>0</v>
      </c>
    </row>
    <row r="198" spans="7:26">
      <c r="G198">
        <f>D198&amp;"|"&amp;E198&amp;"|"&amp;F198</f>
        <v>0</v>
      </c>
      <c r="H198">
        <f>UPPER(SUBSTITUTE(SUBSTITUTE(G198,"-","")," ",""))</f>
        <v>0</v>
      </c>
      <c r="I198" s="6">
        <f>IFERROR(INDEX(Param_E,MATCH(H198,Param_KeysNorm,0)),"")</f>
        <v>0</v>
      </c>
      <c r="J198" s="6">
        <f>IFERROR(INDEX(Param_Gf,MATCH(H198,Param_KeysNorm,0)),"")</f>
        <v>0</v>
      </c>
      <c r="K198" s="6">
        <f>IFERROR(INDEX(Param_s,MATCH(H198,Param_KeysNorm,0)),"")</f>
        <v>0</v>
      </c>
      <c r="L198" s="6">
        <f>IFERROR(INDEX(Param_g,MATCH(H198,Param_KeysNorm,0)),"")</f>
        <v>0</v>
      </c>
      <c r="M198" s="6">
        <f>IFERROR(INDEX(Param_L,MATCH(H198,Param_KeysNorm,0)),"")</f>
        <v>0</v>
      </c>
      <c r="N198" s="6">
        <f>IFERROR(INDEX(Param_rho,MATCH(H198,Param_KeysNorm,0)),"")</f>
        <v>0</v>
      </c>
      <c r="O198" s="6">
        <f>IFERROR(INDEX(Param_d,MATCH(H198,Param_KeysNorm,0)),"")</f>
        <v>0</v>
      </c>
      <c r="P198" s="6">
        <f>IFERROR(IF(I198&gt;0,10000/I198,""),"")</f>
        <v>0</v>
      </c>
      <c r="Q198" s="6">
        <f>IFERROR(IF(K198&gt;0,J198/K198,""),"")</f>
        <v>0</v>
      </c>
      <c r="R198" s="6">
        <f>IFERROR(IF(L198&gt;0,Q198/L198,""),"")</f>
        <v>0</v>
      </c>
      <c r="S198" s="7">
        <f>IFERROR(R198*P198,"")</f>
        <v>0</v>
      </c>
      <c r="T198" s="6">
        <f>IFERROR((S198*M198*N198)/1000,"")</f>
        <v>0</v>
      </c>
      <c r="U198" s="6">
        <f>IFERROR(R198*M198*N198,"")</f>
        <v>0</v>
      </c>
      <c r="V198" s="6">
        <f>IF(A198&gt;0,A198*(1-(B198/100)-(C198/100)),"")</f>
        <v>0</v>
      </c>
      <c r="W198" s="6">
        <f>IFERROR(T198*V198,"")</f>
        <v>0</v>
      </c>
      <c r="X198" s="8">
        <f>IF(AND(U198&gt;0,O198&gt;0),ABS(U198-O198)/O198,"")</f>
        <v>0</v>
      </c>
      <c r="Y198" s="8">
        <f>IF(E198="Seca",Tol_Seca,Tol_Chuva)</f>
        <v>0</v>
      </c>
      <c r="Z198">
        <f>IF(AND(U198&gt;0,O198&gt;0),IF(X198&lt;=Y198,"OK","ATENCAO"),"")</f>
        <v>0</v>
      </c>
    </row>
    <row r="199" spans="7:26">
      <c r="G199">
        <f>D199&amp;"|"&amp;E199&amp;"|"&amp;F199</f>
        <v>0</v>
      </c>
      <c r="H199">
        <f>UPPER(SUBSTITUTE(SUBSTITUTE(G199,"-","")," ",""))</f>
        <v>0</v>
      </c>
      <c r="I199" s="6">
        <f>IFERROR(INDEX(Param_E,MATCH(H199,Param_KeysNorm,0)),"")</f>
        <v>0</v>
      </c>
      <c r="J199" s="6">
        <f>IFERROR(INDEX(Param_Gf,MATCH(H199,Param_KeysNorm,0)),"")</f>
        <v>0</v>
      </c>
      <c r="K199" s="6">
        <f>IFERROR(INDEX(Param_s,MATCH(H199,Param_KeysNorm,0)),"")</f>
        <v>0</v>
      </c>
      <c r="L199" s="6">
        <f>IFERROR(INDEX(Param_g,MATCH(H199,Param_KeysNorm,0)),"")</f>
        <v>0</v>
      </c>
      <c r="M199" s="6">
        <f>IFERROR(INDEX(Param_L,MATCH(H199,Param_KeysNorm,0)),"")</f>
        <v>0</v>
      </c>
      <c r="N199" s="6">
        <f>IFERROR(INDEX(Param_rho,MATCH(H199,Param_KeysNorm,0)),"")</f>
        <v>0</v>
      </c>
      <c r="O199" s="6">
        <f>IFERROR(INDEX(Param_d,MATCH(H199,Param_KeysNorm,0)),"")</f>
        <v>0</v>
      </c>
      <c r="P199" s="6">
        <f>IFERROR(IF(I199&gt;0,10000/I199,""),"")</f>
        <v>0</v>
      </c>
      <c r="Q199" s="6">
        <f>IFERROR(IF(K199&gt;0,J199/K199,""),"")</f>
        <v>0</v>
      </c>
      <c r="R199" s="6">
        <f>IFERROR(IF(L199&gt;0,Q199/L199,""),"")</f>
        <v>0</v>
      </c>
      <c r="S199" s="7">
        <f>IFERROR(R199*P199,"")</f>
        <v>0</v>
      </c>
      <c r="T199" s="6">
        <f>IFERROR((S199*M199*N199)/1000,"")</f>
        <v>0</v>
      </c>
      <c r="U199" s="6">
        <f>IFERROR(R199*M199*N199,"")</f>
        <v>0</v>
      </c>
      <c r="V199" s="6">
        <f>IF(A199&gt;0,A199*(1-(B199/100)-(C199/100)),"")</f>
        <v>0</v>
      </c>
      <c r="W199" s="6">
        <f>IFERROR(T199*V199,"")</f>
        <v>0</v>
      </c>
      <c r="X199" s="8">
        <f>IF(AND(U199&gt;0,O199&gt;0),ABS(U199-O199)/O199,"")</f>
        <v>0</v>
      </c>
      <c r="Y199" s="8">
        <f>IF(E199="Seca",Tol_Seca,Tol_Chuva)</f>
        <v>0</v>
      </c>
      <c r="Z199">
        <f>IF(AND(U199&gt;0,O199&gt;0),IF(X199&lt;=Y199,"OK","ATENCAO"),"")</f>
        <v>0</v>
      </c>
    </row>
    <row r="200" spans="7:26">
      <c r="G200">
        <f>D200&amp;"|"&amp;E200&amp;"|"&amp;F200</f>
        <v>0</v>
      </c>
      <c r="H200">
        <f>UPPER(SUBSTITUTE(SUBSTITUTE(G200,"-","")," ",""))</f>
        <v>0</v>
      </c>
      <c r="I200" s="6">
        <f>IFERROR(INDEX(Param_E,MATCH(H200,Param_KeysNorm,0)),"")</f>
        <v>0</v>
      </c>
      <c r="J200" s="6">
        <f>IFERROR(INDEX(Param_Gf,MATCH(H200,Param_KeysNorm,0)),"")</f>
        <v>0</v>
      </c>
      <c r="K200" s="6">
        <f>IFERROR(INDEX(Param_s,MATCH(H200,Param_KeysNorm,0)),"")</f>
        <v>0</v>
      </c>
      <c r="L200" s="6">
        <f>IFERROR(INDEX(Param_g,MATCH(H200,Param_KeysNorm,0)),"")</f>
        <v>0</v>
      </c>
      <c r="M200" s="6">
        <f>IFERROR(INDEX(Param_L,MATCH(H200,Param_KeysNorm,0)),"")</f>
        <v>0</v>
      </c>
      <c r="N200" s="6">
        <f>IFERROR(INDEX(Param_rho,MATCH(H200,Param_KeysNorm,0)),"")</f>
        <v>0</v>
      </c>
      <c r="O200" s="6">
        <f>IFERROR(INDEX(Param_d,MATCH(H200,Param_KeysNorm,0)),"")</f>
        <v>0</v>
      </c>
      <c r="P200" s="6">
        <f>IFERROR(IF(I200&gt;0,10000/I200,""),"")</f>
        <v>0</v>
      </c>
      <c r="Q200" s="6">
        <f>IFERROR(IF(K200&gt;0,J200/K200,""),"")</f>
        <v>0</v>
      </c>
      <c r="R200" s="6">
        <f>IFERROR(IF(L200&gt;0,Q200/L200,""),"")</f>
        <v>0</v>
      </c>
      <c r="S200" s="7">
        <f>IFERROR(R200*P200,"")</f>
        <v>0</v>
      </c>
      <c r="T200" s="6">
        <f>IFERROR((S200*M200*N200)/1000,"")</f>
        <v>0</v>
      </c>
      <c r="U200" s="6">
        <f>IFERROR(R200*M200*N200,"")</f>
        <v>0</v>
      </c>
      <c r="V200" s="6">
        <f>IF(A200&gt;0,A200*(1-(B200/100)-(C200/100)),"")</f>
        <v>0</v>
      </c>
      <c r="W200" s="6">
        <f>IFERROR(T200*V200,"")</f>
        <v>0</v>
      </c>
      <c r="X200" s="8">
        <f>IF(AND(U200&gt;0,O200&gt;0),ABS(U200-O200)/O200,"")</f>
        <v>0</v>
      </c>
      <c r="Y200" s="8">
        <f>IF(E200="Seca",Tol_Seca,Tol_Chuva)</f>
        <v>0</v>
      </c>
      <c r="Z200">
        <f>IF(AND(U200&gt;0,O200&gt;0),IF(X200&lt;=Y200,"OK","ATENCAO"),"")</f>
        <v>0</v>
      </c>
    </row>
    <row r="201" spans="7:26">
      <c r="G201">
        <f>D201&amp;"|"&amp;E201&amp;"|"&amp;F201</f>
        <v>0</v>
      </c>
      <c r="H201">
        <f>UPPER(SUBSTITUTE(SUBSTITUTE(G201,"-","")," ",""))</f>
        <v>0</v>
      </c>
      <c r="I201" s="6">
        <f>IFERROR(INDEX(Param_E,MATCH(H201,Param_KeysNorm,0)),"")</f>
        <v>0</v>
      </c>
      <c r="J201" s="6">
        <f>IFERROR(INDEX(Param_Gf,MATCH(H201,Param_KeysNorm,0)),"")</f>
        <v>0</v>
      </c>
      <c r="K201" s="6">
        <f>IFERROR(INDEX(Param_s,MATCH(H201,Param_KeysNorm,0)),"")</f>
        <v>0</v>
      </c>
      <c r="L201" s="6">
        <f>IFERROR(INDEX(Param_g,MATCH(H201,Param_KeysNorm,0)),"")</f>
        <v>0</v>
      </c>
      <c r="M201" s="6">
        <f>IFERROR(INDEX(Param_L,MATCH(H201,Param_KeysNorm,0)),"")</f>
        <v>0</v>
      </c>
      <c r="N201" s="6">
        <f>IFERROR(INDEX(Param_rho,MATCH(H201,Param_KeysNorm,0)),"")</f>
        <v>0</v>
      </c>
      <c r="O201" s="6">
        <f>IFERROR(INDEX(Param_d,MATCH(H201,Param_KeysNorm,0)),"")</f>
        <v>0</v>
      </c>
      <c r="P201" s="6">
        <f>IFERROR(IF(I201&gt;0,10000/I201,""),"")</f>
        <v>0</v>
      </c>
      <c r="Q201" s="6">
        <f>IFERROR(IF(K201&gt;0,J201/K201,""),"")</f>
        <v>0</v>
      </c>
      <c r="R201" s="6">
        <f>IFERROR(IF(L201&gt;0,Q201/L201,""),"")</f>
        <v>0</v>
      </c>
      <c r="S201" s="7">
        <f>IFERROR(R201*P201,"")</f>
        <v>0</v>
      </c>
      <c r="T201" s="6">
        <f>IFERROR((S201*M201*N201)/1000,"")</f>
        <v>0</v>
      </c>
      <c r="U201" s="6">
        <f>IFERROR(R201*M201*N201,"")</f>
        <v>0</v>
      </c>
      <c r="V201" s="6">
        <f>IF(A201&gt;0,A201*(1-(B201/100)-(C201/100)),"")</f>
        <v>0</v>
      </c>
      <c r="W201" s="6">
        <f>IFERROR(T201*V201,"")</f>
        <v>0</v>
      </c>
      <c r="X201" s="8">
        <f>IF(AND(U201&gt;0,O201&gt;0),ABS(U201-O201)/O201,"")</f>
        <v>0</v>
      </c>
      <c r="Y201" s="8">
        <f>IF(E201="Seca",Tol_Seca,Tol_Chuva)</f>
        <v>0</v>
      </c>
      <c r="Z201">
        <f>IF(AND(U201&gt;0,O201&gt;0),IF(X201&lt;=Y201,"OK","ATENCAO"),"")</f>
        <v>0</v>
      </c>
    </row>
    <row r="202" spans="7:26">
      <c r="G202">
        <f>D202&amp;"|"&amp;E202&amp;"|"&amp;F202</f>
        <v>0</v>
      </c>
      <c r="H202">
        <f>UPPER(SUBSTITUTE(SUBSTITUTE(G202,"-","")," ",""))</f>
        <v>0</v>
      </c>
      <c r="I202" s="6">
        <f>IFERROR(INDEX(Param_E,MATCH(H202,Param_KeysNorm,0)),"")</f>
        <v>0</v>
      </c>
      <c r="J202" s="6">
        <f>IFERROR(INDEX(Param_Gf,MATCH(H202,Param_KeysNorm,0)),"")</f>
        <v>0</v>
      </c>
      <c r="K202" s="6">
        <f>IFERROR(INDEX(Param_s,MATCH(H202,Param_KeysNorm,0)),"")</f>
        <v>0</v>
      </c>
      <c r="L202" s="6">
        <f>IFERROR(INDEX(Param_g,MATCH(H202,Param_KeysNorm,0)),"")</f>
        <v>0</v>
      </c>
      <c r="M202" s="6">
        <f>IFERROR(INDEX(Param_L,MATCH(H202,Param_KeysNorm,0)),"")</f>
        <v>0</v>
      </c>
      <c r="N202" s="6">
        <f>IFERROR(INDEX(Param_rho,MATCH(H202,Param_KeysNorm,0)),"")</f>
        <v>0</v>
      </c>
      <c r="O202" s="6">
        <f>IFERROR(INDEX(Param_d,MATCH(H202,Param_KeysNorm,0)),"")</f>
        <v>0</v>
      </c>
      <c r="P202" s="6">
        <f>IFERROR(IF(I202&gt;0,10000/I202,""),"")</f>
        <v>0</v>
      </c>
      <c r="Q202" s="6">
        <f>IFERROR(IF(K202&gt;0,J202/K202,""),"")</f>
        <v>0</v>
      </c>
      <c r="R202" s="6">
        <f>IFERROR(IF(L202&gt;0,Q202/L202,""),"")</f>
        <v>0</v>
      </c>
      <c r="S202" s="7">
        <f>IFERROR(R202*P202,"")</f>
        <v>0</v>
      </c>
      <c r="T202" s="6">
        <f>IFERROR((S202*M202*N202)/1000,"")</f>
        <v>0</v>
      </c>
      <c r="U202" s="6">
        <f>IFERROR(R202*M202*N202,"")</f>
        <v>0</v>
      </c>
      <c r="V202" s="6">
        <f>IF(A202&gt;0,A202*(1-(B202/100)-(C202/100)),"")</f>
        <v>0</v>
      </c>
      <c r="W202" s="6">
        <f>IFERROR(T202*V202,"")</f>
        <v>0</v>
      </c>
      <c r="X202" s="8">
        <f>IF(AND(U202&gt;0,O202&gt;0),ABS(U202-O202)/O202,"")</f>
        <v>0</v>
      </c>
      <c r="Y202" s="8">
        <f>IF(E202="Seca",Tol_Seca,Tol_Chuva)</f>
        <v>0</v>
      </c>
      <c r="Z202">
        <f>IF(AND(U202&gt;0,O202&gt;0),IF(X202&lt;=Y202,"OK","ATENCAO"),"")</f>
        <v>0</v>
      </c>
    </row>
    <row r="203" spans="7:26">
      <c r="G203">
        <f>D203&amp;"|"&amp;E203&amp;"|"&amp;F203</f>
        <v>0</v>
      </c>
      <c r="H203">
        <f>UPPER(SUBSTITUTE(SUBSTITUTE(G203,"-","")," ",""))</f>
        <v>0</v>
      </c>
      <c r="I203" s="6">
        <f>IFERROR(INDEX(Param_E,MATCH(H203,Param_KeysNorm,0)),"")</f>
        <v>0</v>
      </c>
      <c r="J203" s="6">
        <f>IFERROR(INDEX(Param_Gf,MATCH(H203,Param_KeysNorm,0)),"")</f>
        <v>0</v>
      </c>
      <c r="K203" s="6">
        <f>IFERROR(INDEX(Param_s,MATCH(H203,Param_KeysNorm,0)),"")</f>
        <v>0</v>
      </c>
      <c r="L203" s="6">
        <f>IFERROR(INDEX(Param_g,MATCH(H203,Param_KeysNorm,0)),"")</f>
        <v>0</v>
      </c>
      <c r="M203" s="6">
        <f>IFERROR(INDEX(Param_L,MATCH(H203,Param_KeysNorm,0)),"")</f>
        <v>0</v>
      </c>
      <c r="N203" s="6">
        <f>IFERROR(INDEX(Param_rho,MATCH(H203,Param_KeysNorm,0)),"")</f>
        <v>0</v>
      </c>
      <c r="O203" s="6">
        <f>IFERROR(INDEX(Param_d,MATCH(H203,Param_KeysNorm,0)),"")</f>
        <v>0</v>
      </c>
      <c r="P203" s="6">
        <f>IFERROR(IF(I203&gt;0,10000/I203,""),"")</f>
        <v>0</v>
      </c>
      <c r="Q203" s="6">
        <f>IFERROR(IF(K203&gt;0,J203/K203,""),"")</f>
        <v>0</v>
      </c>
      <c r="R203" s="6">
        <f>IFERROR(IF(L203&gt;0,Q203/L203,""),"")</f>
        <v>0</v>
      </c>
      <c r="S203" s="7">
        <f>IFERROR(R203*P203,"")</f>
        <v>0</v>
      </c>
      <c r="T203" s="6">
        <f>IFERROR((S203*M203*N203)/1000,"")</f>
        <v>0</v>
      </c>
      <c r="U203" s="6">
        <f>IFERROR(R203*M203*N203,"")</f>
        <v>0</v>
      </c>
      <c r="V203" s="6">
        <f>IF(A203&gt;0,A203*(1-(B203/100)-(C203/100)),"")</f>
        <v>0</v>
      </c>
      <c r="W203" s="6">
        <f>IFERROR(T203*V203,"")</f>
        <v>0</v>
      </c>
      <c r="X203" s="8">
        <f>IF(AND(U203&gt;0,O203&gt;0),ABS(U203-O203)/O203,"")</f>
        <v>0</v>
      </c>
      <c r="Y203" s="8">
        <f>IF(E203="Seca",Tol_Seca,Tol_Chuva)</f>
        <v>0</v>
      </c>
      <c r="Z203">
        <f>IF(AND(U203&gt;0,O203&gt;0),IF(X203&lt;=Y203,"OK","ATENCAO"),"")</f>
        <v>0</v>
      </c>
    </row>
    <row r="204" spans="7:26">
      <c r="G204">
        <f>D204&amp;"|"&amp;E204&amp;"|"&amp;F204</f>
        <v>0</v>
      </c>
      <c r="H204">
        <f>UPPER(SUBSTITUTE(SUBSTITUTE(G204,"-","")," ",""))</f>
        <v>0</v>
      </c>
      <c r="I204" s="6">
        <f>IFERROR(INDEX(Param_E,MATCH(H204,Param_KeysNorm,0)),"")</f>
        <v>0</v>
      </c>
      <c r="J204" s="6">
        <f>IFERROR(INDEX(Param_Gf,MATCH(H204,Param_KeysNorm,0)),"")</f>
        <v>0</v>
      </c>
      <c r="K204" s="6">
        <f>IFERROR(INDEX(Param_s,MATCH(H204,Param_KeysNorm,0)),"")</f>
        <v>0</v>
      </c>
      <c r="L204" s="6">
        <f>IFERROR(INDEX(Param_g,MATCH(H204,Param_KeysNorm,0)),"")</f>
        <v>0</v>
      </c>
      <c r="M204" s="6">
        <f>IFERROR(INDEX(Param_L,MATCH(H204,Param_KeysNorm,0)),"")</f>
        <v>0</v>
      </c>
      <c r="N204" s="6">
        <f>IFERROR(INDEX(Param_rho,MATCH(H204,Param_KeysNorm,0)),"")</f>
        <v>0</v>
      </c>
      <c r="O204" s="6">
        <f>IFERROR(INDEX(Param_d,MATCH(H204,Param_KeysNorm,0)),"")</f>
        <v>0</v>
      </c>
      <c r="P204" s="6">
        <f>IFERROR(IF(I204&gt;0,10000/I204,""),"")</f>
        <v>0</v>
      </c>
      <c r="Q204" s="6">
        <f>IFERROR(IF(K204&gt;0,J204/K204,""),"")</f>
        <v>0</v>
      </c>
      <c r="R204" s="6">
        <f>IFERROR(IF(L204&gt;0,Q204/L204,""),"")</f>
        <v>0</v>
      </c>
      <c r="S204" s="7">
        <f>IFERROR(R204*P204,"")</f>
        <v>0</v>
      </c>
      <c r="T204" s="6">
        <f>IFERROR((S204*M204*N204)/1000,"")</f>
        <v>0</v>
      </c>
      <c r="U204" s="6">
        <f>IFERROR(R204*M204*N204,"")</f>
        <v>0</v>
      </c>
      <c r="V204" s="6">
        <f>IF(A204&gt;0,A204*(1-(B204/100)-(C204/100)),"")</f>
        <v>0</v>
      </c>
      <c r="W204" s="6">
        <f>IFERROR(T204*V204,"")</f>
        <v>0</v>
      </c>
      <c r="X204" s="8">
        <f>IF(AND(U204&gt;0,O204&gt;0),ABS(U204-O204)/O204,"")</f>
        <v>0</v>
      </c>
      <c r="Y204" s="8">
        <f>IF(E204="Seca",Tol_Seca,Tol_Chuva)</f>
        <v>0</v>
      </c>
      <c r="Z204">
        <f>IF(AND(U204&gt;0,O204&gt;0),IF(X204&lt;=Y204,"OK","ATENCAO"),"")</f>
        <v>0</v>
      </c>
    </row>
    <row r="205" spans="7:26">
      <c r="G205">
        <f>D205&amp;"|"&amp;E205&amp;"|"&amp;F205</f>
        <v>0</v>
      </c>
      <c r="H205">
        <f>UPPER(SUBSTITUTE(SUBSTITUTE(G205,"-","")," ",""))</f>
        <v>0</v>
      </c>
      <c r="I205" s="6">
        <f>IFERROR(INDEX(Param_E,MATCH(H205,Param_KeysNorm,0)),"")</f>
        <v>0</v>
      </c>
      <c r="J205" s="6">
        <f>IFERROR(INDEX(Param_Gf,MATCH(H205,Param_KeysNorm,0)),"")</f>
        <v>0</v>
      </c>
      <c r="K205" s="6">
        <f>IFERROR(INDEX(Param_s,MATCH(H205,Param_KeysNorm,0)),"")</f>
        <v>0</v>
      </c>
      <c r="L205" s="6">
        <f>IFERROR(INDEX(Param_g,MATCH(H205,Param_KeysNorm,0)),"")</f>
        <v>0</v>
      </c>
      <c r="M205" s="6">
        <f>IFERROR(INDEX(Param_L,MATCH(H205,Param_KeysNorm,0)),"")</f>
        <v>0</v>
      </c>
      <c r="N205" s="6">
        <f>IFERROR(INDEX(Param_rho,MATCH(H205,Param_KeysNorm,0)),"")</f>
        <v>0</v>
      </c>
      <c r="O205" s="6">
        <f>IFERROR(INDEX(Param_d,MATCH(H205,Param_KeysNorm,0)),"")</f>
        <v>0</v>
      </c>
      <c r="P205" s="6">
        <f>IFERROR(IF(I205&gt;0,10000/I205,""),"")</f>
        <v>0</v>
      </c>
      <c r="Q205" s="6">
        <f>IFERROR(IF(K205&gt;0,J205/K205,""),"")</f>
        <v>0</v>
      </c>
      <c r="R205" s="6">
        <f>IFERROR(IF(L205&gt;0,Q205/L205,""),"")</f>
        <v>0</v>
      </c>
      <c r="S205" s="7">
        <f>IFERROR(R205*P205,"")</f>
        <v>0</v>
      </c>
      <c r="T205" s="6">
        <f>IFERROR((S205*M205*N205)/1000,"")</f>
        <v>0</v>
      </c>
      <c r="U205" s="6">
        <f>IFERROR(R205*M205*N205,"")</f>
        <v>0</v>
      </c>
      <c r="V205" s="6">
        <f>IF(A205&gt;0,A205*(1-(B205/100)-(C205/100)),"")</f>
        <v>0</v>
      </c>
      <c r="W205" s="6">
        <f>IFERROR(T205*V205,"")</f>
        <v>0</v>
      </c>
      <c r="X205" s="8">
        <f>IF(AND(U205&gt;0,O205&gt;0),ABS(U205-O205)/O205,"")</f>
        <v>0</v>
      </c>
      <c r="Y205" s="8">
        <f>IF(E205="Seca",Tol_Seca,Tol_Chuva)</f>
        <v>0</v>
      </c>
      <c r="Z205">
        <f>IF(AND(U205&gt;0,O205&gt;0),IF(X205&lt;=Y205,"OK","ATENCAO"),"")</f>
        <v>0</v>
      </c>
    </row>
    <row r="206" spans="7:26">
      <c r="G206">
        <f>D206&amp;"|"&amp;E206&amp;"|"&amp;F206</f>
        <v>0</v>
      </c>
      <c r="H206">
        <f>UPPER(SUBSTITUTE(SUBSTITUTE(G206,"-","")," ",""))</f>
        <v>0</v>
      </c>
      <c r="I206" s="6">
        <f>IFERROR(INDEX(Param_E,MATCH(H206,Param_KeysNorm,0)),"")</f>
        <v>0</v>
      </c>
      <c r="J206" s="6">
        <f>IFERROR(INDEX(Param_Gf,MATCH(H206,Param_KeysNorm,0)),"")</f>
        <v>0</v>
      </c>
      <c r="K206" s="6">
        <f>IFERROR(INDEX(Param_s,MATCH(H206,Param_KeysNorm,0)),"")</f>
        <v>0</v>
      </c>
      <c r="L206" s="6">
        <f>IFERROR(INDEX(Param_g,MATCH(H206,Param_KeysNorm,0)),"")</f>
        <v>0</v>
      </c>
      <c r="M206" s="6">
        <f>IFERROR(INDEX(Param_L,MATCH(H206,Param_KeysNorm,0)),"")</f>
        <v>0</v>
      </c>
      <c r="N206" s="6">
        <f>IFERROR(INDEX(Param_rho,MATCH(H206,Param_KeysNorm,0)),"")</f>
        <v>0</v>
      </c>
      <c r="O206" s="6">
        <f>IFERROR(INDEX(Param_d,MATCH(H206,Param_KeysNorm,0)),"")</f>
        <v>0</v>
      </c>
      <c r="P206" s="6">
        <f>IFERROR(IF(I206&gt;0,10000/I206,""),"")</f>
        <v>0</v>
      </c>
      <c r="Q206" s="6">
        <f>IFERROR(IF(K206&gt;0,J206/K206,""),"")</f>
        <v>0</v>
      </c>
      <c r="R206" s="6">
        <f>IFERROR(IF(L206&gt;0,Q206/L206,""),"")</f>
        <v>0</v>
      </c>
      <c r="S206" s="7">
        <f>IFERROR(R206*P206,"")</f>
        <v>0</v>
      </c>
      <c r="T206" s="6">
        <f>IFERROR((S206*M206*N206)/1000,"")</f>
        <v>0</v>
      </c>
      <c r="U206" s="6">
        <f>IFERROR(R206*M206*N206,"")</f>
        <v>0</v>
      </c>
      <c r="V206" s="6">
        <f>IF(A206&gt;0,A206*(1-(B206/100)-(C206/100)),"")</f>
        <v>0</v>
      </c>
      <c r="W206" s="6">
        <f>IFERROR(T206*V206,"")</f>
        <v>0</v>
      </c>
      <c r="X206" s="8">
        <f>IF(AND(U206&gt;0,O206&gt;0),ABS(U206-O206)/O206,"")</f>
        <v>0</v>
      </c>
      <c r="Y206" s="8">
        <f>IF(E206="Seca",Tol_Seca,Tol_Chuva)</f>
        <v>0</v>
      </c>
      <c r="Z206">
        <f>IF(AND(U206&gt;0,O206&gt;0),IF(X206&lt;=Y206,"OK","ATENCAO"),"")</f>
        <v>0</v>
      </c>
    </row>
    <row r="207" spans="7:26">
      <c r="G207">
        <f>D207&amp;"|"&amp;E207&amp;"|"&amp;F207</f>
        <v>0</v>
      </c>
      <c r="H207">
        <f>UPPER(SUBSTITUTE(SUBSTITUTE(G207,"-","")," ",""))</f>
        <v>0</v>
      </c>
      <c r="I207" s="6">
        <f>IFERROR(INDEX(Param_E,MATCH(H207,Param_KeysNorm,0)),"")</f>
        <v>0</v>
      </c>
      <c r="J207" s="6">
        <f>IFERROR(INDEX(Param_Gf,MATCH(H207,Param_KeysNorm,0)),"")</f>
        <v>0</v>
      </c>
      <c r="K207" s="6">
        <f>IFERROR(INDEX(Param_s,MATCH(H207,Param_KeysNorm,0)),"")</f>
        <v>0</v>
      </c>
      <c r="L207" s="6">
        <f>IFERROR(INDEX(Param_g,MATCH(H207,Param_KeysNorm,0)),"")</f>
        <v>0</v>
      </c>
      <c r="M207" s="6">
        <f>IFERROR(INDEX(Param_L,MATCH(H207,Param_KeysNorm,0)),"")</f>
        <v>0</v>
      </c>
      <c r="N207" s="6">
        <f>IFERROR(INDEX(Param_rho,MATCH(H207,Param_KeysNorm,0)),"")</f>
        <v>0</v>
      </c>
      <c r="O207" s="6">
        <f>IFERROR(INDEX(Param_d,MATCH(H207,Param_KeysNorm,0)),"")</f>
        <v>0</v>
      </c>
      <c r="P207" s="6">
        <f>IFERROR(IF(I207&gt;0,10000/I207,""),"")</f>
        <v>0</v>
      </c>
      <c r="Q207" s="6">
        <f>IFERROR(IF(K207&gt;0,J207/K207,""),"")</f>
        <v>0</v>
      </c>
      <c r="R207" s="6">
        <f>IFERROR(IF(L207&gt;0,Q207/L207,""),"")</f>
        <v>0</v>
      </c>
      <c r="S207" s="7">
        <f>IFERROR(R207*P207,"")</f>
        <v>0</v>
      </c>
      <c r="T207" s="6">
        <f>IFERROR((S207*M207*N207)/1000,"")</f>
        <v>0</v>
      </c>
      <c r="U207" s="6">
        <f>IFERROR(R207*M207*N207,"")</f>
        <v>0</v>
      </c>
      <c r="V207" s="6">
        <f>IF(A207&gt;0,A207*(1-(B207/100)-(C207/100)),"")</f>
        <v>0</v>
      </c>
      <c r="W207" s="6">
        <f>IFERROR(T207*V207,"")</f>
        <v>0</v>
      </c>
      <c r="X207" s="8">
        <f>IF(AND(U207&gt;0,O207&gt;0),ABS(U207-O207)/O207,"")</f>
        <v>0</v>
      </c>
      <c r="Y207" s="8">
        <f>IF(E207="Seca",Tol_Seca,Tol_Chuva)</f>
        <v>0</v>
      </c>
      <c r="Z207">
        <f>IF(AND(U207&gt;0,O207&gt;0),IF(X207&lt;=Y207,"OK","ATENCAO"),"")</f>
        <v>0</v>
      </c>
    </row>
    <row r="208" spans="7:26">
      <c r="G208">
        <f>D208&amp;"|"&amp;E208&amp;"|"&amp;F208</f>
        <v>0</v>
      </c>
      <c r="H208">
        <f>UPPER(SUBSTITUTE(SUBSTITUTE(G208,"-","")," ",""))</f>
        <v>0</v>
      </c>
      <c r="I208" s="6">
        <f>IFERROR(INDEX(Param_E,MATCH(H208,Param_KeysNorm,0)),"")</f>
        <v>0</v>
      </c>
      <c r="J208" s="6">
        <f>IFERROR(INDEX(Param_Gf,MATCH(H208,Param_KeysNorm,0)),"")</f>
        <v>0</v>
      </c>
      <c r="K208" s="6">
        <f>IFERROR(INDEX(Param_s,MATCH(H208,Param_KeysNorm,0)),"")</f>
        <v>0</v>
      </c>
      <c r="L208" s="6">
        <f>IFERROR(INDEX(Param_g,MATCH(H208,Param_KeysNorm,0)),"")</f>
        <v>0</v>
      </c>
      <c r="M208" s="6">
        <f>IFERROR(INDEX(Param_L,MATCH(H208,Param_KeysNorm,0)),"")</f>
        <v>0</v>
      </c>
      <c r="N208" s="6">
        <f>IFERROR(INDEX(Param_rho,MATCH(H208,Param_KeysNorm,0)),"")</f>
        <v>0</v>
      </c>
      <c r="O208" s="6">
        <f>IFERROR(INDEX(Param_d,MATCH(H208,Param_KeysNorm,0)),"")</f>
        <v>0</v>
      </c>
      <c r="P208" s="6">
        <f>IFERROR(IF(I208&gt;0,10000/I208,""),"")</f>
        <v>0</v>
      </c>
      <c r="Q208" s="6">
        <f>IFERROR(IF(K208&gt;0,J208/K208,""),"")</f>
        <v>0</v>
      </c>
      <c r="R208" s="6">
        <f>IFERROR(IF(L208&gt;0,Q208/L208,""),"")</f>
        <v>0</v>
      </c>
      <c r="S208" s="7">
        <f>IFERROR(R208*P208,"")</f>
        <v>0</v>
      </c>
      <c r="T208" s="6">
        <f>IFERROR((S208*M208*N208)/1000,"")</f>
        <v>0</v>
      </c>
      <c r="U208" s="6">
        <f>IFERROR(R208*M208*N208,"")</f>
        <v>0</v>
      </c>
      <c r="V208" s="6">
        <f>IF(A208&gt;0,A208*(1-(B208/100)-(C208/100)),"")</f>
        <v>0</v>
      </c>
      <c r="W208" s="6">
        <f>IFERROR(T208*V208,"")</f>
        <v>0</v>
      </c>
      <c r="X208" s="8">
        <f>IF(AND(U208&gt;0,O208&gt;0),ABS(U208-O208)/O208,"")</f>
        <v>0</v>
      </c>
      <c r="Y208" s="8">
        <f>IF(E208="Seca",Tol_Seca,Tol_Chuva)</f>
        <v>0</v>
      </c>
      <c r="Z208">
        <f>IF(AND(U208&gt;0,O208&gt;0),IF(X208&lt;=Y208,"OK","ATENCAO"),"")</f>
        <v>0</v>
      </c>
    </row>
    <row r="209" spans="7:26">
      <c r="G209">
        <f>D209&amp;"|"&amp;E209&amp;"|"&amp;F209</f>
        <v>0</v>
      </c>
      <c r="H209">
        <f>UPPER(SUBSTITUTE(SUBSTITUTE(G209,"-","")," ",""))</f>
        <v>0</v>
      </c>
      <c r="I209" s="6">
        <f>IFERROR(INDEX(Param_E,MATCH(H209,Param_KeysNorm,0)),"")</f>
        <v>0</v>
      </c>
      <c r="J209" s="6">
        <f>IFERROR(INDEX(Param_Gf,MATCH(H209,Param_KeysNorm,0)),"")</f>
        <v>0</v>
      </c>
      <c r="K209" s="6">
        <f>IFERROR(INDEX(Param_s,MATCH(H209,Param_KeysNorm,0)),"")</f>
        <v>0</v>
      </c>
      <c r="L209" s="6">
        <f>IFERROR(INDEX(Param_g,MATCH(H209,Param_KeysNorm,0)),"")</f>
        <v>0</v>
      </c>
      <c r="M209" s="6">
        <f>IFERROR(INDEX(Param_L,MATCH(H209,Param_KeysNorm,0)),"")</f>
        <v>0</v>
      </c>
      <c r="N209" s="6">
        <f>IFERROR(INDEX(Param_rho,MATCH(H209,Param_KeysNorm,0)),"")</f>
        <v>0</v>
      </c>
      <c r="O209" s="6">
        <f>IFERROR(INDEX(Param_d,MATCH(H209,Param_KeysNorm,0)),"")</f>
        <v>0</v>
      </c>
      <c r="P209" s="6">
        <f>IFERROR(IF(I209&gt;0,10000/I209,""),"")</f>
        <v>0</v>
      </c>
      <c r="Q209" s="6">
        <f>IFERROR(IF(K209&gt;0,J209/K209,""),"")</f>
        <v>0</v>
      </c>
      <c r="R209" s="6">
        <f>IFERROR(IF(L209&gt;0,Q209/L209,""),"")</f>
        <v>0</v>
      </c>
      <c r="S209" s="7">
        <f>IFERROR(R209*P209,"")</f>
        <v>0</v>
      </c>
      <c r="T209" s="6">
        <f>IFERROR((S209*M209*N209)/1000,"")</f>
        <v>0</v>
      </c>
      <c r="U209" s="6">
        <f>IFERROR(R209*M209*N209,"")</f>
        <v>0</v>
      </c>
      <c r="V209" s="6">
        <f>IF(A209&gt;0,A209*(1-(B209/100)-(C209/100)),"")</f>
        <v>0</v>
      </c>
      <c r="W209" s="6">
        <f>IFERROR(T209*V209,"")</f>
        <v>0</v>
      </c>
      <c r="X209" s="8">
        <f>IF(AND(U209&gt;0,O209&gt;0),ABS(U209-O209)/O209,"")</f>
        <v>0</v>
      </c>
      <c r="Y209" s="8">
        <f>IF(E209="Seca",Tol_Seca,Tol_Chuva)</f>
        <v>0</v>
      </c>
      <c r="Z209">
        <f>IF(AND(U209&gt;0,O209&gt;0),IF(X209&lt;=Y209,"OK","ATENCAO"),"")</f>
        <v>0</v>
      </c>
    </row>
    <row r="210" spans="7:26">
      <c r="G210">
        <f>D210&amp;"|"&amp;E210&amp;"|"&amp;F210</f>
        <v>0</v>
      </c>
      <c r="H210">
        <f>UPPER(SUBSTITUTE(SUBSTITUTE(G210,"-","")," ",""))</f>
        <v>0</v>
      </c>
      <c r="I210" s="6">
        <f>IFERROR(INDEX(Param_E,MATCH(H210,Param_KeysNorm,0)),"")</f>
        <v>0</v>
      </c>
      <c r="J210" s="6">
        <f>IFERROR(INDEX(Param_Gf,MATCH(H210,Param_KeysNorm,0)),"")</f>
        <v>0</v>
      </c>
      <c r="K210" s="6">
        <f>IFERROR(INDEX(Param_s,MATCH(H210,Param_KeysNorm,0)),"")</f>
        <v>0</v>
      </c>
      <c r="L210" s="6">
        <f>IFERROR(INDEX(Param_g,MATCH(H210,Param_KeysNorm,0)),"")</f>
        <v>0</v>
      </c>
      <c r="M210" s="6">
        <f>IFERROR(INDEX(Param_L,MATCH(H210,Param_KeysNorm,0)),"")</f>
        <v>0</v>
      </c>
      <c r="N210" s="6">
        <f>IFERROR(INDEX(Param_rho,MATCH(H210,Param_KeysNorm,0)),"")</f>
        <v>0</v>
      </c>
      <c r="O210" s="6">
        <f>IFERROR(INDEX(Param_d,MATCH(H210,Param_KeysNorm,0)),"")</f>
        <v>0</v>
      </c>
      <c r="P210" s="6">
        <f>IFERROR(IF(I210&gt;0,10000/I210,""),"")</f>
        <v>0</v>
      </c>
      <c r="Q210" s="6">
        <f>IFERROR(IF(K210&gt;0,J210/K210,""),"")</f>
        <v>0</v>
      </c>
      <c r="R210" s="6">
        <f>IFERROR(IF(L210&gt;0,Q210/L210,""),"")</f>
        <v>0</v>
      </c>
      <c r="S210" s="7">
        <f>IFERROR(R210*P210,"")</f>
        <v>0</v>
      </c>
      <c r="T210" s="6">
        <f>IFERROR((S210*M210*N210)/1000,"")</f>
        <v>0</v>
      </c>
      <c r="U210" s="6">
        <f>IFERROR(R210*M210*N210,"")</f>
        <v>0</v>
      </c>
      <c r="V210" s="6">
        <f>IF(A210&gt;0,A210*(1-(B210/100)-(C210/100)),"")</f>
        <v>0</v>
      </c>
      <c r="W210" s="6">
        <f>IFERROR(T210*V210,"")</f>
        <v>0</v>
      </c>
      <c r="X210" s="8">
        <f>IF(AND(U210&gt;0,O210&gt;0),ABS(U210-O210)/O210,"")</f>
        <v>0</v>
      </c>
      <c r="Y210" s="8">
        <f>IF(E210="Seca",Tol_Seca,Tol_Chuva)</f>
        <v>0</v>
      </c>
      <c r="Z210">
        <f>IF(AND(U210&gt;0,O210&gt;0),IF(X210&lt;=Y210,"OK","ATENCAO"),"")</f>
        <v>0</v>
      </c>
    </row>
    <row r="211" spans="7:26">
      <c r="G211">
        <f>D211&amp;"|"&amp;E211&amp;"|"&amp;F211</f>
        <v>0</v>
      </c>
      <c r="H211">
        <f>UPPER(SUBSTITUTE(SUBSTITUTE(G211,"-","")," ",""))</f>
        <v>0</v>
      </c>
      <c r="I211" s="6">
        <f>IFERROR(INDEX(Param_E,MATCH(H211,Param_KeysNorm,0)),"")</f>
        <v>0</v>
      </c>
      <c r="J211" s="6">
        <f>IFERROR(INDEX(Param_Gf,MATCH(H211,Param_KeysNorm,0)),"")</f>
        <v>0</v>
      </c>
      <c r="K211" s="6">
        <f>IFERROR(INDEX(Param_s,MATCH(H211,Param_KeysNorm,0)),"")</f>
        <v>0</v>
      </c>
      <c r="L211" s="6">
        <f>IFERROR(INDEX(Param_g,MATCH(H211,Param_KeysNorm,0)),"")</f>
        <v>0</v>
      </c>
      <c r="M211" s="6">
        <f>IFERROR(INDEX(Param_L,MATCH(H211,Param_KeysNorm,0)),"")</f>
        <v>0</v>
      </c>
      <c r="N211" s="6">
        <f>IFERROR(INDEX(Param_rho,MATCH(H211,Param_KeysNorm,0)),"")</f>
        <v>0</v>
      </c>
      <c r="O211" s="6">
        <f>IFERROR(INDEX(Param_d,MATCH(H211,Param_KeysNorm,0)),"")</f>
        <v>0</v>
      </c>
      <c r="P211" s="6">
        <f>IFERROR(IF(I211&gt;0,10000/I211,""),"")</f>
        <v>0</v>
      </c>
      <c r="Q211" s="6">
        <f>IFERROR(IF(K211&gt;0,J211/K211,""),"")</f>
        <v>0</v>
      </c>
      <c r="R211" s="6">
        <f>IFERROR(IF(L211&gt;0,Q211/L211,""),"")</f>
        <v>0</v>
      </c>
      <c r="S211" s="7">
        <f>IFERROR(R211*P211,"")</f>
        <v>0</v>
      </c>
      <c r="T211" s="6">
        <f>IFERROR((S211*M211*N211)/1000,"")</f>
        <v>0</v>
      </c>
      <c r="U211" s="6">
        <f>IFERROR(R211*M211*N211,"")</f>
        <v>0</v>
      </c>
      <c r="V211" s="6">
        <f>IF(A211&gt;0,A211*(1-(B211/100)-(C211/100)),"")</f>
        <v>0</v>
      </c>
      <c r="W211" s="6">
        <f>IFERROR(T211*V211,"")</f>
        <v>0</v>
      </c>
      <c r="X211" s="8">
        <f>IF(AND(U211&gt;0,O211&gt;0),ABS(U211-O211)/O211,"")</f>
        <v>0</v>
      </c>
      <c r="Y211" s="8">
        <f>IF(E211="Seca",Tol_Seca,Tol_Chuva)</f>
        <v>0</v>
      </c>
      <c r="Z211">
        <f>IF(AND(U211&gt;0,O211&gt;0),IF(X211&lt;=Y211,"OK","ATENCAO"),"")</f>
        <v>0</v>
      </c>
    </row>
    <row r="212" spans="7:26">
      <c r="G212">
        <f>D212&amp;"|"&amp;E212&amp;"|"&amp;F212</f>
        <v>0</v>
      </c>
      <c r="H212">
        <f>UPPER(SUBSTITUTE(SUBSTITUTE(G212,"-","")," ",""))</f>
        <v>0</v>
      </c>
      <c r="I212" s="6">
        <f>IFERROR(INDEX(Param_E,MATCH(H212,Param_KeysNorm,0)),"")</f>
        <v>0</v>
      </c>
      <c r="J212" s="6">
        <f>IFERROR(INDEX(Param_Gf,MATCH(H212,Param_KeysNorm,0)),"")</f>
        <v>0</v>
      </c>
      <c r="K212" s="6">
        <f>IFERROR(INDEX(Param_s,MATCH(H212,Param_KeysNorm,0)),"")</f>
        <v>0</v>
      </c>
      <c r="L212" s="6">
        <f>IFERROR(INDEX(Param_g,MATCH(H212,Param_KeysNorm,0)),"")</f>
        <v>0</v>
      </c>
      <c r="M212" s="6">
        <f>IFERROR(INDEX(Param_L,MATCH(H212,Param_KeysNorm,0)),"")</f>
        <v>0</v>
      </c>
      <c r="N212" s="6">
        <f>IFERROR(INDEX(Param_rho,MATCH(H212,Param_KeysNorm,0)),"")</f>
        <v>0</v>
      </c>
      <c r="O212" s="6">
        <f>IFERROR(INDEX(Param_d,MATCH(H212,Param_KeysNorm,0)),"")</f>
        <v>0</v>
      </c>
      <c r="P212" s="6">
        <f>IFERROR(IF(I212&gt;0,10000/I212,""),"")</f>
        <v>0</v>
      </c>
      <c r="Q212" s="6">
        <f>IFERROR(IF(K212&gt;0,J212/K212,""),"")</f>
        <v>0</v>
      </c>
      <c r="R212" s="6">
        <f>IFERROR(IF(L212&gt;0,Q212/L212,""),"")</f>
        <v>0</v>
      </c>
      <c r="S212" s="7">
        <f>IFERROR(R212*P212,"")</f>
        <v>0</v>
      </c>
      <c r="T212" s="6">
        <f>IFERROR((S212*M212*N212)/1000,"")</f>
        <v>0</v>
      </c>
      <c r="U212" s="6">
        <f>IFERROR(R212*M212*N212,"")</f>
        <v>0</v>
      </c>
      <c r="V212" s="6">
        <f>IF(A212&gt;0,A212*(1-(B212/100)-(C212/100)),"")</f>
        <v>0</v>
      </c>
      <c r="W212" s="6">
        <f>IFERROR(T212*V212,"")</f>
        <v>0</v>
      </c>
      <c r="X212" s="8">
        <f>IF(AND(U212&gt;0,O212&gt;0),ABS(U212-O212)/O212,"")</f>
        <v>0</v>
      </c>
      <c r="Y212" s="8">
        <f>IF(E212="Seca",Tol_Seca,Tol_Chuva)</f>
        <v>0</v>
      </c>
      <c r="Z212">
        <f>IF(AND(U212&gt;0,O212&gt;0),IF(X212&lt;=Y212,"OK","ATENCAO"),"")</f>
        <v>0</v>
      </c>
    </row>
    <row r="213" spans="7:26">
      <c r="G213">
        <f>D213&amp;"|"&amp;E213&amp;"|"&amp;F213</f>
        <v>0</v>
      </c>
      <c r="H213">
        <f>UPPER(SUBSTITUTE(SUBSTITUTE(G213,"-","")," ",""))</f>
        <v>0</v>
      </c>
      <c r="I213" s="6">
        <f>IFERROR(INDEX(Param_E,MATCH(H213,Param_KeysNorm,0)),"")</f>
        <v>0</v>
      </c>
      <c r="J213" s="6">
        <f>IFERROR(INDEX(Param_Gf,MATCH(H213,Param_KeysNorm,0)),"")</f>
        <v>0</v>
      </c>
      <c r="K213" s="6">
        <f>IFERROR(INDEX(Param_s,MATCH(H213,Param_KeysNorm,0)),"")</f>
        <v>0</v>
      </c>
      <c r="L213" s="6">
        <f>IFERROR(INDEX(Param_g,MATCH(H213,Param_KeysNorm,0)),"")</f>
        <v>0</v>
      </c>
      <c r="M213" s="6">
        <f>IFERROR(INDEX(Param_L,MATCH(H213,Param_KeysNorm,0)),"")</f>
        <v>0</v>
      </c>
      <c r="N213" s="6">
        <f>IFERROR(INDEX(Param_rho,MATCH(H213,Param_KeysNorm,0)),"")</f>
        <v>0</v>
      </c>
      <c r="O213" s="6">
        <f>IFERROR(INDEX(Param_d,MATCH(H213,Param_KeysNorm,0)),"")</f>
        <v>0</v>
      </c>
      <c r="P213" s="6">
        <f>IFERROR(IF(I213&gt;0,10000/I213,""),"")</f>
        <v>0</v>
      </c>
      <c r="Q213" s="6">
        <f>IFERROR(IF(K213&gt;0,J213/K213,""),"")</f>
        <v>0</v>
      </c>
      <c r="R213" s="6">
        <f>IFERROR(IF(L213&gt;0,Q213/L213,""),"")</f>
        <v>0</v>
      </c>
      <c r="S213" s="7">
        <f>IFERROR(R213*P213,"")</f>
        <v>0</v>
      </c>
      <c r="T213" s="6">
        <f>IFERROR((S213*M213*N213)/1000,"")</f>
        <v>0</v>
      </c>
      <c r="U213" s="6">
        <f>IFERROR(R213*M213*N213,"")</f>
        <v>0</v>
      </c>
      <c r="V213" s="6">
        <f>IF(A213&gt;0,A213*(1-(B213/100)-(C213/100)),"")</f>
        <v>0</v>
      </c>
      <c r="W213" s="6">
        <f>IFERROR(T213*V213,"")</f>
        <v>0</v>
      </c>
      <c r="X213" s="8">
        <f>IF(AND(U213&gt;0,O213&gt;0),ABS(U213-O213)/O213,"")</f>
        <v>0</v>
      </c>
      <c r="Y213" s="8">
        <f>IF(E213="Seca",Tol_Seca,Tol_Chuva)</f>
        <v>0</v>
      </c>
      <c r="Z213">
        <f>IF(AND(U213&gt;0,O213&gt;0),IF(X213&lt;=Y213,"OK","ATENCAO"),"")</f>
        <v>0</v>
      </c>
    </row>
    <row r="214" spans="7:26">
      <c r="G214">
        <f>D214&amp;"|"&amp;E214&amp;"|"&amp;F214</f>
        <v>0</v>
      </c>
      <c r="H214">
        <f>UPPER(SUBSTITUTE(SUBSTITUTE(G214,"-","")," ",""))</f>
        <v>0</v>
      </c>
      <c r="I214" s="6">
        <f>IFERROR(INDEX(Param_E,MATCH(H214,Param_KeysNorm,0)),"")</f>
        <v>0</v>
      </c>
      <c r="J214" s="6">
        <f>IFERROR(INDEX(Param_Gf,MATCH(H214,Param_KeysNorm,0)),"")</f>
        <v>0</v>
      </c>
      <c r="K214" s="6">
        <f>IFERROR(INDEX(Param_s,MATCH(H214,Param_KeysNorm,0)),"")</f>
        <v>0</v>
      </c>
      <c r="L214" s="6">
        <f>IFERROR(INDEX(Param_g,MATCH(H214,Param_KeysNorm,0)),"")</f>
        <v>0</v>
      </c>
      <c r="M214" s="6">
        <f>IFERROR(INDEX(Param_L,MATCH(H214,Param_KeysNorm,0)),"")</f>
        <v>0</v>
      </c>
      <c r="N214" s="6">
        <f>IFERROR(INDEX(Param_rho,MATCH(H214,Param_KeysNorm,0)),"")</f>
        <v>0</v>
      </c>
      <c r="O214" s="6">
        <f>IFERROR(INDEX(Param_d,MATCH(H214,Param_KeysNorm,0)),"")</f>
        <v>0</v>
      </c>
      <c r="P214" s="6">
        <f>IFERROR(IF(I214&gt;0,10000/I214,""),"")</f>
        <v>0</v>
      </c>
      <c r="Q214" s="6">
        <f>IFERROR(IF(K214&gt;0,J214/K214,""),"")</f>
        <v>0</v>
      </c>
      <c r="R214" s="6">
        <f>IFERROR(IF(L214&gt;0,Q214/L214,""),"")</f>
        <v>0</v>
      </c>
      <c r="S214" s="7">
        <f>IFERROR(R214*P214,"")</f>
        <v>0</v>
      </c>
      <c r="T214" s="6">
        <f>IFERROR((S214*M214*N214)/1000,"")</f>
        <v>0</v>
      </c>
      <c r="U214" s="6">
        <f>IFERROR(R214*M214*N214,"")</f>
        <v>0</v>
      </c>
      <c r="V214" s="6">
        <f>IF(A214&gt;0,A214*(1-(B214/100)-(C214/100)),"")</f>
        <v>0</v>
      </c>
      <c r="W214" s="6">
        <f>IFERROR(T214*V214,"")</f>
        <v>0</v>
      </c>
      <c r="X214" s="8">
        <f>IF(AND(U214&gt;0,O214&gt;0),ABS(U214-O214)/O214,"")</f>
        <v>0</v>
      </c>
      <c r="Y214" s="8">
        <f>IF(E214="Seca",Tol_Seca,Tol_Chuva)</f>
        <v>0</v>
      </c>
      <c r="Z214">
        <f>IF(AND(U214&gt;0,O214&gt;0),IF(X214&lt;=Y214,"OK","ATENCAO"),"")</f>
        <v>0</v>
      </c>
    </row>
    <row r="215" spans="7:26">
      <c r="G215">
        <f>D215&amp;"|"&amp;E215&amp;"|"&amp;F215</f>
        <v>0</v>
      </c>
      <c r="H215">
        <f>UPPER(SUBSTITUTE(SUBSTITUTE(G215,"-","")," ",""))</f>
        <v>0</v>
      </c>
      <c r="I215" s="6">
        <f>IFERROR(INDEX(Param_E,MATCH(H215,Param_KeysNorm,0)),"")</f>
        <v>0</v>
      </c>
      <c r="J215" s="6">
        <f>IFERROR(INDEX(Param_Gf,MATCH(H215,Param_KeysNorm,0)),"")</f>
        <v>0</v>
      </c>
      <c r="K215" s="6">
        <f>IFERROR(INDEX(Param_s,MATCH(H215,Param_KeysNorm,0)),"")</f>
        <v>0</v>
      </c>
      <c r="L215" s="6">
        <f>IFERROR(INDEX(Param_g,MATCH(H215,Param_KeysNorm,0)),"")</f>
        <v>0</v>
      </c>
      <c r="M215" s="6">
        <f>IFERROR(INDEX(Param_L,MATCH(H215,Param_KeysNorm,0)),"")</f>
        <v>0</v>
      </c>
      <c r="N215" s="6">
        <f>IFERROR(INDEX(Param_rho,MATCH(H215,Param_KeysNorm,0)),"")</f>
        <v>0</v>
      </c>
      <c r="O215" s="6">
        <f>IFERROR(INDEX(Param_d,MATCH(H215,Param_KeysNorm,0)),"")</f>
        <v>0</v>
      </c>
      <c r="P215" s="6">
        <f>IFERROR(IF(I215&gt;0,10000/I215,""),"")</f>
        <v>0</v>
      </c>
      <c r="Q215" s="6">
        <f>IFERROR(IF(K215&gt;0,J215/K215,""),"")</f>
        <v>0</v>
      </c>
      <c r="R215" s="6">
        <f>IFERROR(IF(L215&gt;0,Q215/L215,""),"")</f>
        <v>0</v>
      </c>
      <c r="S215" s="7">
        <f>IFERROR(R215*P215,"")</f>
        <v>0</v>
      </c>
      <c r="T215" s="6">
        <f>IFERROR((S215*M215*N215)/1000,"")</f>
        <v>0</v>
      </c>
      <c r="U215" s="6">
        <f>IFERROR(R215*M215*N215,"")</f>
        <v>0</v>
      </c>
      <c r="V215" s="6">
        <f>IF(A215&gt;0,A215*(1-(B215/100)-(C215/100)),"")</f>
        <v>0</v>
      </c>
      <c r="W215" s="6">
        <f>IFERROR(T215*V215,"")</f>
        <v>0</v>
      </c>
      <c r="X215" s="8">
        <f>IF(AND(U215&gt;0,O215&gt;0),ABS(U215-O215)/O215,"")</f>
        <v>0</v>
      </c>
      <c r="Y215" s="8">
        <f>IF(E215="Seca",Tol_Seca,Tol_Chuva)</f>
        <v>0</v>
      </c>
      <c r="Z215">
        <f>IF(AND(U215&gt;0,O215&gt;0),IF(X215&lt;=Y215,"OK","ATENCAO"),"")</f>
        <v>0</v>
      </c>
    </row>
    <row r="216" spans="7:26">
      <c r="G216">
        <f>D216&amp;"|"&amp;E216&amp;"|"&amp;F216</f>
        <v>0</v>
      </c>
      <c r="H216">
        <f>UPPER(SUBSTITUTE(SUBSTITUTE(G216,"-","")," ",""))</f>
        <v>0</v>
      </c>
      <c r="I216" s="6">
        <f>IFERROR(INDEX(Param_E,MATCH(H216,Param_KeysNorm,0)),"")</f>
        <v>0</v>
      </c>
      <c r="J216" s="6">
        <f>IFERROR(INDEX(Param_Gf,MATCH(H216,Param_KeysNorm,0)),"")</f>
        <v>0</v>
      </c>
      <c r="K216" s="6">
        <f>IFERROR(INDEX(Param_s,MATCH(H216,Param_KeysNorm,0)),"")</f>
        <v>0</v>
      </c>
      <c r="L216" s="6">
        <f>IFERROR(INDEX(Param_g,MATCH(H216,Param_KeysNorm,0)),"")</f>
        <v>0</v>
      </c>
      <c r="M216" s="6">
        <f>IFERROR(INDEX(Param_L,MATCH(H216,Param_KeysNorm,0)),"")</f>
        <v>0</v>
      </c>
      <c r="N216" s="6">
        <f>IFERROR(INDEX(Param_rho,MATCH(H216,Param_KeysNorm,0)),"")</f>
        <v>0</v>
      </c>
      <c r="O216" s="6">
        <f>IFERROR(INDEX(Param_d,MATCH(H216,Param_KeysNorm,0)),"")</f>
        <v>0</v>
      </c>
      <c r="P216" s="6">
        <f>IFERROR(IF(I216&gt;0,10000/I216,""),"")</f>
        <v>0</v>
      </c>
      <c r="Q216" s="6">
        <f>IFERROR(IF(K216&gt;0,J216/K216,""),"")</f>
        <v>0</v>
      </c>
      <c r="R216" s="6">
        <f>IFERROR(IF(L216&gt;0,Q216/L216,""),"")</f>
        <v>0</v>
      </c>
      <c r="S216" s="7">
        <f>IFERROR(R216*P216,"")</f>
        <v>0</v>
      </c>
      <c r="T216" s="6">
        <f>IFERROR((S216*M216*N216)/1000,"")</f>
        <v>0</v>
      </c>
      <c r="U216" s="6">
        <f>IFERROR(R216*M216*N216,"")</f>
        <v>0</v>
      </c>
      <c r="V216" s="6">
        <f>IF(A216&gt;0,A216*(1-(B216/100)-(C216/100)),"")</f>
        <v>0</v>
      </c>
      <c r="W216" s="6">
        <f>IFERROR(T216*V216,"")</f>
        <v>0</v>
      </c>
      <c r="X216" s="8">
        <f>IF(AND(U216&gt;0,O216&gt;0),ABS(U216-O216)/O216,"")</f>
        <v>0</v>
      </c>
      <c r="Y216" s="8">
        <f>IF(E216="Seca",Tol_Seca,Tol_Chuva)</f>
        <v>0</v>
      </c>
      <c r="Z216">
        <f>IF(AND(U216&gt;0,O216&gt;0),IF(X216&lt;=Y216,"OK","ATENCAO"),"")</f>
        <v>0</v>
      </c>
    </row>
    <row r="217" spans="7:26">
      <c r="G217">
        <f>D217&amp;"|"&amp;E217&amp;"|"&amp;F217</f>
        <v>0</v>
      </c>
      <c r="H217">
        <f>UPPER(SUBSTITUTE(SUBSTITUTE(G217,"-","")," ",""))</f>
        <v>0</v>
      </c>
      <c r="I217" s="6">
        <f>IFERROR(INDEX(Param_E,MATCH(H217,Param_KeysNorm,0)),"")</f>
        <v>0</v>
      </c>
      <c r="J217" s="6">
        <f>IFERROR(INDEX(Param_Gf,MATCH(H217,Param_KeysNorm,0)),"")</f>
        <v>0</v>
      </c>
      <c r="K217" s="6">
        <f>IFERROR(INDEX(Param_s,MATCH(H217,Param_KeysNorm,0)),"")</f>
        <v>0</v>
      </c>
      <c r="L217" s="6">
        <f>IFERROR(INDEX(Param_g,MATCH(H217,Param_KeysNorm,0)),"")</f>
        <v>0</v>
      </c>
      <c r="M217" s="6">
        <f>IFERROR(INDEX(Param_L,MATCH(H217,Param_KeysNorm,0)),"")</f>
        <v>0</v>
      </c>
      <c r="N217" s="6">
        <f>IFERROR(INDEX(Param_rho,MATCH(H217,Param_KeysNorm,0)),"")</f>
        <v>0</v>
      </c>
      <c r="O217" s="6">
        <f>IFERROR(INDEX(Param_d,MATCH(H217,Param_KeysNorm,0)),"")</f>
        <v>0</v>
      </c>
      <c r="P217" s="6">
        <f>IFERROR(IF(I217&gt;0,10000/I217,""),"")</f>
        <v>0</v>
      </c>
      <c r="Q217" s="6">
        <f>IFERROR(IF(K217&gt;0,J217/K217,""),"")</f>
        <v>0</v>
      </c>
      <c r="R217" s="6">
        <f>IFERROR(IF(L217&gt;0,Q217/L217,""),"")</f>
        <v>0</v>
      </c>
      <c r="S217" s="7">
        <f>IFERROR(R217*P217,"")</f>
        <v>0</v>
      </c>
      <c r="T217" s="6">
        <f>IFERROR((S217*M217*N217)/1000,"")</f>
        <v>0</v>
      </c>
      <c r="U217" s="6">
        <f>IFERROR(R217*M217*N217,"")</f>
        <v>0</v>
      </c>
      <c r="V217" s="6">
        <f>IF(A217&gt;0,A217*(1-(B217/100)-(C217/100)),"")</f>
        <v>0</v>
      </c>
      <c r="W217" s="6">
        <f>IFERROR(T217*V217,"")</f>
        <v>0</v>
      </c>
      <c r="X217" s="8">
        <f>IF(AND(U217&gt;0,O217&gt;0),ABS(U217-O217)/O217,"")</f>
        <v>0</v>
      </c>
      <c r="Y217" s="8">
        <f>IF(E217="Seca",Tol_Seca,Tol_Chuva)</f>
        <v>0</v>
      </c>
      <c r="Z217">
        <f>IF(AND(U217&gt;0,O217&gt;0),IF(X217&lt;=Y217,"OK","ATENCAO"),"")</f>
        <v>0</v>
      </c>
    </row>
    <row r="218" spans="7:26">
      <c r="G218">
        <f>D218&amp;"|"&amp;E218&amp;"|"&amp;F218</f>
        <v>0</v>
      </c>
      <c r="H218">
        <f>UPPER(SUBSTITUTE(SUBSTITUTE(G218,"-","")," ",""))</f>
        <v>0</v>
      </c>
      <c r="I218" s="6">
        <f>IFERROR(INDEX(Param_E,MATCH(H218,Param_KeysNorm,0)),"")</f>
        <v>0</v>
      </c>
      <c r="J218" s="6">
        <f>IFERROR(INDEX(Param_Gf,MATCH(H218,Param_KeysNorm,0)),"")</f>
        <v>0</v>
      </c>
      <c r="K218" s="6">
        <f>IFERROR(INDEX(Param_s,MATCH(H218,Param_KeysNorm,0)),"")</f>
        <v>0</v>
      </c>
      <c r="L218" s="6">
        <f>IFERROR(INDEX(Param_g,MATCH(H218,Param_KeysNorm,0)),"")</f>
        <v>0</v>
      </c>
      <c r="M218" s="6">
        <f>IFERROR(INDEX(Param_L,MATCH(H218,Param_KeysNorm,0)),"")</f>
        <v>0</v>
      </c>
      <c r="N218" s="6">
        <f>IFERROR(INDEX(Param_rho,MATCH(H218,Param_KeysNorm,0)),"")</f>
        <v>0</v>
      </c>
      <c r="O218" s="6">
        <f>IFERROR(INDEX(Param_d,MATCH(H218,Param_KeysNorm,0)),"")</f>
        <v>0</v>
      </c>
      <c r="P218" s="6">
        <f>IFERROR(IF(I218&gt;0,10000/I218,""),"")</f>
        <v>0</v>
      </c>
      <c r="Q218" s="6">
        <f>IFERROR(IF(K218&gt;0,J218/K218,""),"")</f>
        <v>0</v>
      </c>
      <c r="R218" s="6">
        <f>IFERROR(IF(L218&gt;0,Q218/L218,""),"")</f>
        <v>0</v>
      </c>
      <c r="S218" s="7">
        <f>IFERROR(R218*P218,"")</f>
        <v>0</v>
      </c>
      <c r="T218" s="6">
        <f>IFERROR((S218*M218*N218)/1000,"")</f>
        <v>0</v>
      </c>
      <c r="U218" s="6">
        <f>IFERROR(R218*M218*N218,"")</f>
        <v>0</v>
      </c>
      <c r="V218" s="6">
        <f>IF(A218&gt;0,A218*(1-(B218/100)-(C218/100)),"")</f>
        <v>0</v>
      </c>
      <c r="W218" s="6">
        <f>IFERROR(T218*V218,"")</f>
        <v>0</v>
      </c>
      <c r="X218" s="8">
        <f>IF(AND(U218&gt;0,O218&gt;0),ABS(U218-O218)/O218,"")</f>
        <v>0</v>
      </c>
      <c r="Y218" s="8">
        <f>IF(E218="Seca",Tol_Seca,Tol_Chuva)</f>
        <v>0</v>
      </c>
      <c r="Z218">
        <f>IF(AND(U218&gt;0,O218&gt;0),IF(X218&lt;=Y218,"OK","ATENCAO"),"")</f>
        <v>0</v>
      </c>
    </row>
    <row r="219" spans="7:26">
      <c r="G219">
        <f>D219&amp;"|"&amp;E219&amp;"|"&amp;F219</f>
        <v>0</v>
      </c>
      <c r="H219">
        <f>UPPER(SUBSTITUTE(SUBSTITUTE(G219,"-","")," ",""))</f>
        <v>0</v>
      </c>
      <c r="I219" s="6">
        <f>IFERROR(INDEX(Param_E,MATCH(H219,Param_KeysNorm,0)),"")</f>
        <v>0</v>
      </c>
      <c r="J219" s="6">
        <f>IFERROR(INDEX(Param_Gf,MATCH(H219,Param_KeysNorm,0)),"")</f>
        <v>0</v>
      </c>
      <c r="K219" s="6">
        <f>IFERROR(INDEX(Param_s,MATCH(H219,Param_KeysNorm,0)),"")</f>
        <v>0</v>
      </c>
      <c r="L219" s="6">
        <f>IFERROR(INDEX(Param_g,MATCH(H219,Param_KeysNorm,0)),"")</f>
        <v>0</v>
      </c>
      <c r="M219" s="6">
        <f>IFERROR(INDEX(Param_L,MATCH(H219,Param_KeysNorm,0)),"")</f>
        <v>0</v>
      </c>
      <c r="N219" s="6">
        <f>IFERROR(INDEX(Param_rho,MATCH(H219,Param_KeysNorm,0)),"")</f>
        <v>0</v>
      </c>
      <c r="O219" s="6">
        <f>IFERROR(INDEX(Param_d,MATCH(H219,Param_KeysNorm,0)),"")</f>
        <v>0</v>
      </c>
      <c r="P219" s="6">
        <f>IFERROR(IF(I219&gt;0,10000/I219,""),"")</f>
        <v>0</v>
      </c>
      <c r="Q219" s="6">
        <f>IFERROR(IF(K219&gt;0,J219/K219,""),"")</f>
        <v>0</v>
      </c>
      <c r="R219" s="6">
        <f>IFERROR(IF(L219&gt;0,Q219/L219,""),"")</f>
        <v>0</v>
      </c>
      <c r="S219" s="7">
        <f>IFERROR(R219*P219,"")</f>
        <v>0</v>
      </c>
      <c r="T219" s="6">
        <f>IFERROR((S219*M219*N219)/1000,"")</f>
        <v>0</v>
      </c>
      <c r="U219" s="6">
        <f>IFERROR(R219*M219*N219,"")</f>
        <v>0</v>
      </c>
      <c r="V219" s="6">
        <f>IF(A219&gt;0,A219*(1-(B219/100)-(C219/100)),"")</f>
        <v>0</v>
      </c>
      <c r="W219" s="6">
        <f>IFERROR(T219*V219,"")</f>
        <v>0</v>
      </c>
      <c r="X219" s="8">
        <f>IF(AND(U219&gt;0,O219&gt;0),ABS(U219-O219)/O219,"")</f>
        <v>0</v>
      </c>
      <c r="Y219" s="8">
        <f>IF(E219="Seca",Tol_Seca,Tol_Chuva)</f>
        <v>0</v>
      </c>
      <c r="Z219">
        <f>IF(AND(U219&gt;0,O219&gt;0),IF(X219&lt;=Y219,"OK","ATENCAO"),"")</f>
        <v>0</v>
      </c>
    </row>
    <row r="220" spans="7:26">
      <c r="G220">
        <f>D220&amp;"|"&amp;E220&amp;"|"&amp;F220</f>
        <v>0</v>
      </c>
      <c r="H220">
        <f>UPPER(SUBSTITUTE(SUBSTITUTE(G220,"-","")," ",""))</f>
        <v>0</v>
      </c>
      <c r="I220" s="6">
        <f>IFERROR(INDEX(Param_E,MATCH(H220,Param_KeysNorm,0)),"")</f>
        <v>0</v>
      </c>
      <c r="J220" s="6">
        <f>IFERROR(INDEX(Param_Gf,MATCH(H220,Param_KeysNorm,0)),"")</f>
        <v>0</v>
      </c>
      <c r="K220" s="6">
        <f>IFERROR(INDEX(Param_s,MATCH(H220,Param_KeysNorm,0)),"")</f>
        <v>0</v>
      </c>
      <c r="L220" s="6">
        <f>IFERROR(INDEX(Param_g,MATCH(H220,Param_KeysNorm,0)),"")</f>
        <v>0</v>
      </c>
      <c r="M220" s="6">
        <f>IFERROR(INDEX(Param_L,MATCH(H220,Param_KeysNorm,0)),"")</f>
        <v>0</v>
      </c>
      <c r="N220" s="6">
        <f>IFERROR(INDEX(Param_rho,MATCH(H220,Param_KeysNorm,0)),"")</f>
        <v>0</v>
      </c>
      <c r="O220" s="6">
        <f>IFERROR(INDEX(Param_d,MATCH(H220,Param_KeysNorm,0)),"")</f>
        <v>0</v>
      </c>
      <c r="P220" s="6">
        <f>IFERROR(IF(I220&gt;0,10000/I220,""),"")</f>
        <v>0</v>
      </c>
      <c r="Q220" s="6">
        <f>IFERROR(IF(K220&gt;0,J220/K220,""),"")</f>
        <v>0</v>
      </c>
      <c r="R220" s="6">
        <f>IFERROR(IF(L220&gt;0,Q220/L220,""),"")</f>
        <v>0</v>
      </c>
      <c r="S220" s="7">
        <f>IFERROR(R220*P220,"")</f>
        <v>0</v>
      </c>
      <c r="T220" s="6">
        <f>IFERROR((S220*M220*N220)/1000,"")</f>
        <v>0</v>
      </c>
      <c r="U220" s="6">
        <f>IFERROR(R220*M220*N220,"")</f>
        <v>0</v>
      </c>
      <c r="V220" s="6">
        <f>IF(A220&gt;0,A220*(1-(B220/100)-(C220/100)),"")</f>
        <v>0</v>
      </c>
      <c r="W220" s="6">
        <f>IFERROR(T220*V220,"")</f>
        <v>0</v>
      </c>
      <c r="X220" s="8">
        <f>IF(AND(U220&gt;0,O220&gt;0),ABS(U220-O220)/O220,"")</f>
        <v>0</v>
      </c>
      <c r="Y220" s="8">
        <f>IF(E220="Seca",Tol_Seca,Tol_Chuva)</f>
        <v>0</v>
      </c>
      <c r="Z220">
        <f>IF(AND(U220&gt;0,O220&gt;0),IF(X220&lt;=Y220,"OK","ATENCAO"),"")</f>
        <v>0</v>
      </c>
    </row>
    <row r="221" spans="7:26">
      <c r="G221">
        <f>D221&amp;"|"&amp;E221&amp;"|"&amp;F221</f>
        <v>0</v>
      </c>
      <c r="H221">
        <f>UPPER(SUBSTITUTE(SUBSTITUTE(G221,"-","")," ",""))</f>
        <v>0</v>
      </c>
      <c r="I221" s="6">
        <f>IFERROR(INDEX(Param_E,MATCH(H221,Param_KeysNorm,0)),"")</f>
        <v>0</v>
      </c>
      <c r="J221" s="6">
        <f>IFERROR(INDEX(Param_Gf,MATCH(H221,Param_KeysNorm,0)),"")</f>
        <v>0</v>
      </c>
      <c r="K221" s="6">
        <f>IFERROR(INDEX(Param_s,MATCH(H221,Param_KeysNorm,0)),"")</f>
        <v>0</v>
      </c>
      <c r="L221" s="6">
        <f>IFERROR(INDEX(Param_g,MATCH(H221,Param_KeysNorm,0)),"")</f>
        <v>0</v>
      </c>
      <c r="M221" s="6">
        <f>IFERROR(INDEX(Param_L,MATCH(H221,Param_KeysNorm,0)),"")</f>
        <v>0</v>
      </c>
      <c r="N221" s="6">
        <f>IFERROR(INDEX(Param_rho,MATCH(H221,Param_KeysNorm,0)),"")</f>
        <v>0</v>
      </c>
      <c r="O221" s="6">
        <f>IFERROR(INDEX(Param_d,MATCH(H221,Param_KeysNorm,0)),"")</f>
        <v>0</v>
      </c>
      <c r="P221" s="6">
        <f>IFERROR(IF(I221&gt;0,10000/I221,""),"")</f>
        <v>0</v>
      </c>
      <c r="Q221" s="6">
        <f>IFERROR(IF(K221&gt;0,J221/K221,""),"")</f>
        <v>0</v>
      </c>
      <c r="R221" s="6">
        <f>IFERROR(IF(L221&gt;0,Q221/L221,""),"")</f>
        <v>0</v>
      </c>
      <c r="S221" s="7">
        <f>IFERROR(R221*P221,"")</f>
        <v>0</v>
      </c>
      <c r="T221" s="6">
        <f>IFERROR((S221*M221*N221)/1000,"")</f>
        <v>0</v>
      </c>
      <c r="U221" s="6">
        <f>IFERROR(R221*M221*N221,"")</f>
        <v>0</v>
      </c>
      <c r="V221" s="6">
        <f>IF(A221&gt;0,A221*(1-(B221/100)-(C221/100)),"")</f>
        <v>0</v>
      </c>
      <c r="W221" s="6">
        <f>IFERROR(T221*V221,"")</f>
        <v>0</v>
      </c>
      <c r="X221" s="8">
        <f>IF(AND(U221&gt;0,O221&gt;0),ABS(U221-O221)/O221,"")</f>
        <v>0</v>
      </c>
      <c r="Y221" s="8">
        <f>IF(E221="Seca",Tol_Seca,Tol_Chuva)</f>
        <v>0</v>
      </c>
      <c r="Z221">
        <f>IF(AND(U221&gt;0,O221&gt;0),IF(X221&lt;=Y221,"OK","ATENCAO"),"")</f>
        <v>0</v>
      </c>
    </row>
    <row r="222" spans="7:26">
      <c r="G222">
        <f>D222&amp;"|"&amp;E222&amp;"|"&amp;F222</f>
        <v>0</v>
      </c>
      <c r="H222">
        <f>UPPER(SUBSTITUTE(SUBSTITUTE(G222,"-","")," ",""))</f>
        <v>0</v>
      </c>
      <c r="I222" s="6">
        <f>IFERROR(INDEX(Param_E,MATCH(H222,Param_KeysNorm,0)),"")</f>
        <v>0</v>
      </c>
      <c r="J222" s="6">
        <f>IFERROR(INDEX(Param_Gf,MATCH(H222,Param_KeysNorm,0)),"")</f>
        <v>0</v>
      </c>
      <c r="K222" s="6">
        <f>IFERROR(INDEX(Param_s,MATCH(H222,Param_KeysNorm,0)),"")</f>
        <v>0</v>
      </c>
      <c r="L222" s="6">
        <f>IFERROR(INDEX(Param_g,MATCH(H222,Param_KeysNorm,0)),"")</f>
        <v>0</v>
      </c>
      <c r="M222" s="6">
        <f>IFERROR(INDEX(Param_L,MATCH(H222,Param_KeysNorm,0)),"")</f>
        <v>0</v>
      </c>
      <c r="N222" s="6">
        <f>IFERROR(INDEX(Param_rho,MATCH(H222,Param_KeysNorm,0)),"")</f>
        <v>0</v>
      </c>
      <c r="O222" s="6">
        <f>IFERROR(INDEX(Param_d,MATCH(H222,Param_KeysNorm,0)),"")</f>
        <v>0</v>
      </c>
      <c r="P222" s="6">
        <f>IFERROR(IF(I222&gt;0,10000/I222,""),"")</f>
        <v>0</v>
      </c>
      <c r="Q222" s="6">
        <f>IFERROR(IF(K222&gt;0,J222/K222,""),"")</f>
        <v>0</v>
      </c>
      <c r="R222" s="6">
        <f>IFERROR(IF(L222&gt;0,Q222/L222,""),"")</f>
        <v>0</v>
      </c>
      <c r="S222" s="7">
        <f>IFERROR(R222*P222,"")</f>
        <v>0</v>
      </c>
      <c r="T222" s="6">
        <f>IFERROR((S222*M222*N222)/1000,"")</f>
        <v>0</v>
      </c>
      <c r="U222" s="6">
        <f>IFERROR(R222*M222*N222,"")</f>
        <v>0</v>
      </c>
      <c r="V222" s="6">
        <f>IF(A222&gt;0,A222*(1-(B222/100)-(C222/100)),"")</f>
        <v>0</v>
      </c>
      <c r="W222" s="6">
        <f>IFERROR(T222*V222,"")</f>
        <v>0</v>
      </c>
      <c r="X222" s="8">
        <f>IF(AND(U222&gt;0,O222&gt;0),ABS(U222-O222)/O222,"")</f>
        <v>0</v>
      </c>
      <c r="Y222" s="8">
        <f>IF(E222="Seca",Tol_Seca,Tol_Chuva)</f>
        <v>0</v>
      </c>
      <c r="Z222">
        <f>IF(AND(U222&gt;0,O222&gt;0),IF(X222&lt;=Y222,"OK","ATENCAO"),"")</f>
        <v>0</v>
      </c>
    </row>
    <row r="223" spans="7:26">
      <c r="G223">
        <f>D223&amp;"|"&amp;E223&amp;"|"&amp;F223</f>
        <v>0</v>
      </c>
      <c r="H223">
        <f>UPPER(SUBSTITUTE(SUBSTITUTE(G223,"-","")," ",""))</f>
        <v>0</v>
      </c>
      <c r="I223" s="6">
        <f>IFERROR(INDEX(Param_E,MATCH(H223,Param_KeysNorm,0)),"")</f>
        <v>0</v>
      </c>
      <c r="J223" s="6">
        <f>IFERROR(INDEX(Param_Gf,MATCH(H223,Param_KeysNorm,0)),"")</f>
        <v>0</v>
      </c>
      <c r="K223" s="6">
        <f>IFERROR(INDEX(Param_s,MATCH(H223,Param_KeysNorm,0)),"")</f>
        <v>0</v>
      </c>
      <c r="L223" s="6">
        <f>IFERROR(INDEX(Param_g,MATCH(H223,Param_KeysNorm,0)),"")</f>
        <v>0</v>
      </c>
      <c r="M223" s="6">
        <f>IFERROR(INDEX(Param_L,MATCH(H223,Param_KeysNorm,0)),"")</f>
        <v>0</v>
      </c>
      <c r="N223" s="6">
        <f>IFERROR(INDEX(Param_rho,MATCH(H223,Param_KeysNorm,0)),"")</f>
        <v>0</v>
      </c>
      <c r="O223" s="6">
        <f>IFERROR(INDEX(Param_d,MATCH(H223,Param_KeysNorm,0)),"")</f>
        <v>0</v>
      </c>
      <c r="P223" s="6">
        <f>IFERROR(IF(I223&gt;0,10000/I223,""),"")</f>
        <v>0</v>
      </c>
      <c r="Q223" s="6">
        <f>IFERROR(IF(K223&gt;0,J223/K223,""),"")</f>
        <v>0</v>
      </c>
      <c r="R223" s="6">
        <f>IFERROR(IF(L223&gt;0,Q223/L223,""),"")</f>
        <v>0</v>
      </c>
      <c r="S223" s="7">
        <f>IFERROR(R223*P223,"")</f>
        <v>0</v>
      </c>
      <c r="T223" s="6">
        <f>IFERROR((S223*M223*N223)/1000,"")</f>
        <v>0</v>
      </c>
      <c r="U223" s="6">
        <f>IFERROR(R223*M223*N223,"")</f>
        <v>0</v>
      </c>
      <c r="V223" s="6">
        <f>IF(A223&gt;0,A223*(1-(B223/100)-(C223/100)),"")</f>
        <v>0</v>
      </c>
      <c r="W223" s="6">
        <f>IFERROR(T223*V223,"")</f>
        <v>0</v>
      </c>
      <c r="X223" s="8">
        <f>IF(AND(U223&gt;0,O223&gt;0),ABS(U223-O223)/O223,"")</f>
        <v>0</v>
      </c>
      <c r="Y223" s="8">
        <f>IF(E223="Seca",Tol_Seca,Tol_Chuva)</f>
        <v>0</v>
      </c>
      <c r="Z223">
        <f>IF(AND(U223&gt;0,O223&gt;0),IF(X223&lt;=Y223,"OK","ATENCAO"),"")</f>
        <v>0</v>
      </c>
    </row>
    <row r="224" spans="7:26">
      <c r="G224">
        <f>D224&amp;"|"&amp;E224&amp;"|"&amp;F224</f>
        <v>0</v>
      </c>
      <c r="H224">
        <f>UPPER(SUBSTITUTE(SUBSTITUTE(G224,"-","")," ",""))</f>
        <v>0</v>
      </c>
      <c r="I224" s="6">
        <f>IFERROR(INDEX(Param_E,MATCH(H224,Param_KeysNorm,0)),"")</f>
        <v>0</v>
      </c>
      <c r="J224" s="6">
        <f>IFERROR(INDEX(Param_Gf,MATCH(H224,Param_KeysNorm,0)),"")</f>
        <v>0</v>
      </c>
      <c r="K224" s="6">
        <f>IFERROR(INDEX(Param_s,MATCH(H224,Param_KeysNorm,0)),"")</f>
        <v>0</v>
      </c>
      <c r="L224" s="6">
        <f>IFERROR(INDEX(Param_g,MATCH(H224,Param_KeysNorm,0)),"")</f>
        <v>0</v>
      </c>
      <c r="M224" s="6">
        <f>IFERROR(INDEX(Param_L,MATCH(H224,Param_KeysNorm,0)),"")</f>
        <v>0</v>
      </c>
      <c r="N224" s="6">
        <f>IFERROR(INDEX(Param_rho,MATCH(H224,Param_KeysNorm,0)),"")</f>
        <v>0</v>
      </c>
      <c r="O224" s="6">
        <f>IFERROR(INDEX(Param_d,MATCH(H224,Param_KeysNorm,0)),"")</f>
        <v>0</v>
      </c>
      <c r="P224" s="6">
        <f>IFERROR(IF(I224&gt;0,10000/I224,""),"")</f>
        <v>0</v>
      </c>
      <c r="Q224" s="6">
        <f>IFERROR(IF(K224&gt;0,J224/K224,""),"")</f>
        <v>0</v>
      </c>
      <c r="R224" s="6">
        <f>IFERROR(IF(L224&gt;0,Q224/L224,""),"")</f>
        <v>0</v>
      </c>
      <c r="S224" s="7">
        <f>IFERROR(R224*P224,"")</f>
        <v>0</v>
      </c>
      <c r="T224" s="6">
        <f>IFERROR((S224*M224*N224)/1000,"")</f>
        <v>0</v>
      </c>
      <c r="U224" s="6">
        <f>IFERROR(R224*M224*N224,"")</f>
        <v>0</v>
      </c>
      <c r="V224" s="6">
        <f>IF(A224&gt;0,A224*(1-(B224/100)-(C224/100)),"")</f>
        <v>0</v>
      </c>
      <c r="W224" s="6">
        <f>IFERROR(T224*V224,"")</f>
        <v>0</v>
      </c>
      <c r="X224" s="8">
        <f>IF(AND(U224&gt;0,O224&gt;0),ABS(U224-O224)/O224,"")</f>
        <v>0</v>
      </c>
      <c r="Y224" s="8">
        <f>IF(E224="Seca",Tol_Seca,Tol_Chuva)</f>
        <v>0</v>
      </c>
      <c r="Z224">
        <f>IF(AND(U224&gt;0,O224&gt;0),IF(X224&lt;=Y224,"OK","ATENCAO"),"")</f>
        <v>0</v>
      </c>
    </row>
    <row r="225" spans="7:26">
      <c r="G225">
        <f>D225&amp;"|"&amp;E225&amp;"|"&amp;F225</f>
        <v>0</v>
      </c>
      <c r="H225">
        <f>UPPER(SUBSTITUTE(SUBSTITUTE(G225,"-","")," ",""))</f>
        <v>0</v>
      </c>
      <c r="I225" s="6">
        <f>IFERROR(INDEX(Param_E,MATCH(H225,Param_KeysNorm,0)),"")</f>
        <v>0</v>
      </c>
      <c r="J225" s="6">
        <f>IFERROR(INDEX(Param_Gf,MATCH(H225,Param_KeysNorm,0)),"")</f>
        <v>0</v>
      </c>
      <c r="K225" s="6">
        <f>IFERROR(INDEX(Param_s,MATCH(H225,Param_KeysNorm,0)),"")</f>
        <v>0</v>
      </c>
      <c r="L225" s="6">
        <f>IFERROR(INDEX(Param_g,MATCH(H225,Param_KeysNorm,0)),"")</f>
        <v>0</v>
      </c>
      <c r="M225" s="6">
        <f>IFERROR(INDEX(Param_L,MATCH(H225,Param_KeysNorm,0)),"")</f>
        <v>0</v>
      </c>
      <c r="N225" s="6">
        <f>IFERROR(INDEX(Param_rho,MATCH(H225,Param_KeysNorm,0)),"")</f>
        <v>0</v>
      </c>
      <c r="O225" s="6">
        <f>IFERROR(INDEX(Param_d,MATCH(H225,Param_KeysNorm,0)),"")</f>
        <v>0</v>
      </c>
      <c r="P225" s="6">
        <f>IFERROR(IF(I225&gt;0,10000/I225,""),"")</f>
        <v>0</v>
      </c>
      <c r="Q225" s="6">
        <f>IFERROR(IF(K225&gt;0,J225/K225,""),"")</f>
        <v>0</v>
      </c>
      <c r="R225" s="6">
        <f>IFERROR(IF(L225&gt;0,Q225/L225,""),"")</f>
        <v>0</v>
      </c>
      <c r="S225" s="7">
        <f>IFERROR(R225*P225,"")</f>
        <v>0</v>
      </c>
      <c r="T225" s="6">
        <f>IFERROR((S225*M225*N225)/1000,"")</f>
        <v>0</v>
      </c>
      <c r="U225" s="6">
        <f>IFERROR(R225*M225*N225,"")</f>
        <v>0</v>
      </c>
      <c r="V225" s="6">
        <f>IF(A225&gt;0,A225*(1-(B225/100)-(C225/100)),"")</f>
        <v>0</v>
      </c>
      <c r="W225" s="6">
        <f>IFERROR(T225*V225,"")</f>
        <v>0</v>
      </c>
      <c r="X225" s="8">
        <f>IF(AND(U225&gt;0,O225&gt;0),ABS(U225-O225)/O225,"")</f>
        <v>0</v>
      </c>
      <c r="Y225" s="8">
        <f>IF(E225="Seca",Tol_Seca,Tol_Chuva)</f>
        <v>0</v>
      </c>
      <c r="Z225">
        <f>IF(AND(U225&gt;0,O225&gt;0),IF(X225&lt;=Y225,"OK","ATENCAO"),"")</f>
        <v>0</v>
      </c>
    </row>
    <row r="226" spans="7:26">
      <c r="G226">
        <f>D226&amp;"|"&amp;E226&amp;"|"&amp;F226</f>
        <v>0</v>
      </c>
      <c r="H226">
        <f>UPPER(SUBSTITUTE(SUBSTITUTE(G226,"-","")," ",""))</f>
        <v>0</v>
      </c>
      <c r="I226" s="6">
        <f>IFERROR(INDEX(Param_E,MATCH(H226,Param_KeysNorm,0)),"")</f>
        <v>0</v>
      </c>
      <c r="J226" s="6">
        <f>IFERROR(INDEX(Param_Gf,MATCH(H226,Param_KeysNorm,0)),"")</f>
        <v>0</v>
      </c>
      <c r="K226" s="6">
        <f>IFERROR(INDEX(Param_s,MATCH(H226,Param_KeysNorm,0)),"")</f>
        <v>0</v>
      </c>
      <c r="L226" s="6">
        <f>IFERROR(INDEX(Param_g,MATCH(H226,Param_KeysNorm,0)),"")</f>
        <v>0</v>
      </c>
      <c r="M226" s="6">
        <f>IFERROR(INDEX(Param_L,MATCH(H226,Param_KeysNorm,0)),"")</f>
        <v>0</v>
      </c>
      <c r="N226" s="6">
        <f>IFERROR(INDEX(Param_rho,MATCH(H226,Param_KeysNorm,0)),"")</f>
        <v>0</v>
      </c>
      <c r="O226" s="6">
        <f>IFERROR(INDEX(Param_d,MATCH(H226,Param_KeysNorm,0)),"")</f>
        <v>0</v>
      </c>
      <c r="P226" s="6">
        <f>IFERROR(IF(I226&gt;0,10000/I226,""),"")</f>
        <v>0</v>
      </c>
      <c r="Q226" s="6">
        <f>IFERROR(IF(K226&gt;0,J226/K226,""),"")</f>
        <v>0</v>
      </c>
      <c r="R226" s="6">
        <f>IFERROR(IF(L226&gt;0,Q226/L226,""),"")</f>
        <v>0</v>
      </c>
      <c r="S226" s="7">
        <f>IFERROR(R226*P226,"")</f>
        <v>0</v>
      </c>
      <c r="T226" s="6">
        <f>IFERROR((S226*M226*N226)/1000,"")</f>
        <v>0</v>
      </c>
      <c r="U226" s="6">
        <f>IFERROR(R226*M226*N226,"")</f>
        <v>0</v>
      </c>
      <c r="V226" s="6">
        <f>IF(A226&gt;0,A226*(1-(B226/100)-(C226/100)),"")</f>
        <v>0</v>
      </c>
      <c r="W226" s="6">
        <f>IFERROR(T226*V226,"")</f>
        <v>0</v>
      </c>
      <c r="X226" s="8">
        <f>IF(AND(U226&gt;0,O226&gt;0),ABS(U226-O226)/O226,"")</f>
        <v>0</v>
      </c>
      <c r="Y226" s="8">
        <f>IF(E226="Seca",Tol_Seca,Tol_Chuva)</f>
        <v>0</v>
      </c>
      <c r="Z226">
        <f>IF(AND(U226&gt;0,O226&gt;0),IF(X226&lt;=Y226,"OK","ATENCAO"),"")</f>
        <v>0</v>
      </c>
    </row>
    <row r="227" spans="7:26">
      <c r="G227">
        <f>D227&amp;"|"&amp;E227&amp;"|"&amp;F227</f>
        <v>0</v>
      </c>
      <c r="H227">
        <f>UPPER(SUBSTITUTE(SUBSTITUTE(G227,"-","")," ",""))</f>
        <v>0</v>
      </c>
      <c r="I227" s="6">
        <f>IFERROR(INDEX(Param_E,MATCH(H227,Param_KeysNorm,0)),"")</f>
        <v>0</v>
      </c>
      <c r="J227" s="6">
        <f>IFERROR(INDEX(Param_Gf,MATCH(H227,Param_KeysNorm,0)),"")</f>
        <v>0</v>
      </c>
      <c r="K227" s="6">
        <f>IFERROR(INDEX(Param_s,MATCH(H227,Param_KeysNorm,0)),"")</f>
        <v>0</v>
      </c>
      <c r="L227" s="6">
        <f>IFERROR(INDEX(Param_g,MATCH(H227,Param_KeysNorm,0)),"")</f>
        <v>0</v>
      </c>
      <c r="M227" s="6">
        <f>IFERROR(INDEX(Param_L,MATCH(H227,Param_KeysNorm,0)),"")</f>
        <v>0</v>
      </c>
      <c r="N227" s="6">
        <f>IFERROR(INDEX(Param_rho,MATCH(H227,Param_KeysNorm,0)),"")</f>
        <v>0</v>
      </c>
      <c r="O227" s="6">
        <f>IFERROR(INDEX(Param_d,MATCH(H227,Param_KeysNorm,0)),"")</f>
        <v>0</v>
      </c>
      <c r="P227" s="6">
        <f>IFERROR(IF(I227&gt;0,10000/I227,""),"")</f>
        <v>0</v>
      </c>
      <c r="Q227" s="6">
        <f>IFERROR(IF(K227&gt;0,J227/K227,""),"")</f>
        <v>0</v>
      </c>
      <c r="R227" s="6">
        <f>IFERROR(IF(L227&gt;0,Q227/L227,""),"")</f>
        <v>0</v>
      </c>
      <c r="S227" s="7">
        <f>IFERROR(R227*P227,"")</f>
        <v>0</v>
      </c>
      <c r="T227" s="6">
        <f>IFERROR((S227*M227*N227)/1000,"")</f>
        <v>0</v>
      </c>
      <c r="U227" s="6">
        <f>IFERROR(R227*M227*N227,"")</f>
        <v>0</v>
      </c>
      <c r="V227" s="6">
        <f>IF(A227&gt;0,A227*(1-(B227/100)-(C227/100)),"")</f>
        <v>0</v>
      </c>
      <c r="W227" s="6">
        <f>IFERROR(T227*V227,"")</f>
        <v>0</v>
      </c>
      <c r="X227" s="8">
        <f>IF(AND(U227&gt;0,O227&gt;0),ABS(U227-O227)/O227,"")</f>
        <v>0</v>
      </c>
      <c r="Y227" s="8">
        <f>IF(E227="Seca",Tol_Seca,Tol_Chuva)</f>
        <v>0</v>
      </c>
      <c r="Z227">
        <f>IF(AND(U227&gt;0,O227&gt;0),IF(X227&lt;=Y227,"OK","ATENCAO"),"")</f>
        <v>0</v>
      </c>
    </row>
    <row r="228" spans="7:26">
      <c r="G228">
        <f>D228&amp;"|"&amp;E228&amp;"|"&amp;F228</f>
        <v>0</v>
      </c>
      <c r="H228">
        <f>UPPER(SUBSTITUTE(SUBSTITUTE(G228,"-","")," ",""))</f>
        <v>0</v>
      </c>
      <c r="I228" s="6">
        <f>IFERROR(INDEX(Param_E,MATCH(H228,Param_KeysNorm,0)),"")</f>
        <v>0</v>
      </c>
      <c r="J228" s="6">
        <f>IFERROR(INDEX(Param_Gf,MATCH(H228,Param_KeysNorm,0)),"")</f>
        <v>0</v>
      </c>
      <c r="K228" s="6">
        <f>IFERROR(INDEX(Param_s,MATCH(H228,Param_KeysNorm,0)),"")</f>
        <v>0</v>
      </c>
      <c r="L228" s="6">
        <f>IFERROR(INDEX(Param_g,MATCH(H228,Param_KeysNorm,0)),"")</f>
        <v>0</v>
      </c>
      <c r="M228" s="6">
        <f>IFERROR(INDEX(Param_L,MATCH(H228,Param_KeysNorm,0)),"")</f>
        <v>0</v>
      </c>
      <c r="N228" s="6">
        <f>IFERROR(INDEX(Param_rho,MATCH(H228,Param_KeysNorm,0)),"")</f>
        <v>0</v>
      </c>
      <c r="O228" s="6">
        <f>IFERROR(INDEX(Param_d,MATCH(H228,Param_KeysNorm,0)),"")</f>
        <v>0</v>
      </c>
      <c r="P228" s="6">
        <f>IFERROR(IF(I228&gt;0,10000/I228,""),"")</f>
        <v>0</v>
      </c>
      <c r="Q228" s="6">
        <f>IFERROR(IF(K228&gt;0,J228/K228,""),"")</f>
        <v>0</v>
      </c>
      <c r="R228" s="6">
        <f>IFERROR(IF(L228&gt;0,Q228/L228,""),"")</f>
        <v>0</v>
      </c>
      <c r="S228" s="7">
        <f>IFERROR(R228*P228,"")</f>
        <v>0</v>
      </c>
      <c r="T228" s="6">
        <f>IFERROR((S228*M228*N228)/1000,"")</f>
        <v>0</v>
      </c>
      <c r="U228" s="6">
        <f>IFERROR(R228*M228*N228,"")</f>
        <v>0</v>
      </c>
      <c r="V228" s="6">
        <f>IF(A228&gt;0,A228*(1-(B228/100)-(C228/100)),"")</f>
        <v>0</v>
      </c>
      <c r="W228" s="6">
        <f>IFERROR(T228*V228,"")</f>
        <v>0</v>
      </c>
      <c r="X228" s="8">
        <f>IF(AND(U228&gt;0,O228&gt;0),ABS(U228-O228)/O228,"")</f>
        <v>0</v>
      </c>
      <c r="Y228" s="8">
        <f>IF(E228="Seca",Tol_Seca,Tol_Chuva)</f>
        <v>0</v>
      </c>
      <c r="Z228">
        <f>IF(AND(U228&gt;0,O228&gt;0),IF(X228&lt;=Y228,"OK","ATENCAO"),"")</f>
        <v>0</v>
      </c>
    </row>
    <row r="229" spans="7:26">
      <c r="G229">
        <f>D229&amp;"|"&amp;E229&amp;"|"&amp;F229</f>
        <v>0</v>
      </c>
      <c r="H229">
        <f>UPPER(SUBSTITUTE(SUBSTITUTE(G229,"-","")," ",""))</f>
        <v>0</v>
      </c>
      <c r="I229" s="6">
        <f>IFERROR(INDEX(Param_E,MATCH(H229,Param_KeysNorm,0)),"")</f>
        <v>0</v>
      </c>
      <c r="J229" s="6">
        <f>IFERROR(INDEX(Param_Gf,MATCH(H229,Param_KeysNorm,0)),"")</f>
        <v>0</v>
      </c>
      <c r="K229" s="6">
        <f>IFERROR(INDEX(Param_s,MATCH(H229,Param_KeysNorm,0)),"")</f>
        <v>0</v>
      </c>
      <c r="L229" s="6">
        <f>IFERROR(INDEX(Param_g,MATCH(H229,Param_KeysNorm,0)),"")</f>
        <v>0</v>
      </c>
      <c r="M229" s="6">
        <f>IFERROR(INDEX(Param_L,MATCH(H229,Param_KeysNorm,0)),"")</f>
        <v>0</v>
      </c>
      <c r="N229" s="6">
        <f>IFERROR(INDEX(Param_rho,MATCH(H229,Param_KeysNorm,0)),"")</f>
        <v>0</v>
      </c>
      <c r="O229" s="6">
        <f>IFERROR(INDEX(Param_d,MATCH(H229,Param_KeysNorm,0)),"")</f>
        <v>0</v>
      </c>
      <c r="P229" s="6">
        <f>IFERROR(IF(I229&gt;0,10000/I229,""),"")</f>
        <v>0</v>
      </c>
      <c r="Q229" s="6">
        <f>IFERROR(IF(K229&gt;0,J229/K229,""),"")</f>
        <v>0</v>
      </c>
      <c r="R229" s="6">
        <f>IFERROR(IF(L229&gt;0,Q229/L229,""),"")</f>
        <v>0</v>
      </c>
      <c r="S229" s="7">
        <f>IFERROR(R229*P229,"")</f>
        <v>0</v>
      </c>
      <c r="T229" s="6">
        <f>IFERROR((S229*M229*N229)/1000,"")</f>
        <v>0</v>
      </c>
      <c r="U229" s="6">
        <f>IFERROR(R229*M229*N229,"")</f>
        <v>0</v>
      </c>
      <c r="V229" s="6">
        <f>IF(A229&gt;0,A229*(1-(B229/100)-(C229/100)),"")</f>
        <v>0</v>
      </c>
      <c r="W229" s="6">
        <f>IFERROR(T229*V229,"")</f>
        <v>0</v>
      </c>
      <c r="X229" s="8">
        <f>IF(AND(U229&gt;0,O229&gt;0),ABS(U229-O229)/O229,"")</f>
        <v>0</v>
      </c>
      <c r="Y229" s="8">
        <f>IF(E229="Seca",Tol_Seca,Tol_Chuva)</f>
        <v>0</v>
      </c>
      <c r="Z229">
        <f>IF(AND(U229&gt;0,O229&gt;0),IF(X229&lt;=Y229,"OK","ATENCAO"),"")</f>
        <v>0</v>
      </c>
    </row>
    <row r="230" spans="7:26">
      <c r="G230">
        <f>D230&amp;"|"&amp;E230&amp;"|"&amp;F230</f>
        <v>0</v>
      </c>
      <c r="H230">
        <f>UPPER(SUBSTITUTE(SUBSTITUTE(G230,"-","")," ",""))</f>
        <v>0</v>
      </c>
      <c r="I230" s="6">
        <f>IFERROR(INDEX(Param_E,MATCH(H230,Param_KeysNorm,0)),"")</f>
        <v>0</v>
      </c>
      <c r="J230" s="6">
        <f>IFERROR(INDEX(Param_Gf,MATCH(H230,Param_KeysNorm,0)),"")</f>
        <v>0</v>
      </c>
      <c r="K230" s="6">
        <f>IFERROR(INDEX(Param_s,MATCH(H230,Param_KeysNorm,0)),"")</f>
        <v>0</v>
      </c>
      <c r="L230" s="6">
        <f>IFERROR(INDEX(Param_g,MATCH(H230,Param_KeysNorm,0)),"")</f>
        <v>0</v>
      </c>
      <c r="M230" s="6">
        <f>IFERROR(INDEX(Param_L,MATCH(H230,Param_KeysNorm,0)),"")</f>
        <v>0</v>
      </c>
      <c r="N230" s="6">
        <f>IFERROR(INDEX(Param_rho,MATCH(H230,Param_KeysNorm,0)),"")</f>
        <v>0</v>
      </c>
      <c r="O230" s="6">
        <f>IFERROR(INDEX(Param_d,MATCH(H230,Param_KeysNorm,0)),"")</f>
        <v>0</v>
      </c>
      <c r="P230" s="6">
        <f>IFERROR(IF(I230&gt;0,10000/I230,""),"")</f>
        <v>0</v>
      </c>
      <c r="Q230" s="6">
        <f>IFERROR(IF(K230&gt;0,J230/K230,""),"")</f>
        <v>0</v>
      </c>
      <c r="R230" s="6">
        <f>IFERROR(IF(L230&gt;0,Q230/L230,""),"")</f>
        <v>0</v>
      </c>
      <c r="S230" s="7">
        <f>IFERROR(R230*P230,"")</f>
        <v>0</v>
      </c>
      <c r="T230" s="6">
        <f>IFERROR((S230*M230*N230)/1000,"")</f>
        <v>0</v>
      </c>
      <c r="U230" s="6">
        <f>IFERROR(R230*M230*N230,"")</f>
        <v>0</v>
      </c>
      <c r="V230" s="6">
        <f>IF(A230&gt;0,A230*(1-(B230/100)-(C230/100)),"")</f>
        <v>0</v>
      </c>
      <c r="W230" s="6">
        <f>IFERROR(T230*V230,"")</f>
        <v>0</v>
      </c>
      <c r="X230" s="8">
        <f>IF(AND(U230&gt;0,O230&gt;0),ABS(U230-O230)/O230,"")</f>
        <v>0</v>
      </c>
      <c r="Y230" s="8">
        <f>IF(E230="Seca",Tol_Seca,Tol_Chuva)</f>
        <v>0</v>
      </c>
      <c r="Z230">
        <f>IF(AND(U230&gt;0,O230&gt;0),IF(X230&lt;=Y230,"OK","ATENCAO"),"")</f>
        <v>0</v>
      </c>
    </row>
    <row r="231" spans="7:26">
      <c r="G231">
        <f>D231&amp;"|"&amp;E231&amp;"|"&amp;F231</f>
        <v>0</v>
      </c>
      <c r="H231">
        <f>UPPER(SUBSTITUTE(SUBSTITUTE(G231,"-","")," ",""))</f>
        <v>0</v>
      </c>
      <c r="I231" s="6">
        <f>IFERROR(INDEX(Param_E,MATCH(H231,Param_KeysNorm,0)),"")</f>
        <v>0</v>
      </c>
      <c r="J231" s="6">
        <f>IFERROR(INDEX(Param_Gf,MATCH(H231,Param_KeysNorm,0)),"")</f>
        <v>0</v>
      </c>
      <c r="K231" s="6">
        <f>IFERROR(INDEX(Param_s,MATCH(H231,Param_KeysNorm,0)),"")</f>
        <v>0</v>
      </c>
      <c r="L231" s="6">
        <f>IFERROR(INDEX(Param_g,MATCH(H231,Param_KeysNorm,0)),"")</f>
        <v>0</v>
      </c>
      <c r="M231" s="6">
        <f>IFERROR(INDEX(Param_L,MATCH(H231,Param_KeysNorm,0)),"")</f>
        <v>0</v>
      </c>
      <c r="N231" s="6">
        <f>IFERROR(INDEX(Param_rho,MATCH(H231,Param_KeysNorm,0)),"")</f>
        <v>0</v>
      </c>
      <c r="O231" s="6">
        <f>IFERROR(INDEX(Param_d,MATCH(H231,Param_KeysNorm,0)),"")</f>
        <v>0</v>
      </c>
      <c r="P231" s="6">
        <f>IFERROR(IF(I231&gt;0,10000/I231,""),"")</f>
        <v>0</v>
      </c>
      <c r="Q231" s="6">
        <f>IFERROR(IF(K231&gt;0,J231/K231,""),"")</f>
        <v>0</v>
      </c>
      <c r="R231" s="6">
        <f>IFERROR(IF(L231&gt;0,Q231/L231,""),"")</f>
        <v>0</v>
      </c>
      <c r="S231" s="7">
        <f>IFERROR(R231*P231,"")</f>
        <v>0</v>
      </c>
      <c r="T231" s="6">
        <f>IFERROR((S231*M231*N231)/1000,"")</f>
        <v>0</v>
      </c>
      <c r="U231" s="6">
        <f>IFERROR(R231*M231*N231,"")</f>
        <v>0</v>
      </c>
      <c r="V231" s="6">
        <f>IF(A231&gt;0,A231*(1-(B231/100)-(C231/100)),"")</f>
        <v>0</v>
      </c>
      <c r="W231" s="6">
        <f>IFERROR(T231*V231,"")</f>
        <v>0</v>
      </c>
      <c r="X231" s="8">
        <f>IF(AND(U231&gt;0,O231&gt;0),ABS(U231-O231)/O231,"")</f>
        <v>0</v>
      </c>
      <c r="Y231" s="8">
        <f>IF(E231="Seca",Tol_Seca,Tol_Chuva)</f>
        <v>0</v>
      </c>
      <c r="Z231">
        <f>IF(AND(U231&gt;0,O231&gt;0),IF(X231&lt;=Y231,"OK","ATENCAO"),"")</f>
        <v>0</v>
      </c>
    </row>
    <row r="232" spans="7:26">
      <c r="G232">
        <f>D232&amp;"|"&amp;E232&amp;"|"&amp;F232</f>
        <v>0</v>
      </c>
      <c r="H232">
        <f>UPPER(SUBSTITUTE(SUBSTITUTE(G232,"-","")," ",""))</f>
        <v>0</v>
      </c>
      <c r="I232" s="6">
        <f>IFERROR(INDEX(Param_E,MATCH(H232,Param_KeysNorm,0)),"")</f>
        <v>0</v>
      </c>
      <c r="J232" s="6">
        <f>IFERROR(INDEX(Param_Gf,MATCH(H232,Param_KeysNorm,0)),"")</f>
        <v>0</v>
      </c>
      <c r="K232" s="6">
        <f>IFERROR(INDEX(Param_s,MATCH(H232,Param_KeysNorm,0)),"")</f>
        <v>0</v>
      </c>
      <c r="L232" s="6">
        <f>IFERROR(INDEX(Param_g,MATCH(H232,Param_KeysNorm,0)),"")</f>
        <v>0</v>
      </c>
      <c r="M232" s="6">
        <f>IFERROR(INDEX(Param_L,MATCH(H232,Param_KeysNorm,0)),"")</f>
        <v>0</v>
      </c>
      <c r="N232" s="6">
        <f>IFERROR(INDEX(Param_rho,MATCH(H232,Param_KeysNorm,0)),"")</f>
        <v>0</v>
      </c>
      <c r="O232" s="6">
        <f>IFERROR(INDEX(Param_d,MATCH(H232,Param_KeysNorm,0)),"")</f>
        <v>0</v>
      </c>
      <c r="P232" s="6">
        <f>IFERROR(IF(I232&gt;0,10000/I232,""),"")</f>
        <v>0</v>
      </c>
      <c r="Q232" s="6">
        <f>IFERROR(IF(K232&gt;0,J232/K232,""),"")</f>
        <v>0</v>
      </c>
      <c r="R232" s="6">
        <f>IFERROR(IF(L232&gt;0,Q232/L232,""),"")</f>
        <v>0</v>
      </c>
      <c r="S232" s="7">
        <f>IFERROR(R232*P232,"")</f>
        <v>0</v>
      </c>
      <c r="T232" s="6">
        <f>IFERROR((S232*M232*N232)/1000,"")</f>
        <v>0</v>
      </c>
      <c r="U232" s="6">
        <f>IFERROR(R232*M232*N232,"")</f>
        <v>0</v>
      </c>
      <c r="V232" s="6">
        <f>IF(A232&gt;0,A232*(1-(B232/100)-(C232/100)),"")</f>
        <v>0</v>
      </c>
      <c r="W232" s="6">
        <f>IFERROR(T232*V232,"")</f>
        <v>0</v>
      </c>
      <c r="X232" s="8">
        <f>IF(AND(U232&gt;0,O232&gt;0),ABS(U232-O232)/O232,"")</f>
        <v>0</v>
      </c>
      <c r="Y232" s="8">
        <f>IF(E232="Seca",Tol_Seca,Tol_Chuva)</f>
        <v>0</v>
      </c>
      <c r="Z232">
        <f>IF(AND(U232&gt;0,O232&gt;0),IF(X232&lt;=Y232,"OK","ATENCAO"),"")</f>
        <v>0</v>
      </c>
    </row>
    <row r="233" spans="7:26">
      <c r="G233">
        <f>D233&amp;"|"&amp;E233&amp;"|"&amp;F233</f>
        <v>0</v>
      </c>
      <c r="H233">
        <f>UPPER(SUBSTITUTE(SUBSTITUTE(G233,"-","")," ",""))</f>
        <v>0</v>
      </c>
      <c r="I233" s="6">
        <f>IFERROR(INDEX(Param_E,MATCH(H233,Param_KeysNorm,0)),"")</f>
        <v>0</v>
      </c>
      <c r="J233" s="6">
        <f>IFERROR(INDEX(Param_Gf,MATCH(H233,Param_KeysNorm,0)),"")</f>
        <v>0</v>
      </c>
      <c r="K233" s="6">
        <f>IFERROR(INDEX(Param_s,MATCH(H233,Param_KeysNorm,0)),"")</f>
        <v>0</v>
      </c>
      <c r="L233" s="6">
        <f>IFERROR(INDEX(Param_g,MATCH(H233,Param_KeysNorm,0)),"")</f>
        <v>0</v>
      </c>
      <c r="M233" s="6">
        <f>IFERROR(INDEX(Param_L,MATCH(H233,Param_KeysNorm,0)),"")</f>
        <v>0</v>
      </c>
      <c r="N233" s="6">
        <f>IFERROR(INDEX(Param_rho,MATCH(H233,Param_KeysNorm,0)),"")</f>
        <v>0</v>
      </c>
      <c r="O233" s="6">
        <f>IFERROR(INDEX(Param_d,MATCH(H233,Param_KeysNorm,0)),"")</f>
        <v>0</v>
      </c>
      <c r="P233" s="6">
        <f>IFERROR(IF(I233&gt;0,10000/I233,""),"")</f>
        <v>0</v>
      </c>
      <c r="Q233" s="6">
        <f>IFERROR(IF(K233&gt;0,J233/K233,""),"")</f>
        <v>0</v>
      </c>
      <c r="R233" s="6">
        <f>IFERROR(IF(L233&gt;0,Q233/L233,""),"")</f>
        <v>0</v>
      </c>
      <c r="S233" s="7">
        <f>IFERROR(R233*P233,"")</f>
        <v>0</v>
      </c>
      <c r="T233" s="6">
        <f>IFERROR((S233*M233*N233)/1000,"")</f>
        <v>0</v>
      </c>
      <c r="U233" s="6">
        <f>IFERROR(R233*M233*N233,"")</f>
        <v>0</v>
      </c>
      <c r="V233" s="6">
        <f>IF(A233&gt;0,A233*(1-(B233/100)-(C233/100)),"")</f>
        <v>0</v>
      </c>
      <c r="W233" s="6">
        <f>IFERROR(T233*V233,"")</f>
        <v>0</v>
      </c>
      <c r="X233" s="8">
        <f>IF(AND(U233&gt;0,O233&gt;0),ABS(U233-O233)/O233,"")</f>
        <v>0</v>
      </c>
      <c r="Y233" s="8">
        <f>IF(E233="Seca",Tol_Seca,Tol_Chuva)</f>
        <v>0</v>
      </c>
      <c r="Z233">
        <f>IF(AND(U233&gt;0,O233&gt;0),IF(X233&lt;=Y233,"OK","ATENCAO"),"")</f>
        <v>0</v>
      </c>
    </row>
    <row r="234" spans="7:26">
      <c r="G234">
        <f>D234&amp;"|"&amp;E234&amp;"|"&amp;F234</f>
        <v>0</v>
      </c>
      <c r="H234">
        <f>UPPER(SUBSTITUTE(SUBSTITUTE(G234,"-","")," ",""))</f>
        <v>0</v>
      </c>
      <c r="I234" s="6">
        <f>IFERROR(INDEX(Param_E,MATCH(H234,Param_KeysNorm,0)),"")</f>
        <v>0</v>
      </c>
      <c r="J234" s="6">
        <f>IFERROR(INDEX(Param_Gf,MATCH(H234,Param_KeysNorm,0)),"")</f>
        <v>0</v>
      </c>
      <c r="K234" s="6">
        <f>IFERROR(INDEX(Param_s,MATCH(H234,Param_KeysNorm,0)),"")</f>
        <v>0</v>
      </c>
      <c r="L234" s="6">
        <f>IFERROR(INDEX(Param_g,MATCH(H234,Param_KeysNorm,0)),"")</f>
        <v>0</v>
      </c>
      <c r="M234" s="6">
        <f>IFERROR(INDEX(Param_L,MATCH(H234,Param_KeysNorm,0)),"")</f>
        <v>0</v>
      </c>
      <c r="N234" s="6">
        <f>IFERROR(INDEX(Param_rho,MATCH(H234,Param_KeysNorm,0)),"")</f>
        <v>0</v>
      </c>
      <c r="O234" s="6">
        <f>IFERROR(INDEX(Param_d,MATCH(H234,Param_KeysNorm,0)),"")</f>
        <v>0</v>
      </c>
      <c r="P234" s="6">
        <f>IFERROR(IF(I234&gt;0,10000/I234,""),"")</f>
        <v>0</v>
      </c>
      <c r="Q234" s="6">
        <f>IFERROR(IF(K234&gt;0,J234/K234,""),"")</f>
        <v>0</v>
      </c>
      <c r="R234" s="6">
        <f>IFERROR(IF(L234&gt;0,Q234/L234,""),"")</f>
        <v>0</v>
      </c>
      <c r="S234" s="7">
        <f>IFERROR(R234*P234,"")</f>
        <v>0</v>
      </c>
      <c r="T234" s="6">
        <f>IFERROR((S234*M234*N234)/1000,"")</f>
        <v>0</v>
      </c>
      <c r="U234" s="6">
        <f>IFERROR(R234*M234*N234,"")</f>
        <v>0</v>
      </c>
      <c r="V234" s="6">
        <f>IF(A234&gt;0,A234*(1-(B234/100)-(C234/100)),"")</f>
        <v>0</v>
      </c>
      <c r="W234" s="6">
        <f>IFERROR(T234*V234,"")</f>
        <v>0</v>
      </c>
      <c r="X234" s="8">
        <f>IF(AND(U234&gt;0,O234&gt;0),ABS(U234-O234)/O234,"")</f>
        <v>0</v>
      </c>
      <c r="Y234" s="8">
        <f>IF(E234="Seca",Tol_Seca,Tol_Chuva)</f>
        <v>0</v>
      </c>
      <c r="Z234">
        <f>IF(AND(U234&gt;0,O234&gt;0),IF(X234&lt;=Y234,"OK","ATENCAO"),"")</f>
        <v>0</v>
      </c>
    </row>
    <row r="235" spans="7:26">
      <c r="G235">
        <f>D235&amp;"|"&amp;E235&amp;"|"&amp;F235</f>
        <v>0</v>
      </c>
      <c r="H235">
        <f>UPPER(SUBSTITUTE(SUBSTITUTE(G235,"-","")," ",""))</f>
        <v>0</v>
      </c>
      <c r="I235" s="6">
        <f>IFERROR(INDEX(Param_E,MATCH(H235,Param_KeysNorm,0)),"")</f>
        <v>0</v>
      </c>
      <c r="J235" s="6">
        <f>IFERROR(INDEX(Param_Gf,MATCH(H235,Param_KeysNorm,0)),"")</f>
        <v>0</v>
      </c>
      <c r="K235" s="6">
        <f>IFERROR(INDEX(Param_s,MATCH(H235,Param_KeysNorm,0)),"")</f>
        <v>0</v>
      </c>
      <c r="L235" s="6">
        <f>IFERROR(INDEX(Param_g,MATCH(H235,Param_KeysNorm,0)),"")</f>
        <v>0</v>
      </c>
      <c r="M235" s="6">
        <f>IFERROR(INDEX(Param_L,MATCH(H235,Param_KeysNorm,0)),"")</f>
        <v>0</v>
      </c>
      <c r="N235" s="6">
        <f>IFERROR(INDEX(Param_rho,MATCH(H235,Param_KeysNorm,0)),"")</f>
        <v>0</v>
      </c>
      <c r="O235" s="6">
        <f>IFERROR(INDEX(Param_d,MATCH(H235,Param_KeysNorm,0)),"")</f>
        <v>0</v>
      </c>
      <c r="P235" s="6">
        <f>IFERROR(IF(I235&gt;0,10000/I235,""),"")</f>
        <v>0</v>
      </c>
      <c r="Q235" s="6">
        <f>IFERROR(IF(K235&gt;0,J235/K235,""),"")</f>
        <v>0</v>
      </c>
      <c r="R235" s="6">
        <f>IFERROR(IF(L235&gt;0,Q235/L235,""),"")</f>
        <v>0</v>
      </c>
      <c r="S235" s="7">
        <f>IFERROR(R235*P235,"")</f>
        <v>0</v>
      </c>
      <c r="T235" s="6">
        <f>IFERROR((S235*M235*N235)/1000,"")</f>
        <v>0</v>
      </c>
      <c r="U235" s="6">
        <f>IFERROR(R235*M235*N235,"")</f>
        <v>0</v>
      </c>
      <c r="V235" s="6">
        <f>IF(A235&gt;0,A235*(1-(B235/100)-(C235/100)),"")</f>
        <v>0</v>
      </c>
      <c r="W235" s="6">
        <f>IFERROR(T235*V235,"")</f>
        <v>0</v>
      </c>
      <c r="X235" s="8">
        <f>IF(AND(U235&gt;0,O235&gt;0),ABS(U235-O235)/O235,"")</f>
        <v>0</v>
      </c>
      <c r="Y235" s="8">
        <f>IF(E235="Seca",Tol_Seca,Tol_Chuva)</f>
        <v>0</v>
      </c>
      <c r="Z235">
        <f>IF(AND(U235&gt;0,O235&gt;0),IF(X235&lt;=Y235,"OK","ATENCAO"),"")</f>
        <v>0</v>
      </c>
    </row>
    <row r="236" spans="7:26">
      <c r="G236">
        <f>D236&amp;"|"&amp;E236&amp;"|"&amp;F236</f>
        <v>0</v>
      </c>
      <c r="H236">
        <f>UPPER(SUBSTITUTE(SUBSTITUTE(G236,"-","")," ",""))</f>
        <v>0</v>
      </c>
      <c r="I236" s="6">
        <f>IFERROR(INDEX(Param_E,MATCH(H236,Param_KeysNorm,0)),"")</f>
        <v>0</v>
      </c>
      <c r="J236" s="6">
        <f>IFERROR(INDEX(Param_Gf,MATCH(H236,Param_KeysNorm,0)),"")</f>
        <v>0</v>
      </c>
      <c r="K236" s="6">
        <f>IFERROR(INDEX(Param_s,MATCH(H236,Param_KeysNorm,0)),"")</f>
        <v>0</v>
      </c>
      <c r="L236" s="6">
        <f>IFERROR(INDEX(Param_g,MATCH(H236,Param_KeysNorm,0)),"")</f>
        <v>0</v>
      </c>
      <c r="M236" s="6">
        <f>IFERROR(INDEX(Param_L,MATCH(H236,Param_KeysNorm,0)),"")</f>
        <v>0</v>
      </c>
      <c r="N236" s="6">
        <f>IFERROR(INDEX(Param_rho,MATCH(H236,Param_KeysNorm,0)),"")</f>
        <v>0</v>
      </c>
      <c r="O236" s="6">
        <f>IFERROR(INDEX(Param_d,MATCH(H236,Param_KeysNorm,0)),"")</f>
        <v>0</v>
      </c>
      <c r="P236" s="6">
        <f>IFERROR(IF(I236&gt;0,10000/I236,""),"")</f>
        <v>0</v>
      </c>
      <c r="Q236" s="6">
        <f>IFERROR(IF(K236&gt;0,J236/K236,""),"")</f>
        <v>0</v>
      </c>
      <c r="R236" s="6">
        <f>IFERROR(IF(L236&gt;0,Q236/L236,""),"")</f>
        <v>0</v>
      </c>
      <c r="S236" s="7">
        <f>IFERROR(R236*P236,"")</f>
        <v>0</v>
      </c>
      <c r="T236" s="6">
        <f>IFERROR((S236*M236*N236)/1000,"")</f>
        <v>0</v>
      </c>
      <c r="U236" s="6">
        <f>IFERROR(R236*M236*N236,"")</f>
        <v>0</v>
      </c>
      <c r="V236" s="6">
        <f>IF(A236&gt;0,A236*(1-(B236/100)-(C236/100)),"")</f>
        <v>0</v>
      </c>
      <c r="W236" s="6">
        <f>IFERROR(T236*V236,"")</f>
        <v>0</v>
      </c>
      <c r="X236" s="8">
        <f>IF(AND(U236&gt;0,O236&gt;0),ABS(U236-O236)/O236,"")</f>
        <v>0</v>
      </c>
      <c r="Y236" s="8">
        <f>IF(E236="Seca",Tol_Seca,Tol_Chuva)</f>
        <v>0</v>
      </c>
      <c r="Z236">
        <f>IF(AND(U236&gt;0,O236&gt;0),IF(X236&lt;=Y236,"OK","ATENCAO"),"")</f>
        <v>0</v>
      </c>
    </row>
    <row r="237" spans="7:26">
      <c r="G237">
        <f>D237&amp;"|"&amp;E237&amp;"|"&amp;F237</f>
        <v>0</v>
      </c>
      <c r="H237">
        <f>UPPER(SUBSTITUTE(SUBSTITUTE(G237,"-","")," ",""))</f>
        <v>0</v>
      </c>
      <c r="I237" s="6">
        <f>IFERROR(INDEX(Param_E,MATCH(H237,Param_KeysNorm,0)),"")</f>
        <v>0</v>
      </c>
      <c r="J237" s="6">
        <f>IFERROR(INDEX(Param_Gf,MATCH(H237,Param_KeysNorm,0)),"")</f>
        <v>0</v>
      </c>
      <c r="K237" s="6">
        <f>IFERROR(INDEX(Param_s,MATCH(H237,Param_KeysNorm,0)),"")</f>
        <v>0</v>
      </c>
      <c r="L237" s="6">
        <f>IFERROR(INDEX(Param_g,MATCH(H237,Param_KeysNorm,0)),"")</f>
        <v>0</v>
      </c>
      <c r="M237" s="6">
        <f>IFERROR(INDEX(Param_L,MATCH(H237,Param_KeysNorm,0)),"")</f>
        <v>0</v>
      </c>
      <c r="N237" s="6">
        <f>IFERROR(INDEX(Param_rho,MATCH(H237,Param_KeysNorm,0)),"")</f>
        <v>0</v>
      </c>
      <c r="O237" s="6">
        <f>IFERROR(INDEX(Param_d,MATCH(H237,Param_KeysNorm,0)),"")</f>
        <v>0</v>
      </c>
      <c r="P237" s="6">
        <f>IFERROR(IF(I237&gt;0,10000/I237,""),"")</f>
        <v>0</v>
      </c>
      <c r="Q237" s="6">
        <f>IFERROR(IF(K237&gt;0,J237/K237,""),"")</f>
        <v>0</v>
      </c>
      <c r="R237" s="6">
        <f>IFERROR(IF(L237&gt;0,Q237/L237,""),"")</f>
        <v>0</v>
      </c>
      <c r="S237" s="7">
        <f>IFERROR(R237*P237,"")</f>
        <v>0</v>
      </c>
      <c r="T237" s="6">
        <f>IFERROR((S237*M237*N237)/1000,"")</f>
        <v>0</v>
      </c>
      <c r="U237" s="6">
        <f>IFERROR(R237*M237*N237,"")</f>
        <v>0</v>
      </c>
      <c r="V237" s="6">
        <f>IF(A237&gt;0,A237*(1-(B237/100)-(C237/100)),"")</f>
        <v>0</v>
      </c>
      <c r="W237" s="6">
        <f>IFERROR(T237*V237,"")</f>
        <v>0</v>
      </c>
      <c r="X237" s="8">
        <f>IF(AND(U237&gt;0,O237&gt;0),ABS(U237-O237)/O237,"")</f>
        <v>0</v>
      </c>
      <c r="Y237" s="8">
        <f>IF(E237="Seca",Tol_Seca,Tol_Chuva)</f>
        <v>0</v>
      </c>
      <c r="Z237">
        <f>IF(AND(U237&gt;0,O237&gt;0),IF(X237&lt;=Y237,"OK","ATENCAO"),"")</f>
        <v>0</v>
      </c>
    </row>
    <row r="238" spans="7:26">
      <c r="G238">
        <f>D238&amp;"|"&amp;E238&amp;"|"&amp;F238</f>
        <v>0</v>
      </c>
      <c r="H238">
        <f>UPPER(SUBSTITUTE(SUBSTITUTE(G238,"-","")," ",""))</f>
        <v>0</v>
      </c>
      <c r="I238" s="6">
        <f>IFERROR(INDEX(Param_E,MATCH(H238,Param_KeysNorm,0)),"")</f>
        <v>0</v>
      </c>
      <c r="J238" s="6">
        <f>IFERROR(INDEX(Param_Gf,MATCH(H238,Param_KeysNorm,0)),"")</f>
        <v>0</v>
      </c>
      <c r="K238" s="6">
        <f>IFERROR(INDEX(Param_s,MATCH(H238,Param_KeysNorm,0)),"")</f>
        <v>0</v>
      </c>
      <c r="L238" s="6">
        <f>IFERROR(INDEX(Param_g,MATCH(H238,Param_KeysNorm,0)),"")</f>
        <v>0</v>
      </c>
      <c r="M238" s="6">
        <f>IFERROR(INDEX(Param_L,MATCH(H238,Param_KeysNorm,0)),"")</f>
        <v>0</v>
      </c>
      <c r="N238" s="6">
        <f>IFERROR(INDEX(Param_rho,MATCH(H238,Param_KeysNorm,0)),"")</f>
        <v>0</v>
      </c>
      <c r="O238" s="6">
        <f>IFERROR(INDEX(Param_d,MATCH(H238,Param_KeysNorm,0)),"")</f>
        <v>0</v>
      </c>
      <c r="P238" s="6">
        <f>IFERROR(IF(I238&gt;0,10000/I238,""),"")</f>
        <v>0</v>
      </c>
      <c r="Q238" s="6">
        <f>IFERROR(IF(K238&gt;0,J238/K238,""),"")</f>
        <v>0</v>
      </c>
      <c r="R238" s="6">
        <f>IFERROR(IF(L238&gt;0,Q238/L238,""),"")</f>
        <v>0</v>
      </c>
      <c r="S238" s="7">
        <f>IFERROR(R238*P238,"")</f>
        <v>0</v>
      </c>
      <c r="T238" s="6">
        <f>IFERROR((S238*M238*N238)/1000,"")</f>
        <v>0</v>
      </c>
      <c r="U238" s="6">
        <f>IFERROR(R238*M238*N238,"")</f>
        <v>0</v>
      </c>
      <c r="V238" s="6">
        <f>IF(A238&gt;0,A238*(1-(B238/100)-(C238/100)),"")</f>
        <v>0</v>
      </c>
      <c r="W238" s="6">
        <f>IFERROR(T238*V238,"")</f>
        <v>0</v>
      </c>
      <c r="X238" s="8">
        <f>IF(AND(U238&gt;0,O238&gt;0),ABS(U238-O238)/O238,"")</f>
        <v>0</v>
      </c>
      <c r="Y238" s="8">
        <f>IF(E238="Seca",Tol_Seca,Tol_Chuva)</f>
        <v>0</v>
      </c>
      <c r="Z238">
        <f>IF(AND(U238&gt;0,O238&gt;0),IF(X238&lt;=Y238,"OK","ATENCAO"),"")</f>
        <v>0</v>
      </c>
    </row>
    <row r="239" spans="7:26">
      <c r="G239">
        <f>D239&amp;"|"&amp;E239&amp;"|"&amp;F239</f>
        <v>0</v>
      </c>
      <c r="H239">
        <f>UPPER(SUBSTITUTE(SUBSTITUTE(G239,"-","")," ",""))</f>
        <v>0</v>
      </c>
      <c r="I239" s="6">
        <f>IFERROR(INDEX(Param_E,MATCH(H239,Param_KeysNorm,0)),"")</f>
        <v>0</v>
      </c>
      <c r="J239" s="6">
        <f>IFERROR(INDEX(Param_Gf,MATCH(H239,Param_KeysNorm,0)),"")</f>
        <v>0</v>
      </c>
      <c r="K239" s="6">
        <f>IFERROR(INDEX(Param_s,MATCH(H239,Param_KeysNorm,0)),"")</f>
        <v>0</v>
      </c>
      <c r="L239" s="6">
        <f>IFERROR(INDEX(Param_g,MATCH(H239,Param_KeysNorm,0)),"")</f>
        <v>0</v>
      </c>
      <c r="M239" s="6">
        <f>IFERROR(INDEX(Param_L,MATCH(H239,Param_KeysNorm,0)),"")</f>
        <v>0</v>
      </c>
      <c r="N239" s="6">
        <f>IFERROR(INDEX(Param_rho,MATCH(H239,Param_KeysNorm,0)),"")</f>
        <v>0</v>
      </c>
      <c r="O239" s="6">
        <f>IFERROR(INDEX(Param_d,MATCH(H239,Param_KeysNorm,0)),"")</f>
        <v>0</v>
      </c>
      <c r="P239" s="6">
        <f>IFERROR(IF(I239&gt;0,10000/I239,""),"")</f>
        <v>0</v>
      </c>
      <c r="Q239" s="6">
        <f>IFERROR(IF(K239&gt;0,J239/K239,""),"")</f>
        <v>0</v>
      </c>
      <c r="R239" s="6">
        <f>IFERROR(IF(L239&gt;0,Q239/L239,""),"")</f>
        <v>0</v>
      </c>
      <c r="S239" s="7">
        <f>IFERROR(R239*P239,"")</f>
        <v>0</v>
      </c>
      <c r="T239" s="6">
        <f>IFERROR((S239*M239*N239)/1000,"")</f>
        <v>0</v>
      </c>
      <c r="U239" s="6">
        <f>IFERROR(R239*M239*N239,"")</f>
        <v>0</v>
      </c>
      <c r="V239" s="6">
        <f>IF(A239&gt;0,A239*(1-(B239/100)-(C239/100)),"")</f>
        <v>0</v>
      </c>
      <c r="W239" s="6">
        <f>IFERROR(T239*V239,"")</f>
        <v>0</v>
      </c>
      <c r="X239" s="8">
        <f>IF(AND(U239&gt;0,O239&gt;0),ABS(U239-O239)/O239,"")</f>
        <v>0</v>
      </c>
      <c r="Y239" s="8">
        <f>IF(E239="Seca",Tol_Seca,Tol_Chuva)</f>
        <v>0</v>
      </c>
      <c r="Z239">
        <f>IF(AND(U239&gt;0,O239&gt;0),IF(X239&lt;=Y239,"OK","ATENCAO"),"")</f>
        <v>0</v>
      </c>
    </row>
    <row r="240" spans="7:26">
      <c r="G240">
        <f>D240&amp;"|"&amp;E240&amp;"|"&amp;F240</f>
        <v>0</v>
      </c>
      <c r="H240">
        <f>UPPER(SUBSTITUTE(SUBSTITUTE(G240,"-","")," ",""))</f>
        <v>0</v>
      </c>
      <c r="I240" s="6">
        <f>IFERROR(INDEX(Param_E,MATCH(H240,Param_KeysNorm,0)),"")</f>
        <v>0</v>
      </c>
      <c r="J240" s="6">
        <f>IFERROR(INDEX(Param_Gf,MATCH(H240,Param_KeysNorm,0)),"")</f>
        <v>0</v>
      </c>
      <c r="K240" s="6">
        <f>IFERROR(INDEX(Param_s,MATCH(H240,Param_KeysNorm,0)),"")</f>
        <v>0</v>
      </c>
      <c r="L240" s="6">
        <f>IFERROR(INDEX(Param_g,MATCH(H240,Param_KeysNorm,0)),"")</f>
        <v>0</v>
      </c>
      <c r="M240" s="6">
        <f>IFERROR(INDEX(Param_L,MATCH(H240,Param_KeysNorm,0)),"")</f>
        <v>0</v>
      </c>
      <c r="N240" s="6">
        <f>IFERROR(INDEX(Param_rho,MATCH(H240,Param_KeysNorm,0)),"")</f>
        <v>0</v>
      </c>
      <c r="O240" s="6">
        <f>IFERROR(INDEX(Param_d,MATCH(H240,Param_KeysNorm,0)),"")</f>
        <v>0</v>
      </c>
      <c r="P240" s="6">
        <f>IFERROR(IF(I240&gt;0,10000/I240,""),"")</f>
        <v>0</v>
      </c>
      <c r="Q240" s="6">
        <f>IFERROR(IF(K240&gt;0,J240/K240,""),"")</f>
        <v>0</v>
      </c>
      <c r="R240" s="6">
        <f>IFERROR(IF(L240&gt;0,Q240/L240,""),"")</f>
        <v>0</v>
      </c>
      <c r="S240" s="7">
        <f>IFERROR(R240*P240,"")</f>
        <v>0</v>
      </c>
      <c r="T240" s="6">
        <f>IFERROR((S240*M240*N240)/1000,"")</f>
        <v>0</v>
      </c>
      <c r="U240" s="6">
        <f>IFERROR(R240*M240*N240,"")</f>
        <v>0</v>
      </c>
      <c r="V240" s="6">
        <f>IF(A240&gt;0,A240*(1-(B240/100)-(C240/100)),"")</f>
        <v>0</v>
      </c>
      <c r="W240" s="6">
        <f>IFERROR(T240*V240,"")</f>
        <v>0</v>
      </c>
      <c r="X240" s="8">
        <f>IF(AND(U240&gt;0,O240&gt;0),ABS(U240-O240)/O240,"")</f>
        <v>0</v>
      </c>
      <c r="Y240" s="8">
        <f>IF(E240="Seca",Tol_Seca,Tol_Chuva)</f>
        <v>0</v>
      </c>
      <c r="Z240">
        <f>IF(AND(U240&gt;0,O240&gt;0),IF(X240&lt;=Y240,"OK","ATENCAO"),"")</f>
        <v>0</v>
      </c>
    </row>
    <row r="241" spans="7:26">
      <c r="G241">
        <f>D241&amp;"|"&amp;E241&amp;"|"&amp;F241</f>
        <v>0</v>
      </c>
      <c r="H241">
        <f>UPPER(SUBSTITUTE(SUBSTITUTE(G241,"-","")," ",""))</f>
        <v>0</v>
      </c>
      <c r="I241" s="6">
        <f>IFERROR(INDEX(Param_E,MATCH(H241,Param_KeysNorm,0)),"")</f>
        <v>0</v>
      </c>
      <c r="J241" s="6">
        <f>IFERROR(INDEX(Param_Gf,MATCH(H241,Param_KeysNorm,0)),"")</f>
        <v>0</v>
      </c>
      <c r="K241" s="6">
        <f>IFERROR(INDEX(Param_s,MATCH(H241,Param_KeysNorm,0)),"")</f>
        <v>0</v>
      </c>
      <c r="L241" s="6">
        <f>IFERROR(INDEX(Param_g,MATCH(H241,Param_KeysNorm,0)),"")</f>
        <v>0</v>
      </c>
      <c r="M241" s="6">
        <f>IFERROR(INDEX(Param_L,MATCH(H241,Param_KeysNorm,0)),"")</f>
        <v>0</v>
      </c>
      <c r="N241" s="6">
        <f>IFERROR(INDEX(Param_rho,MATCH(H241,Param_KeysNorm,0)),"")</f>
        <v>0</v>
      </c>
      <c r="O241" s="6">
        <f>IFERROR(INDEX(Param_d,MATCH(H241,Param_KeysNorm,0)),"")</f>
        <v>0</v>
      </c>
      <c r="P241" s="6">
        <f>IFERROR(IF(I241&gt;0,10000/I241,""),"")</f>
        <v>0</v>
      </c>
      <c r="Q241" s="6">
        <f>IFERROR(IF(K241&gt;0,J241/K241,""),"")</f>
        <v>0</v>
      </c>
      <c r="R241" s="6">
        <f>IFERROR(IF(L241&gt;0,Q241/L241,""),"")</f>
        <v>0</v>
      </c>
      <c r="S241" s="7">
        <f>IFERROR(R241*P241,"")</f>
        <v>0</v>
      </c>
      <c r="T241" s="6">
        <f>IFERROR((S241*M241*N241)/1000,"")</f>
        <v>0</v>
      </c>
      <c r="U241" s="6">
        <f>IFERROR(R241*M241*N241,"")</f>
        <v>0</v>
      </c>
      <c r="V241" s="6">
        <f>IF(A241&gt;0,A241*(1-(B241/100)-(C241/100)),"")</f>
        <v>0</v>
      </c>
      <c r="W241" s="6">
        <f>IFERROR(T241*V241,"")</f>
        <v>0</v>
      </c>
      <c r="X241" s="8">
        <f>IF(AND(U241&gt;0,O241&gt;0),ABS(U241-O241)/O241,"")</f>
        <v>0</v>
      </c>
      <c r="Y241" s="8">
        <f>IF(E241="Seca",Tol_Seca,Tol_Chuva)</f>
        <v>0</v>
      </c>
      <c r="Z241">
        <f>IF(AND(U241&gt;0,O241&gt;0),IF(X241&lt;=Y241,"OK","ATENCAO"),"")</f>
        <v>0</v>
      </c>
    </row>
    <row r="242" spans="7:26">
      <c r="G242">
        <f>D242&amp;"|"&amp;E242&amp;"|"&amp;F242</f>
        <v>0</v>
      </c>
      <c r="H242">
        <f>UPPER(SUBSTITUTE(SUBSTITUTE(G242,"-","")," ",""))</f>
        <v>0</v>
      </c>
      <c r="I242" s="6">
        <f>IFERROR(INDEX(Param_E,MATCH(H242,Param_KeysNorm,0)),"")</f>
        <v>0</v>
      </c>
      <c r="J242" s="6">
        <f>IFERROR(INDEX(Param_Gf,MATCH(H242,Param_KeysNorm,0)),"")</f>
        <v>0</v>
      </c>
      <c r="K242" s="6">
        <f>IFERROR(INDEX(Param_s,MATCH(H242,Param_KeysNorm,0)),"")</f>
        <v>0</v>
      </c>
      <c r="L242" s="6">
        <f>IFERROR(INDEX(Param_g,MATCH(H242,Param_KeysNorm,0)),"")</f>
        <v>0</v>
      </c>
      <c r="M242" s="6">
        <f>IFERROR(INDEX(Param_L,MATCH(H242,Param_KeysNorm,0)),"")</f>
        <v>0</v>
      </c>
      <c r="N242" s="6">
        <f>IFERROR(INDEX(Param_rho,MATCH(H242,Param_KeysNorm,0)),"")</f>
        <v>0</v>
      </c>
      <c r="O242" s="6">
        <f>IFERROR(INDEX(Param_d,MATCH(H242,Param_KeysNorm,0)),"")</f>
        <v>0</v>
      </c>
      <c r="P242" s="6">
        <f>IFERROR(IF(I242&gt;0,10000/I242,""),"")</f>
        <v>0</v>
      </c>
      <c r="Q242" s="6">
        <f>IFERROR(IF(K242&gt;0,J242/K242,""),"")</f>
        <v>0</v>
      </c>
      <c r="R242" s="6">
        <f>IFERROR(IF(L242&gt;0,Q242/L242,""),"")</f>
        <v>0</v>
      </c>
      <c r="S242" s="7">
        <f>IFERROR(R242*P242,"")</f>
        <v>0</v>
      </c>
      <c r="T242" s="6">
        <f>IFERROR((S242*M242*N242)/1000,"")</f>
        <v>0</v>
      </c>
      <c r="U242" s="6">
        <f>IFERROR(R242*M242*N242,"")</f>
        <v>0</v>
      </c>
      <c r="V242" s="6">
        <f>IF(A242&gt;0,A242*(1-(B242/100)-(C242/100)),"")</f>
        <v>0</v>
      </c>
      <c r="W242" s="6">
        <f>IFERROR(T242*V242,"")</f>
        <v>0</v>
      </c>
      <c r="X242" s="8">
        <f>IF(AND(U242&gt;0,O242&gt;0),ABS(U242-O242)/O242,"")</f>
        <v>0</v>
      </c>
      <c r="Y242" s="8">
        <f>IF(E242="Seca",Tol_Seca,Tol_Chuva)</f>
        <v>0</v>
      </c>
      <c r="Z242">
        <f>IF(AND(U242&gt;0,O242&gt;0),IF(X242&lt;=Y242,"OK","ATENCAO"),"")</f>
        <v>0</v>
      </c>
    </row>
    <row r="243" spans="7:26">
      <c r="G243">
        <f>D243&amp;"|"&amp;E243&amp;"|"&amp;F243</f>
        <v>0</v>
      </c>
      <c r="H243">
        <f>UPPER(SUBSTITUTE(SUBSTITUTE(G243,"-","")," ",""))</f>
        <v>0</v>
      </c>
      <c r="I243" s="6">
        <f>IFERROR(INDEX(Param_E,MATCH(H243,Param_KeysNorm,0)),"")</f>
        <v>0</v>
      </c>
      <c r="J243" s="6">
        <f>IFERROR(INDEX(Param_Gf,MATCH(H243,Param_KeysNorm,0)),"")</f>
        <v>0</v>
      </c>
      <c r="K243" s="6">
        <f>IFERROR(INDEX(Param_s,MATCH(H243,Param_KeysNorm,0)),"")</f>
        <v>0</v>
      </c>
      <c r="L243" s="6">
        <f>IFERROR(INDEX(Param_g,MATCH(H243,Param_KeysNorm,0)),"")</f>
        <v>0</v>
      </c>
      <c r="M243" s="6">
        <f>IFERROR(INDEX(Param_L,MATCH(H243,Param_KeysNorm,0)),"")</f>
        <v>0</v>
      </c>
      <c r="N243" s="6">
        <f>IFERROR(INDEX(Param_rho,MATCH(H243,Param_KeysNorm,0)),"")</f>
        <v>0</v>
      </c>
      <c r="O243" s="6">
        <f>IFERROR(INDEX(Param_d,MATCH(H243,Param_KeysNorm,0)),"")</f>
        <v>0</v>
      </c>
      <c r="P243" s="6">
        <f>IFERROR(IF(I243&gt;0,10000/I243,""),"")</f>
        <v>0</v>
      </c>
      <c r="Q243" s="6">
        <f>IFERROR(IF(K243&gt;0,J243/K243,""),"")</f>
        <v>0</v>
      </c>
      <c r="R243" s="6">
        <f>IFERROR(IF(L243&gt;0,Q243/L243,""),"")</f>
        <v>0</v>
      </c>
      <c r="S243" s="7">
        <f>IFERROR(R243*P243,"")</f>
        <v>0</v>
      </c>
      <c r="T243" s="6">
        <f>IFERROR((S243*M243*N243)/1000,"")</f>
        <v>0</v>
      </c>
      <c r="U243" s="6">
        <f>IFERROR(R243*M243*N243,"")</f>
        <v>0</v>
      </c>
      <c r="V243" s="6">
        <f>IF(A243&gt;0,A243*(1-(B243/100)-(C243/100)),"")</f>
        <v>0</v>
      </c>
      <c r="W243" s="6">
        <f>IFERROR(T243*V243,"")</f>
        <v>0</v>
      </c>
      <c r="X243" s="8">
        <f>IF(AND(U243&gt;0,O243&gt;0),ABS(U243-O243)/O243,"")</f>
        <v>0</v>
      </c>
      <c r="Y243" s="8">
        <f>IF(E243="Seca",Tol_Seca,Tol_Chuva)</f>
        <v>0</v>
      </c>
      <c r="Z243">
        <f>IF(AND(U243&gt;0,O243&gt;0),IF(X243&lt;=Y243,"OK","ATENCAO"),"")</f>
        <v>0</v>
      </c>
    </row>
    <row r="244" spans="7:26">
      <c r="G244">
        <f>D244&amp;"|"&amp;E244&amp;"|"&amp;F244</f>
        <v>0</v>
      </c>
      <c r="H244">
        <f>UPPER(SUBSTITUTE(SUBSTITUTE(G244,"-","")," ",""))</f>
        <v>0</v>
      </c>
      <c r="I244" s="6">
        <f>IFERROR(INDEX(Param_E,MATCH(H244,Param_KeysNorm,0)),"")</f>
        <v>0</v>
      </c>
      <c r="J244" s="6">
        <f>IFERROR(INDEX(Param_Gf,MATCH(H244,Param_KeysNorm,0)),"")</f>
        <v>0</v>
      </c>
      <c r="K244" s="6">
        <f>IFERROR(INDEX(Param_s,MATCH(H244,Param_KeysNorm,0)),"")</f>
        <v>0</v>
      </c>
      <c r="L244" s="6">
        <f>IFERROR(INDEX(Param_g,MATCH(H244,Param_KeysNorm,0)),"")</f>
        <v>0</v>
      </c>
      <c r="M244" s="6">
        <f>IFERROR(INDEX(Param_L,MATCH(H244,Param_KeysNorm,0)),"")</f>
        <v>0</v>
      </c>
      <c r="N244" s="6">
        <f>IFERROR(INDEX(Param_rho,MATCH(H244,Param_KeysNorm,0)),"")</f>
        <v>0</v>
      </c>
      <c r="O244" s="6">
        <f>IFERROR(INDEX(Param_d,MATCH(H244,Param_KeysNorm,0)),"")</f>
        <v>0</v>
      </c>
      <c r="P244" s="6">
        <f>IFERROR(IF(I244&gt;0,10000/I244,""),"")</f>
        <v>0</v>
      </c>
      <c r="Q244" s="6">
        <f>IFERROR(IF(K244&gt;0,J244/K244,""),"")</f>
        <v>0</v>
      </c>
      <c r="R244" s="6">
        <f>IFERROR(IF(L244&gt;0,Q244/L244,""),"")</f>
        <v>0</v>
      </c>
      <c r="S244" s="7">
        <f>IFERROR(R244*P244,"")</f>
        <v>0</v>
      </c>
      <c r="T244" s="6">
        <f>IFERROR((S244*M244*N244)/1000,"")</f>
        <v>0</v>
      </c>
      <c r="U244" s="6">
        <f>IFERROR(R244*M244*N244,"")</f>
        <v>0</v>
      </c>
      <c r="V244" s="6">
        <f>IF(A244&gt;0,A244*(1-(B244/100)-(C244/100)),"")</f>
        <v>0</v>
      </c>
      <c r="W244" s="6">
        <f>IFERROR(T244*V244,"")</f>
        <v>0</v>
      </c>
      <c r="X244" s="8">
        <f>IF(AND(U244&gt;0,O244&gt;0),ABS(U244-O244)/O244,"")</f>
        <v>0</v>
      </c>
      <c r="Y244" s="8">
        <f>IF(E244="Seca",Tol_Seca,Tol_Chuva)</f>
        <v>0</v>
      </c>
      <c r="Z244">
        <f>IF(AND(U244&gt;0,O244&gt;0),IF(X244&lt;=Y244,"OK","ATENCAO"),"")</f>
        <v>0</v>
      </c>
    </row>
    <row r="245" spans="7:26">
      <c r="G245">
        <f>D245&amp;"|"&amp;E245&amp;"|"&amp;F245</f>
        <v>0</v>
      </c>
      <c r="H245">
        <f>UPPER(SUBSTITUTE(SUBSTITUTE(G245,"-","")," ",""))</f>
        <v>0</v>
      </c>
      <c r="I245" s="6">
        <f>IFERROR(INDEX(Param_E,MATCH(H245,Param_KeysNorm,0)),"")</f>
        <v>0</v>
      </c>
      <c r="J245" s="6">
        <f>IFERROR(INDEX(Param_Gf,MATCH(H245,Param_KeysNorm,0)),"")</f>
        <v>0</v>
      </c>
      <c r="K245" s="6">
        <f>IFERROR(INDEX(Param_s,MATCH(H245,Param_KeysNorm,0)),"")</f>
        <v>0</v>
      </c>
      <c r="L245" s="6">
        <f>IFERROR(INDEX(Param_g,MATCH(H245,Param_KeysNorm,0)),"")</f>
        <v>0</v>
      </c>
      <c r="M245" s="6">
        <f>IFERROR(INDEX(Param_L,MATCH(H245,Param_KeysNorm,0)),"")</f>
        <v>0</v>
      </c>
      <c r="N245" s="6">
        <f>IFERROR(INDEX(Param_rho,MATCH(H245,Param_KeysNorm,0)),"")</f>
        <v>0</v>
      </c>
      <c r="O245" s="6">
        <f>IFERROR(INDEX(Param_d,MATCH(H245,Param_KeysNorm,0)),"")</f>
        <v>0</v>
      </c>
      <c r="P245" s="6">
        <f>IFERROR(IF(I245&gt;0,10000/I245,""),"")</f>
        <v>0</v>
      </c>
      <c r="Q245" s="6">
        <f>IFERROR(IF(K245&gt;0,J245/K245,""),"")</f>
        <v>0</v>
      </c>
      <c r="R245" s="6">
        <f>IFERROR(IF(L245&gt;0,Q245/L245,""),"")</f>
        <v>0</v>
      </c>
      <c r="S245" s="7">
        <f>IFERROR(R245*P245,"")</f>
        <v>0</v>
      </c>
      <c r="T245" s="6">
        <f>IFERROR((S245*M245*N245)/1000,"")</f>
        <v>0</v>
      </c>
      <c r="U245" s="6">
        <f>IFERROR(R245*M245*N245,"")</f>
        <v>0</v>
      </c>
      <c r="V245" s="6">
        <f>IF(A245&gt;0,A245*(1-(B245/100)-(C245/100)),"")</f>
        <v>0</v>
      </c>
      <c r="W245" s="6">
        <f>IFERROR(T245*V245,"")</f>
        <v>0</v>
      </c>
      <c r="X245" s="8">
        <f>IF(AND(U245&gt;0,O245&gt;0),ABS(U245-O245)/O245,"")</f>
        <v>0</v>
      </c>
      <c r="Y245" s="8">
        <f>IF(E245="Seca",Tol_Seca,Tol_Chuva)</f>
        <v>0</v>
      </c>
      <c r="Z245">
        <f>IF(AND(U245&gt;0,O245&gt;0),IF(X245&lt;=Y245,"OK","ATENCAO"),"")</f>
        <v>0</v>
      </c>
    </row>
    <row r="246" spans="7:26">
      <c r="G246">
        <f>D246&amp;"|"&amp;E246&amp;"|"&amp;F246</f>
        <v>0</v>
      </c>
      <c r="H246">
        <f>UPPER(SUBSTITUTE(SUBSTITUTE(G246,"-","")," ",""))</f>
        <v>0</v>
      </c>
      <c r="I246" s="6">
        <f>IFERROR(INDEX(Param_E,MATCH(H246,Param_KeysNorm,0)),"")</f>
        <v>0</v>
      </c>
      <c r="J246" s="6">
        <f>IFERROR(INDEX(Param_Gf,MATCH(H246,Param_KeysNorm,0)),"")</f>
        <v>0</v>
      </c>
      <c r="K246" s="6">
        <f>IFERROR(INDEX(Param_s,MATCH(H246,Param_KeysNorm,0)),"")</f>
        <v>0</v>
      </c>
      <c r="L246" s="6">
        <f>IFERROR(INDEX(Param_g,MATCH(H246,Param_KeysNorm,0)),"")</f>
        <v>0</v>
      </c>
      <c r="M246" s="6">
        <f>IFERROR(INDEX(Param_L,MATCH(H246,Param_KeysNorm,0)),"")</f>
        <v>0</v>
      </c>
      <c r="N246" s="6">
        <f>IFERROR(INDEX(Param_rho,MATCH(H246,Param_KeysNorm,0)),"")</f>
        <v>0</v>
      </c>
      <c r="O246" s="6">
        <f>IFERROR(INDEX(Param_d,MATCH(H246,Param_KeysNorm,0)),"")</f>
        <v>0</v>
      </c>
      <c r="P246" s="6">
        <f>IFERROR(IF(I246&gt;0,10000/I246,""),"")</f>
        <v>0</v>
      </c>
      <c r="Q246" s="6">
        <f>IFERROR(IF(K246&gt;0,J246/K246,""),"")</f>
        <v>0</v>
      </c>
      <c r="R246" s="6">
        <f>IFERROR(IF(L246&gt;0,Q246/L246,""),"")</f>
        <v>0</v>
      </c>
      <c r="S246" s="7">
        <f>IFERROR(R246*P246,"")</f>
        <v>0</v>
      </c>
      <c r="T246" s="6">
        <f>IFERROR((S246*M246*N246)/1000,"")</f>
        <v>0</v>
      </c>
      <c r="U246" s="6">
        <f>IFERROR(R246*M246*N246,"")</f>
        <v>0</v>
      </c>
      <c r="V246" s="6">
        <f>IF(A246&gt;0,A246*(1-(B246/100)-(C246/100)),"")</f>
        <v>0</v>
      </c>
      <c r="W246" s="6">
        <f>IFERROR(T246*V246,"")</f>
        <v>0</v>
      </c>
      <c r="X246" s="8">
        <f>IF(AND(U246&gt;0,O246&gt;0),ABS(U246-O246)/O246,"")</f>
        <v>0</v>
      </c>
      <c r="Y246" s="8">
        <f>IF(E246="Seca",Tol_Seca,Tol_Chuva)</f>
        <v>0</v>
      </c>
      <c r="Z246">
        <f>IF(AND(U246&gt;0,O246&gt;0),IF(X246&lt;=Y246,"OK","ATENCAO"),"")</f>
        <v>0</v>
      </c>
    </row>
    <row r="247" spans="7:26">
      <c r="G247">
        <f>D247&amp;"|"&amp;E247&amp;"|"&amp;F247</f>
        <v>0</v>
      </c>
      <c r="H247">
        <f>UPPER(SUBSTITUTE(SUBSTITUTE(G247,"-","")," ",""))</f>
        <v>0</v>
      </c>
      <c r="I247" s="6">
        <f>IFERROR(INDEX(Param_E,MATCH(H247,Param_KeysNorm,0)),"")</f>
        <v>0</v>
      </c>
      <c r="J247" s="6">
        <f>IFERROR(INDEX(Param_Gf,MATCH(H247,Param_KeysNorm,0)),"")</f>
        <v>0</v>
      </c>
      <c r="K247" s="6">
        <f>IFERROR(INDEX(Param_s,MATCH(H247,Param_KeysNorm,0)),"")</f>
        <v>0</v>
      </c>
      <c r="L247" s="6">
        <f>IFERROR(INDEX(Param_g,MATCH(H247,Param_KeysNorm,0)),"")</f>
        <v>0</v>
      </c>
      <c r="M247" s="6">
        <f>IFERROR(INDEX(Param_L,MATCH(H247,Param_KeysNorm,0)),"")</f>
        <v>0</v>
      </c>
      <c r="N247" s="6">
        <f>IFERROR(INDEX(Param_rho,MATCH(H247,Param_KeysNorm,0)),"")</f>
        <v>0</v>
      </c>
      <c r="O247" s="6">
        <f>IFERROR(INDEX(Param_d,MATCH(H247,Param_KeysNorm,0)),"")</f>
        <v>0</v>
      </c>
      <c r="P247" s="6">
        <f>IFERROR(IF(I247&gt;0,10000/I247,""),"")</f>
        <v>0</v>
      </c>
      <c r="Q247" s="6">
        <f>IFERROR(IF(K247&gt;0,J247/K247,""),"")</f>
        <v>0</v>
      </c>
      <c r="R247" s="6">
        <f>IFERROR(IF(L247&gt;0,Q247/L247,""),"")</f>
        <v>0</v>
      </c>
      <c r="S247" s="7">
        <f>IFERROR(R247*P247,"")</f>
        <v>0</v>
      </c>
      <c r="T247" s="6">
        <f>IFERROR((S247*M247*N247)/1000,"")</f>
        <v>0</v>
      </c>
      <c r="U247" s="6">
        <f>IFERROR(R247*M247*N247,"")</f>
        <v>0</v>
      </c>
      <c r="V247" s="6">
        <f>IF(A247&gt;0,A247*(1-(B247/100)-(C247/100)),"")</f>
        <v>0</v>
      </c>
      <c r="W247" s="6">
        <f>IFERROR(T247*V247,"")</f>
        <v>0</v>
      </c>
      <c r="X247" s="8">
        <f>IF(AND(U247&gt;0,O247&gt;0),ABS(U247-O247)/O247,"")</f>
        <v>0</v>
      </c>
      <c r="Y247" s="8">
        <f>IF(E247="Seca",Tol_Seca,Tol_Chuva)</f>
        <v>0</v>
      </c>
      <c r="Z247">
        <f>IF(AND(U247&gt;0,O247&gt;0),IF(X247&lt;=Y247,"OK","ATENCAO"),"")</f>
        <v>0</v>
      </c>
    </row>
    <row r="248" spans="7:26">
      <c r="G248">
        <f>D248&amp;"|"&amp;E248&amp;"|"&amp;F248</f>
        <v>0</v>
      </c>
      <c r="H248">
        <f>UPPER(SUBSTITUTE(SUBSTITUTE(G248,"-","")," ",""))</f>
        <v>0</v>
      </c>
      <c r="I248" s="6">
        <f>IFERROR(INDEX(Param_E,MATCH(H248,Param_KeysNorm,0)),"")</f>
        <v>0</v>
      </c>
      <c r="J248" s="6">
        <f>IFERROR(INDEX(Param_Gf,MATCH(H248,Param_KeysNorm,0)),"")</f>
        <v>0</v>
      </c>
      <c r="K248" s="6">
        <f>IFERROR(INDEX(Param_s,MATCH(H248,Param_KeysNorm,0)),"")</f>
        <v>0</v>
      </c>
      <c r="L248" s="6">
        <f>IFERROR(INDEX(Param_g,MATCH(H248,Param_KeysNorm,0)),"")</f>
        <v>0</v>
      </c>
      <c r="M248" s="6">
        <f>IFERROR(INDEX(Param_L,MATCH(H248,Param_KeysNorm,0)),"")</f>
        <v>0</v>
      </c>
      <c r="N248" s="6">
        <f>IFERROR(INDEX(Param_rho,MATCH(H248,Param_KeysNorm,0)),"")</f>
        <v>0</v>
      </c>
      <c r="O248" s="6">
        <f>IFERROR(INDEX(Param_d,MATCH(H248,Param_KeysNorm,0)),"")</f>
        <v>0</v>
      </c>
      <c r="P248" s="6">
        <f>IFERROR(IF(I248&gt;0,10000/I248,""),"")</f>
        <v>0</v>
      </c>
      <c r="Q248" s="6">
        <f>IFERROR(IF(K248&gt;0,J248/K248,""),"")</f>
        <v>0</v>
      </c>
      <c r="R248" s="6">
        <f>IFERROR(IF(L248&gt;0,Q248/L248,""),"")</f>
        <v>0</v>
      </c>
      <c r="S248" s="7">
        <f>IFERROR(R248*P248,"")</f>
        <v>0</v>
      </c>
      <c r="T248" s="6">
        <f>IFERROR((S248*M248*N248)/1000,"")</f>
        <v>0</v>
      </c>
      <c r="U248" s="6">
        <f>IFERROR(R248*M248*N248,"")</f>
        <v>0</v>
      </c>
      <c r="V248" s="6">
        <f>IF(A248&gt;0,A248*(1-(B248/100)-(C248/100)),"")</f>
        <v>0</v>
      </c>
      <c r="W248" s="6">
        <f>IFERROR(T248*V248,"")</f>
        <v>0</v>
      </c>
      <c r="X248" s="8">
        <f>IF(AND(U248&gt;0,O248&gt;0),ABS(U248-O248)/O248,"")</f>
        <v>0</v>
      </c>
      <c r="Y248" s="8">
        <f>IF(E248="Seca",Tol_Seca,Tol_Chuva)</f>
        <v>0</v>
      </c>
      <c r="Z248">
        <f>IF(AND(U248&gt;0,O248&gt;0),IF(X248&lt;=Y248,"OK","ATENCAO"),"")</f>
        <v>0</v>
      </c>
    </row>
    <row r="249" spans="7:26">
      <c r="G249">
        <f>D249&amp;"|"&amp;E249&amp;"|"&amp;F249</f>
        <v>0</v>
      </c>
      <c r="H249">
        <f>UPPER(SUBSTITUTE(SUBSTITUTE(G249,"-","")," ",""))</f>
        <v>0</v>
      </c>
      <c r="I249" s="6">
        <f>IFERROR(INDEX(Param_E,MATCH(H249,Param_KeysNorm,0)),"")</f>
        <v>0</v>
      </c>
      <c r="J249" s="6">
        <f>IFERROR(INDEX(Param_Gf,MATCH(H249,Param_KeysNorm,0)),"")</f>
        <v>0</v>
      </c>
      <c r="K249" s="6">
        <f>IFERROR(INDEX(Param_s,MATCH(H249,Param_KeysNorm,0)),"")</f>
        <v>0</v>
      </c>
      <c r="L249" s="6">
        <f>IFERROR(INDEX(Param_g,MATCH(H249,Param_KeysNorm,0)),"")</f>
        <v>0</v>
      </c>
      <c r="M249" s="6">
        <f>IFERROR(INDEX(Param_L,MATCH(H249,Param_KeysNorm,0)),"")</f>
        <v>0</v>
      </c>
      <c r="N249" s="6">
        <f>IFERROR(INDEX(Param_rho,MATCH(H249,Param_KeysNorm,0)),"")</f>
        <v>0</v>
      </c>
      <c r="O249" s="6">
        <f>IFERROR(INDEX(Param_d,MATCH(H249,Param_KeysNorm,0)),"")</f>
        <v>0</v>
      </c>
      <c r="P249" s="6">
        <f>IFERROR(IF(I249&gt;0,10000/I249,""),"")</f>
        <v>0</v>
      </c>
      <c r="Q249" s="6">
        <f>IFERROR(IF(K249&gt;0,J249/K249,""),"")</f>
        <v>0</v>
      </c>
      <c r="R249" s="6">
        <f>IFERROR(IF(L249&gt;0,Q249/L249,""),"")</f>
        <v>0</v>
      </c>
      <c r="S249" s="7">
        <f>IFERROR(R249*P249,"")</f>
        <v>0</v>
      </c>
      <c r="T249" s="6">
        <f>IFERROR((S249*M249*N249)/1000,"")</f>
        <v>0</v>
      </c>
      <c r="U249" s="6">
        <f>IFERROR(R249*M249*N249,"")</f>
        <v>0</v>
      </c>
      <c r="V249" s="6">
        <f>IF(A249&gt;0,A249*(1-(B249/100)-(C249/100)),"")</f>
        <v>0</v>
      </c>
      <c r="W249" s="6">
        <f>IFERROR(T249*V249,"")</f>
        <v>0</v>
      </c>
      <c r="X249" s="8">
        <f>IF(AND(U249&gt;0,O249&gt;0),ABS(U249-O249)/O249,"")</f>
        <v>0</v>
      </c>
      <c r="Y249" s="8">
        <f>IF(E249="Seca",Tol_Seca,Tol_Chuva)</f>
        <v>0</v>
      </c>
      <c r="Z249">
        <f>IF(AND(U249&gt;0,O249&gt;0),IF(X249&lt;=Y249,"OK","ATENCAO"),"")</f>
        <v>0</v>
      </c>
    </row>
    <row r="250" spans="7:26">
      <c r="G250">
        <f>D250&amp;"|"&amp;E250&amp;"|"&amp;F250</f>
        <v>0</v>
      </c>
      <c r="H250">
        <f>UPPER(SUBSTITUTE(SUBSTITUTE(G250,"-","")," ",""))</f>
        <v>0</v>
      </c>
      <c r="I250" s="6">
        <f>IFERROR(INDEX(Param_E,MATCH(H250,Param_KeysNorm,0)),"")</f>
        <v>0</v>
      </c>
      <c r="J250" s="6">
        <f>IFERROR(INDEX(Param_Gf,MATCH(H250,Param_KeysNorm,0)),"")</f>
        <v>0</v>
      </c>
      <c r="K250" s="6">
        <f>IFERROR(INDEX(Param_s,MATCH(H250,Param_KeysNorm,0)),"")</f>
        <v>0</v>
      </c>
      <c r="L250" s="6">
        <f>IFERROR(INDEX(Param_g,MATCH(H250,Param_KeysNorm,0)),"")</f>
        <v>0</v>
      </c>
      <c r="M250" s="6">
        <f>IFERROR(INDEX(Param_L,MATCH(H250,Param_KeysNorm,0)),"")</f>
        <v>0</v>
      </c>
      <c r="N250" s="6">
        <f>IFERROR(INDEX(Param_rho,MATCH(H250,Param_KeysNorm,0)),"")</f>
        <v>0</v>
      </c>
      <c r="O250" s="6">
        <f>IFERROR(INDEX(Param_d,MATCH(H250,Param_KeysNorm,0)),"")</f>
        <v>0</v>
      </c>
      <c r="P250" s="6">
        <f>IFERROR(IF(I250&gt;0,10000/I250,""),"")</f>
        <v>0</v>
      </c>
      <c r="Q250" s="6">
        <f>IFERROR(IF(K250&gt;0,J250/K250,""),"")</f>
        <v>0</v>
      </c>
      <c r="R250" s="6">
        <f>IFERROR(IF(L250&gt;0,Q250/L250,""),"")</f>
        <v>0</v>
      </c>
      <c r="S250" s="7">
        <f>IFERROR(R250*P250,"")</f>
        <v>0</v>
      </c>
      <c r="T250" s="6">
        <f>IFERROR((S250*M250*N250)/1000,"")</f>
        <v>0</v>
      </c>
      <c r="U250" s="6">
        <f>IFERROR(R250*M250*N250,"")</f>
        <v>0</v>
      </c>
      <c r="V250" s="6">
        <f>IF(A250&gt;0,A250*(1-(B250/100)-(C250/100)),"")</f>
        <v>0</v>
      </c>
      <c r="W250" s="6">
        <f>IFERROR(T250*V250,"")</f>
        <v>0</v>
      </c>
      <c r="X250" s="8">
        <f>IF(AND(U250&gt;0,O250&gt;0),ABS(U250-O250)/O250,"")</f>
        <v>0</v>
      </c>
      <c r="Y250" s="8">
        <f>IF(E250="Seca",Tol_Seca,Tol_Chuva)</f>
        <v>0</v>
      </c>
      <c r="Z250">
        <f>IF(AND(U250&gt;0,O250&gt;0),IF(X250&lt;=Y250,"OK","ATENCAO"),"")</f>
        <v>0</v>
      </c>
    </row>
    <row r="251" spans="7:26">
      <c r="G251">
        <f>D251&amp;"|"&amp;E251&amp;"|"&amp;F251</f>
        <v>0</v>
      </c>
      <c r="H251">
        <f>UPPER(SUBSTITUTE(SUBSTITUTE(G251,"-","")," ",""))</f>
        <v>0</v>
      </c>
      <c r="I251" s="6">
        <f>IFERROR(INDEX(Param_E,MATCH(H251,Param_KeysNorm,0)),"")</f>
        <v>0</v>
      </c>
      <c r="J251" s="6">
        <f>IFERROR(INDEX(Param_Gf,MATCH(H251,Param_KeysNorm,0)),"")</f>
        <v>0</v>
      </c>
      <c r="K251" s="6">
        <f>IFERROR(INDEX(Param_s,MATCH(H251,Param_KeysNorm,0)),"")</f>
        <v>0</v>
      </c>
      <c r="L251" s="6">
        <f>IFERROR(INDEX(Param_g,MATCH(H251,Param_KeysNorm,0)),"")</f>
        <v>0</v>
      </c>
      <c r="M251" s="6">
        <f>IFERROR(INDEX(Param_L,MATCH(H251,Param_KeysNorm,0)),"")</f>
        <v>0</v>
      </c>
      <c r="N251" s="6">
        <f>IFERROR(INDEX(Param_rho,MATCH(H251,Param_KeysNorm,0)),"")</f>
        <v>0</v>
      </c>
      <c r="O251" s="6">
        <f>IFERROR(INDEX(Param_d,MATCH(H251,Param_KeysNorm,0)),"")</f>
        <v>0</v>
      </c>
      <c r="P251" s="6">
        <f>IFERROR(IF(I251&gt;0,10000/I251,""),"")</f>
        <v>0</v>
      </c>
      <c r="Q251" s="6">
        <f>IFERROR(IF(K251&gt;0,J251/K251,""),"")</f>
        <v>0</v>
      </c>
      <c r="R251" s="6">
        <f>IFERROR(IF(L251&gt;0,Q251/L251,""),"")</f>
        <v>0</v>
      </c>
      <c r="S251" s="7">
        <f>IFERROR(R251*P251,"")</f>
        <v>0</v>
      </c>
      <c r="T251" s="6">
        <f>IFERROR((S251*M251*N251)/1000,"")</f>
        <v>0</v>
      </c>
      <c r="U251" s="6">
        <f>IFERROR(R251*M251*N251,"")</f>
        <v>0</v>
      </c>
      <c r="V251" s="6">
        <f>IF(A251&gt;0,A251*(1-(B251/100)-(C251/100)),"")</f>
        <v>0</v>
      </c>
      <c r="W251" s="6">
        <f>IFERROR(T251*V251,"")</f>
        <v>0</v>
      </c>
      <c r="X251" s="8">
        <f>IF(AND(U251&gt;0,O251&gt;0),ABS(U251-O251)/O251,"")</f>
        <v>0</v>
      </c>
      <c r="Y251" s="8">
        <f>IF(E251="Seca",Tol_Seca,Tol_Chuva)</f>
        <v>0</v>
      </c>
      <c r="Z251">
        <f>IF(AND(U251&gt;0,O251&gt;0),IF(X251&lt;=Y251,"OK","ATENCAO"),"")</f>
        <v>0</v>
      </c>
    </row>
    <row r="252" spans="7:26">
      <c r="G252">
        <f>D252&amp;"|"&amp;E252&amp;"|"&amp;F252</f>
        <v>0</v>
      </c>
      <c r="H252">
        <f>UPPER(SUBSTITUTE(SUBSTITUTE(G252,"-","")," ",""))</f>
        <v>0</v>
      </c>
      <c r="I252" s="6">
        <f>IFERROR(INDEX(Param_E,MATCH(H252,Param_KeysNorm,0)),"")</f>
        <v>0</v>
      </c>
      <c r="J252" s="6">
        <f>IFERROR(INDEX(Param_Gf,MATCH(H252,Param_KeysNorm,0)),"")</f>
        <v>0</v>
      </c>
      <c r="K252" s="6">
        <f>IFERROR(INDEX(Param_s,MATCH(H252,Param_KeysNorm,0)),"")</f>
        <v>0</v>
      </c>
      <c r="L252" s="6">
        <f>IFERROR(INDEX(Param_g,MATCH(H252,Param_KeysNorm,0)),"")</f>
        <v>0</v>
      </c>
      <c r="M252" s="6">
        <f>IFERROR(INDEX(Param_L,MATCH(H252,Param_KeysNorm,0)),"")</f>
        <v>0</v>
      </c>
      <c r="N252" s="6">
        <f>IFERROR(INDEX(Param_rho,MATCH(H252,Param_KeysNorm,0)),"")</f>
        <v>0</v>
      </c>
      <c r="O252" s="6">
        <f>IFERROR(INDEX(Param_d,MATCH(H252,Param_KeysNorm,0)),"")</f>
        <v>0</v>
      </c>
      <c r="P252" s="6">
        <f>IFERROR(IF(I252&gt;0,10000/I252,""),"")</f>
        <v>0</v>
      </c>
      <c r="Q252" s="6">
        <f>IFERROR(IF(K252&gt;0,J252/K252,""),"")</f>
        <v>0</v>
      </c>
      <c r="R252" s="6">
        <f>IFERROR(IF(L252&gt;0,Q252/L252,""),"")</f>
        <v>0</v>
      </c>
      <c r="S252" s="7">
        <f>IFERROR(R252*P252,"")</f>
        <v>0</v>
      </c>
      <c r="T252" s="6">
        <f>IFERROR((S252*M252*N252)/1000,"")</f>
        <v>0</v>
      </c>
      <c r="U252" s="6">
        <f>IFERROR(R252*M252*N252,"")</f>
        <v>0</v>
      </c>
      <c r="V252" s="6">
        <f>IF(A252&gt;0,A252*(1-(B252/100)-(C252/100)),"")</f>
        <v>0</v>
      </c>
      <c r="W252" s="6">
        <f>IFERROR(T252*V252,"")</f>
        <v>0</v>
      </c>
      <c r="X252" s="8">
        <f>IF(AND(U252&gt;0,O252&gt;0),ABS(U252-O252)/O252,"")</f>
        <v>0</v>
      </c>
      <c r="Y252" s="8">
        <f>IF(E252="Seca",Tol_Seca,Tol_Chuva)</f>
        <v>0</v>
      </c>
      <c r="Z252">
        <f>IF(AND(U252&gt;0,O252&gt;0),IF(X252&lt;=Y252,"OK","ATENCAO"),"")</f>
        <v>0</v>
      </c>
    </row>
    <row r="253" spans="7:26">
      <c r="G253">
        <f>D253&amp;"|"&amp;E253&amp;"|"&amp;F253</f>
        <v>0</v>
      </c>
      <c r="H253">
        <f>UPPER(SUBSTITUTE(SUBSTITUTE(G253,"-","")," ",""))</f>
        <v>0</v>
      </c>
      <c r="I253" s="6">
        <f>IFERROR(INDEX(Param_E,MATCH(H253,Param_KeysNorm,0)),"")</f>
        <v>0</v>
      </c>
      <c r="J253" s="6">
        <f>IFERROR(INDEX(Param_Gf,MATCH(H253,Param_KeysNorm,0)),"")</f>
        <v>0</v>
      </c>
      <c r="K253" s="6">
        <f>IFERROR(INDEX(Param_s,MATCH(H253,Param_KeysNorm,0)),"")</f>
        <v>0</v>
      </c>
      <c r="L253" s="6">
        <f>IFERROR(INDEX(Param_g,MATCH(H253,Param_KeysNorm,0)),"")</f>
        <v>0</v>
      </c>
      <c r="M253" s="6">
        <f>IFERROR(INDEX(Param_L,MATCH(H253,Param_KeysNorm,0)),"")</f>
        <v>0</v>
      </c>
      <c r="N253" s="6">
        <f>IFERROR(INDEX(Param_rho,MATCH(H253,Param_KeysNorm,0)),"")</f>
        <v>0</v>
      </c>
      <c r="O253" s="6">
        <f>IFERROR(INDEX(Param_d,MATCH(H253,Param_KeysNorm,0)),"")</f>
        <v>0</v>
      </c>
      <c r="P253" s="6">
        <f>IFERROR(IF(I253&gt;0,10000/I253,""),"")</f>
        <v>0</v>
      </c>
      <c r="Q253" s="6">
        <f>IFERROR(IF(K253&gt;0,J253/K253,""),"")</f>
        <v>0</v>
      </c>
      <c r="R253" s="6">
        <f>IFERROR(IF(L253&gt;0,Q253/L253,""),"")</f>
        <v>0</v>
      </c>
      <c r="S253" s="7">
        <f>IFERROR(R253*P253,"")</f>
        <v>0</v>
      </c>
      <c r="T253" s="6">
        <f>IFERROR((S253*M253*N253)/1000,"")</f>
        <v>0</v>
      </c>
      <c r="U253" s="6">
        <f>IFERROR(R253*M253*N253,"")</f>
        <v>0</v>
      </c>
      <c r="V253" s="6">
        <f>IF(A253&gt;0,A253*(1-(B253/100)-(C253/100)),"")</f>
        <v>0</v>
      </c>
      <c r="W253" s="6">
        <f>IFERROR(T253*V253,"")</f>
        <v>0</v>
      </c>
      <c r="X253" s="8">
        <f>IF(AND(U253&gt;0,O253&gt;0),ABS(U253-O253)/O253,"")</f>
        <v>0</v>
      </c>
      <c r="Y253" s="8">
        <f>IF(E253="Seca",Tol_Seca,Tol_Chuva)</f>
        <v>0</v>
      </c>
      <c r="Z253">
        <f>IF(AND(U253&gt;0,O253&gt;0),IF(X253&lt;=Y253,"OK","ATENCAO"),"")</f>
        <v>0</v>
      </c>
    </row>
    <row r="254" spans="7:26">
      <c r="G254">
        <f>D254&amp;"|"&amp;E254&amp;"|"&amp;F254</f>
        <v>0</v>
      </c>
      <c r="H254">
        <f>UPPER(SUBSTITUTE(SUBSTITUTE(G254,"-","")," ",""))</f>
        <v>0</v>
      </c>
      <c r="I254" s="6">
        <f>IFERROR(INDEX(Param_E,MATCH(H254,Param_KeysNorm,0)),"")</f>
        <v>0</v>
      </c>
      <c r="J254" s="6">
        <f>IFERROR(INDEX(Param_Gf,MATCH(H254,Param_KeysNorm,0)),"")</f>
        <v>0</v>
      </c>
      <c r="K254" s="6">
        <f>IFERROR(INDEX(Param_s,MATCH(H254,Param_KeysNorm,0)),"")</f>
        <v>0</v>
      </c>
      <c r="L254" s="6">
        <f>IFERROR(INDEX(Param_g,MATCH(H254,Param_KeysNorm,0)),"")</f>
        <v>0</v>
      </c>
      <c r="M254" s="6">
        <f>IFERROR(INDEX(Param_L,MATCH(H254,Param_KeysNorm,0)),"")</f>
        <v>0</v>
      </c>
      <c r="N254" s="6">
        <f>IFERROR(INDEX(Param_rho,MATCH(H254,Param_KeysNorm,0)),"")</f>
        <v>0</v>
      </c>
      <c r="O254" s="6">
        <f>IFERROR(INDEX(Param_d,MATCH(H254,Param_KeysNorm,0)),"")</f>
        <v>0</v>
      </c>
      <c r="P254" s="6">
        <f>IFERROR(IF(I254&gt;0,10000/I254,""),"")</f>
        <v>0</v>
      </c>
      <c r="Q254" s="6">
        <f>IFERROR(IF(K254&gt;0,J254/K254,""),"")</f>
        <v>0</v>
      </c>
      <c r="R254" s="6">
        <f>IFERROR(IF(L254&gt;0,Q254/L254,""),"")</f>
        <v>0</v>
      </c>
      <c r="S254" s="7">
        <f>IFERROR(R254*P254,"")</f>
        <v>0</v>
      </c>
      <c r="T254" s="6">
        <f>IFERROR((S254*M254*N254)/1000,"")</f>
        <v>0</v>
      </c>
      <c r="U254" s="6">
        <f>IFERROR(R254*M254*N254,"")</f>
        <v>0</v>
      </c>
      <c r="V254" s="6">
        <f>IF(A254&gt;0,A254*(1-(B254/100)-(C254/100)),"")</f>
        <v>0</v>
      </c>
      <c r="W254" s="6">
        <f>IFERROR(T254*V254,"")</f>
        <v>0</v>
      </c>
      <c r="X254" s="8">
        <f>IF(AND(U254&gt;0,O254&gt;0),ABS(U254-O254)/O254,"")</f>
        <v>0</v>
      </c>
      <c r="Y254" s="8">
        <f>IF(E254="Seca",Tol_Seca,Tol_Chuva)</f>
        <v>0</v>
      </c>
      <c r="Z254">
        <f>IF(AND(U254&gt;0,O254&gt;0),IF(X254&lt;=Y254,"OK","ATENCAO"),"")</f>
        <v>0</v>
      </c>
    </row>
    <row r="255" spans="7:26">
      <c r="G255">
        <f>D255&amp;"|"&amp;E255&amp;"|"&amp;F255</f>
        <v>0</v>
      </c>
      <c r="H255">
        <f>UPPER(SUBSTITUTE(SUBSTITUTE(G255,"-","")," ",""))</f>
        <v>0</v>
      </c>
      <c r="I255" s="6">
        <f>IFERROR(INDEX(Param_E,MATCH(H255,Param_KeysNorm,0)),"")</f>
        <v>0</v>
      </c>
      <c r="J255" s="6">
        <f>IFERROR(INDEX(Param_Gf,MATCH(H255,Param_KeysNorm,0)),"")</f>
        <v>0</v>
      </c>
      <c r="K255" s="6">
        <f>IFERROR(INDEX(Param_s,MATCH(H255,Param_KeysNorm,0)),"")</f>
        <v>0</v>
      </c>
      <c r="L255" s="6">
        <f>IFERROR(INDEX(Param_g,MATCH(H255,Param_KeysNorm,0)),"")</f>
        <v>0</v>
      </c>
      <c r="M255" s="6">
        <f>IFERROR(INDEX(Param_L,MATCH(H255,Param_KeysNorm,0)),"")</f>
        <v>0</v>
      </c>
      <c r="N255" s="6">
        <f>IFERROR(INDEX(Param_rho,MATCH(H255,Param_KeysNorm,0)),"")</f>
        <v>0</v>
      </c>
      <c r="O255" s="6">
        <f>IFERROR(INDEX(Param_d,MATCH(H255,Param_KeysNorm,0)),"")</f>
        <v>0</v>
      </c>
      <c r="P255" s="6">
        <f>IFERROR(IF(I255&gt;0,10000/I255,""),"")</f>
        <v>0</v>
      </c>
      <c r="Q255" s="6">
        <f>IFERROR(IF(K255&gt;0,J255/K255,""),"")</f>
        <v>0</v>
      </c>
      <c r="R255" s="6">
        <f>IFERROR(IF(L255&gt;0,Q255/L255,""),"")</f>
        <v>0</v>
      </c>
      <c r="S255" s="7">
        <f>IFERROR(R255*P255,"")</f>
        <v>0</v>
      </c>
      <c r="T255" s="6">
        <f>IFERROR((S255*M255*N255)/1000,"")</f>
        <v>0</v>
      </c>
      <c r="U255" s="6">
        <f>IFERROR(R255*M255*N255,"")</f>
        <v>0</v>
      </c>
      <c r="V255" s="6">
        <f>IF(A255&gt;0,A255*(1-(B255/100)-(C255/100)),"")</f>
        <v>0</v>
      </c>
      <c r="W255" s="6">
        <f>IFERROR(T255*V255,"")</f>
        <v>0</v>
      </c>
      <c r="X255" s="8">
        <f>IF(AND(U255&gt;0,O255&gt;0),ABS(U255-O255)/O255,"")</f>
        <v>0</v>
      </c>
      <c r="Y255" s="8">
        <f>IF(E255="Seca",Tol_Seca,Tol_Chuva)</f>
        <v>0</v>
      </c>
      <c r="Z255">
        <f>IF(AND(U255&gt;0,O255&gt;0),IF(X255&lt;=Y255,"OK","ATENCAO"),"")</f>
        <v>0</v>
      </c>
    </row>
    <row r="256" spans="7:26">
      <c r="G256">
        <f>D256&amp;"|"&amp;E256&amp;"|"&amp;F256</f>
        <v>0</v>
      </c>
      <c r="H256">
        <f>UPPER(SUBSTITUTE(SUBSTITUTE(G256,"-","")," ",""))</f>
        <v>0</v>
      </c>
      <c r="I256" s="6">
        <f>IFERROR(INDEX(Param_E,MATCH(H256,Param_KeysNorm,0)),"")</f>
        <v>0</v>
      </c>
      <c r="J256" s="6">
        <f>IFERROR(INDEX(Param_Gf,MATCH(H256,Param_KeysNorm,0)),"")</f>
        <v>0</v>
      </c>
      <c r="K256" s="6">
        <f>IFERROR(INDEX(Param_s,MATCH(H256,Param_KeysNorm,0)),"")</f>
        <v>0</v>
      </c>
      <c r="L256" s="6">
        <f>IFERROR(INDEX(Param_g,MATCH(H256,Param_KeysNorm,0)),"")</f>
        <v>0</v>
      </c>
      <c r="M256" s="6">
        <f>IFERROR(INDEX(Param_L,MATCH(H256,Param_KeysNorm,0)),"")</f>
        <v>0</v>
      </c>
      <c r="N256" s="6">
        <f>IFERROR(INDEX(Param_rho,MATCH(H256,Param_KeysNorm,0)),"")</f>
        <v>0</v>
      </c>
      <c r="O256" s="6">
        <f>IFERROR(INDEX(Param_d,MATCH(H256,Param_KeysNorm,0)),"")</f>
        <v>0</v>
      </c>
      <c r="P256" s="6">
        <f>IFERROR(IF(I256&gt;0,10000/I256,""),"")</f>
        <v>0</v>
      </c>
      <c r="Q256" s="6">
        <f>IFERROR(IF(K256&gt;0,J256/K256,""),"")</f>
        <v>0</v>
      </c>
      <c r="R256" s="6">
        <f>IFERROR(IF(L256&gt;0,Q256/L256,""),"")</f>
        <v>0</v>
      </c>
      <c r="S256" s="7">
        <f>IFERROR(R256*P256,"")</f>
        <v>0</v>
      </c>
      <c r="T256" s="6">
        <f>IFERROR((S256*M256*N256)/1000,"")</f>
        <v>0</v>
      </c>
      <c r="U256" s="6">
        <f>IFERROR(R256*M256*N256,"")</f>
        <v>0</v>
      </c>
      <c r="V256" s="6">
        <f>IF(A256&gt;0,A256*(1-(B256/100)-(C256/100)),"")</f>
        <v>0</v>
      </c>
      <c r="W256" s="6">
        <f>IFERROR(T256*V256,"")</f>
        <v>0</v>
      </c>
      <c r="X256" s="8">
        <f>IF(AND(U256&gt;0,O256&gt;0),ABS(U256-O256)/O256,"")</f>
        <v>0</v>
      </c>
      <c r="Y256" s="8">
        <f>IF(E256="Seca",Tol_Seca,Tol_Chuva)</f>
        <v>0</v>
      </c>
      <c r="Z256">
        <f>IF(AND(U256&gt;0,O256&gt;0),IF(X256&lt;=Y256,"OK","ATENCAO"),"")</f>
        <v>0</v>
      </c>
    </row>
    <row r="257" spans="7:26">
      <c r="G257">
        <f>D257&amp;"|"&amp;E257&amp;"|"&amp;F257</f>
        <v>0</v>
      </c>
      <c r="H257">
        <f>UPPER(SUBSTITUTE(SUBSTITUTE(G257,"-","")," ",""))</f>
        <v>0</v>
      </c>
      <c r="I257" s="6">
        <f>IFERROR(INDEX(Param_E,MATCH(H257,Param_KeysNorm,0)),"")</f>
        <v>0</v>
      </c>
      <c r="J257" s="6">
        <f>IFERROR(INDEX(Param_Gf,MATCH(H257,Param_KeysNorm,0)),"")</f>
        <v>0</v>
      </c>
      <c r="K257" s="6">
        <f>IFERROR(INDEX(Param_s,MATCH(H257,Param_KeysNorm,0)),"")</f>
        <v>0</v>
      </c>
      <c r="L257" s="6">
        <f>IFERROR(INDEX(Param_g,MATCH(H257,Param_KeysNorm,0)),"")</f>
        <v>0</v>
      </c>
      <c r="M257" s="6">
        <f>IFERROR(INDEX(Param_L,MATCH(H257,Param_KeysNorm,0)),"")</f>
        <v>0</v>
      </c>
      <c r="N257" s="6">
        <f>IFERROR(INDEX(Param_rho,MATCH(H257,Param_KeysNorm,0)),"")</f>
        <v>0</v>
      </c>
      <c r="O257" s="6">
        <f>IFERROR(INDEX(Param_d,MATCH(H257,Param_KeysNorm,0)),"")</f>
        <v>0</v>
      </c>
      <c r="P257" s="6">
        <f>IFERROR(IF(I257&gt;0,10000/I257,""),"")</f>
        <v>0</v>
      </c>
      <c r="Q257" s="6">
        <f>IFERROR(IF(K257&gt;0,J257/K257,""),"")</f>
        <v>0</v>
      </c>
      <c r="R257" s="6">
        <f>IFERROR(IF(L257&gt;0,Q257/L257,""),"")</f>
        <v>0</v>
      </c>
      <c r="S257" s="7">
        <f>IFERROR(R257*P257,"")</f>
        <v>0</v>
      </c>
      <c r="T257" s="6">
        <f>IFERROR((S257*M257*N257)/1000,"")</f>
        <v>0</v>
      </c>
      <c r="U257" s="6">
        <f>IFERROR(R257*M257*N257,"")</f>
        <v>0</v>
      </c>
      <c r="V257" s="6">
        <f>IF(A257&gt;0,A257*(1-(B257/100)-(C257/100)),"")</f>
        <v>0</v>
      </c>
      <c r="W257" s="6">
        <f>IFERROR(T257*V257,"")</f>
        <v>0</v>
      </c>
      <c r="X257" s="8">
        <f>IF(AND(U257&gt;0,O257&gt;0),ABS(U257-O257)/O257,"")</f>
        <v>0</v>
      </c>
      <c r="Y257" s="8">
        <f>IF(E257="Seca",Tol_Seca,Tol_Chuva)</f>
        <v>0</v>
      </c>
      <c r="Z257">
        <f>IF(AND(U257&gt;0,O257&gt;0),IF(X257&lt;=Y257,"OK","ATENCAO"),"")</f>
        <v>0</v>
      </c>
    </row>
    <row r="258" spans="7:26">
      <c r="G258">
        <f>D258&amp;"|"&amp;E258&amp;"|"&amp;F258</f>
        <v>0</v>
      </c>
      <c r="H258">
        <f>UPPER(SUBSTITUTE(SUBSTITUTE(G258,"-","")," ",""))</f>
        <v>0</v>
      </c>
      <c r="I258" s="6">
        <f>IFERROR(INDEX(Param_E,MATCH(H258,Param_KeysNorm,0)),"")</f>
        <v>0</v>
      </c>
      <c r="J258" s="6">
        <f>IFERROR(INDEX(Param_Gf,MATCH(H258,Param_KeysNorm,0)),"")</f>
        <v>0</v>
      </c>
      <c r="K258" s="6">
        <f>IFERROR(INDEX(Param_s,MATCH(H258,Param_KeysNorm,0)),"")</f>
        <v>0</v>
      </c>
      <c r="L258" s="6">
        <f>IFERROR(INDEX(Param_g,MATCH(H258,Param_KeysNorm,0)),"")</f>
        <v>0</v>
      </c>
      <c r="M258" s="6">
        <f>IFERROR(INDEX(Param_L,MATCH(H258,Param_KeysNorm,0)),"")</f>
        <v>0</v>
      </c>
      <c r="N258" s="6">
        <f>IFERROR(INDEX(Param_rho,MATCH(H258,Param_KeysNorm,0)),"")</f>
        <v>0</v>
      </c>
      <c r="O258" s="6">
        <f>IFERROR(INDEX(Param_d,MATCH(H258,Param_KeysNorm,0)),"")</f>
        <v>0</v>
      </c>
      <c r="P258" s="6">
        <f>IFERROR(IF(I258&gt;0,10000/I258,""),"")</f>
        <v>0</v>
      </c>
      <c r="Q258" s="6">
        <f>IFERROR(IF(K258&gt;0,J258/K258,""),"")</f>
        <v>0</v>
      </c>
      <c r="R258" s="6">
        <f>IFERROR(IF(L258&gt;0,Q258/L258,""),"")</f>
        <v>0</v>
      </c>
      <c r="S258" s="7">
        <f>IFERROR(R258*P258,"")</f>
        <v>0</v>
      </c>
      <c r="T258" s="6">
        <f>IFERROR((S258*M258*N258)/1000,"")</f>
        <v>0</v>
      </c>
      <c r="U258" s="6">
        <f>IFERROR(R258*M258*N258,"")</f>
        <v>0</v>
      </c>
      <c r="V258" s="6">
        <f>IF(A258&gt;0,A258*(1-(B258/100)-(C258/100)),"")</f>
        <v>0</v>
      </c>
      <c r="W258" s="6">
        <f>IFERROR(T258*V258,"")</f>
        <v>0</v>
      </c>
      <c r="X258" s="8">
        <f>IF(AND(U258&gt;0,O258&gt;0),ABS(U258-O258)/O258,"")</f>
        <v>0</v>
      </c>
      <c r="Y258" s="8">
        <f>IF(E258="Seca",Tol_Seca,Tol_Chuva)</f>
        <v>0</v>
      </c>
      <c r="Z258">
        <f>IF(AND(U258&gt;0,O258&gt;0),IF(X258&lt;=Y258,"OK","ATENCAO"),"")</f>
        <v>0</v>
      </c>
    </row>
    <row r="259" spans="7:26">
      <c r="G259">
        <f>D259&amp;"|"&amp;E259&amp;"|"&amp;F259</f>
        <v>0</v>
      </c>
      <c r="H259">
        <f>UPPER(SUBSTITUTE(SUBSTITUTE(G259,"-","")," ",""))</f>
        <v>0</v>
      </c>
      <c r="I259" s="6">
        <f>IFERROR(INDEX(Param_E,MATCH(H259,Param_KeysNorm,0)),"")</f>
        <v>0</v>
      </c>
      <c r="J259" s="6">
        <f>IFERROR(INDEX(Param_Gf,MATCH(H259,Param_KeysNorm,0)),"")</f>
        <v>0</v>
      </c>
      <c r="K259" s="6">
        <f>IFERROR(INDEX(Param_s,MATCH(H259,Param_KeysNorm,0)),"")</f>
        <v>0</v>
      </c>
      <c r="L259" s="6">
        <f>IFERROR(INDEX(Param_g,MATCH(H259,Param_KeysNorm,0)),"")</f>
        <v>0</v>
      </c>
      <c r="M259" s="6">
        <f>IFERROR(INDEX(Param_L,MATCH(H259,Param_KeysNorm,0)),"")</f>
        <v>0</v>
      </c>
      <c r="N259" s="6">
        <f>IFERROR(INDEX(Param_rho,MATCH(H259,Param_KeysNorm,0)),"")</f>
        <v>0</v>
      </c>
      <c r="O259" s="6">
        <f>IFERROR(INDEX(Param_d,MATCH(H259,Param_KeysNorm,0)),"")</f>
        <v>0</v>
      </c>
      <c r="P259" s="6">
        <f>IFERROR(IF(I259&gt;0,10000/I259,""),"")</f>
        <v>0</v>
      </c>
      <c r="Q259" s="6">
        <f>IFERROR(IF(K259&gt;0,J259/K259,""),"")</f>
        <v>0</v>
      </c>
      <c r="R259" s="6">
        <f>IFERROR(IF(L259&gt;0,Q259/L259,""),"")</f>
        <v>0</v>
      </c>
      <c r="S259" s="7">
        <f>IFERROR(R259*P259,"")</f>
        <v>0</v>
      </c>
      <c r="T259" s="6">
        <f>IFERROR((S259*M259*N259)/1000,"")</f>
        <v>0</v>
      </c>
      <c r="U259" s="6">
        <f>IFERROR(R259*M259*N259,"")</f>
        <v>0</v>
      </c>
      <c r="V259" s="6">
        <f>IF(A259&gt;0,A259*(1-(B259/100)-(C259/100)),"")</f>
        <v>0</v>
      </c>
      <c r="W259" s="6">
        <f>IFERROR(T259*V259,"")</f>
        <v>0</v>
      </c>
      <c r="X259" s="8">
        <f>IF(AND(U259&gt;0,O259&gt;0),ABS(U259-O259)/O259,"")</f>
        <v>0</v>
      </c>
      <c r="Y259" s="8">
        <f>IF(E259="Seca",Tol_Seca,Tol_Chuva)</f>
        <v>0</v>
      </c>
      <c r="Z259">
        <f>IF(AND(U259&gt;0,O259&gt;0),IF(X259&lt;=Y259,"OK","ATENCAO"),"")</f>
        <v>0</v>
      </c>
    </row>
    <row r="260" spans="7:26">
      <c r="G260">
        <f>D260&amp;"|"&amp;E260&amp;"|"&amp;F260</f>
        <v>0</v>
      </c>
      <c r="H260">
        <f>UPPER(SUBSTITUTE(SUBSTITUTE(G260,"-","")," ",""))</f>
        <v>0</v>
      </c>
      <c r="I260" s="6">
        <f>IFERROR(INDEX(Param_E,MATCH(H260,Param_KeysNorm,0)),"")</f>
        <v>0</v>
      </c>
      <c r="J260" s="6">
        <f>IFERROR(INDEX(Param_Gf,MATCH(H260,Param_KeysNorm,0)),"")</f>
        <v>0</v>
      </c>
      <c r="K260" s="6">
        <f>IFERROR(INDEX(Param_s,MATCH(H260,Param_KeysNorm,0)),"")</f>
        <v>0</v>
      </c>
      <c r="L260" s="6">
        <f>IFERROR(INDEX(Param_g,MATCH(H260,Param_KeysNorm,0)),"")</f>
        <v>0</v>
      </c>
      <c r="M260" s="6">
        <f>IFERROR(INDEX(Param_L,MATCH(H260,Param_KeysNorm,0)),"")</f>
        <v>0</v>
      </c>
      <c r="N260" s="6">
        <f>IFERROR(INDEX(Param_rho,MATCH(H260,Param_KeysNorm,0)),"")</f>
        <v>0</v>
      </c>
      <c r="O260" s="6">
        <f>IFERROR(INDEX(Param_d,MATCH(H260,Param_KeysNorm,0)),"")</f>
        <v>0</v>
      </c>
      <c r="P260" s="6">
        <f>IFERROR(IF(I260&gt;0,10000/I260,""),"")</f>
        <v>0</v>
      </c>
      <c r="Q260" s="6">
        <f>IFERROR(IF(K260&gt;0,J260/K260,""),"")</f>
        <v>0</v>
      </c>
      <c r="R260" s="6">
        <f>IFERROR(IF(L260&gt;0,Q260/L260,""),"")</f>
        <v>0</v>
      </c>
      <c r="S260" s="7">
        <f>IFERROR(R260*P260,"")</f>
        <v>0</v>
      </c>
      <c r="T260" s="6">
        <f>IFERROR((S260*M260*N260)/1000,"")</f>
        <v>0</v>
      </c>
      <c r="U260" s="6">
        <f>IFERROR(R260*M260*N260,"")</f>
        <v>0</v>
      </c>
      <c r="V260" s="6">
        <f>IF(A260&gt;0,A260*(1-(B260/100)-(C260/100)),"")</f>
        <v>0</v>
      </c>
      <c r="W260" s="6">
        <f>IFERROR(T260*V260,"")</f>
        <v>0</v>
      </c>
      <c r="X260" s="8">
        <f>IF(AND(U260&gt;0,O260&gt;0),ABS(U260-O260)/O260,"")</f>
        <v>0</v>
      </c>
      <c r="Y260" s="8">
        <f>IF(E260="Seca",Tol_Seca,Tol_Chuva)</f>
        <v>0</v>
      </c>
      <c r="Z260">
        <f>IF(AND(U260&gt;0,O260&gt;0),IF(X260&lt;=Y260,"OK","ATENCAO"),"")</f>
        <v>0</v>
      </c>
    </row>
    <row r="261" spans="7:26">
      <c r="G261">
        <f>D261&amp;"|"&amp;E261&amp;"|"&amp;F261</f>
        <v>0</v>
      </c>
      <c r="H261">
        <f>UPPER(SUBSTITUTE(SUBSTITUTE(G261,"-","")," ",""))</f>
        <v>0</v>
      </c>
      <c r="I261" s="6">
        <f>IFERROR(INDEX(Param_E,MATCH(H261,Param_KeysNorm,0)),"")</f>
        <v>0</v>
      </c>
      <c r="J261" s="6">
        <f>IFERROR(INDEX(Param_Gf,MATCH(H261,Param_KeysNorm,0)),"")</f>
        <v>0</v>
      </c>
      <c r="K261" s="6">
        <f>IFERROR(INDEX(Param_s,MATCH(H261,Param_KeysNorm,0)),"")</f>
        <v>0</v>
      </c>
      <c r="L261" s="6">
        <f>IFERROR(INDEX(Param_g,MATCH(H261,Param_KeysNorm,0)),"")</f>
        <v>0</v>
      </c>
      <c r="M261" s="6">
        <f>IFERROR(INDEX(Param_L,MATCH(H261,Param_KeysNorm,0)),"")</f>
        <v>0</v>
      </c>
      <c r="N261" s="6">
        <f>IFERROR(INDEX(Param_rho,MATCH(H261,Param_KeysNorm,0)),"")</f>
        <v>0</v>
      </c>
      <c r="O261" s="6">
        <f>IFERROR(INDEX(Param_d,MATCH(H261,Param_KeysNorm,0)),"")</f>
        <v>0</v>
      </c>
      <c r="P261" s="6">
        <f>IFERROR(IF(I261&gt;0,10000/I261,""),"")</f>
        <v>0</v>
      </c>
      <c r="Q261" s="6">
        <f>IFERROR(IF(K261&gt;0,J261/K261,""),"")</f>
        <v>0</v>
      </c>
      <c r="R261" s="6">
        <f>IFERROR(IF(L261&gt;0,Q261/L261,""),"")</f>
        <v>0</v>
      </c>
      <c r="S261" s="7">
        <f>IFERROR(R261*P261,"")</f>
        <v>0</v>
      </c>
      <c r="T261" s="6">
        <f>IFERROR((S261*M261*N261)/1000,"")</f>
        <v>0</v>
      </c>
      <c r="U261" s="6">
        <f>IFERROR(R261*M261*N261,"")</f>
        <v>0</v>
      </c>
      <c r="V261" s="6">
        <f>IF(A261&gt;0,A261*(1-(B261/100)-(C261/100)),"")</f>
        <v>0</v>
      </c>
      <c r="W261" s="6">
        <f>IFERROR(T261*V261,"")</f>
        <v>0</v>
      </c>
      <c r="X261" s="8">
        <f>IF(AND(U261&gt;0,O261&gt;0),ABS(U261-O261)/O261,"")</f>
        <v>0</v>
      </c>
      <c r="Y261" s="8">
        <f>IF(E261="Seca",Tol_Seca,Tol_Chuva)</f>
        <v>0</v>
      </c>
      <c r="Z261">
        <f>IF(AND(U261&gt;0,O261&gt;0),IF(X261&lt;=Y261,"OK","ATENCAO"),"")</f>
        <v>0</v>
      </c>
    </row>
    <row r="262" spans="7:26">
      <c r="G262">
        <f>D262&amp;"|"&amp;E262&amp;"|"&amp;F262</f>
        <v>0</v>
      </c>
      <c r="H262">
        <f>UPPER(SUBSTITUTE(SUBSTITUTE(G262,"-","")," ",""))</f>
        <v>0</v>
      </c>
      <c r="I262" s="6">
        <f>IFERROR(INDEX(Param_E,MATCH(H262,Param_KeysNorm,0)),"")</f>
        <v>0</v>
      </c>
      <c r="J262" s="6">
        <f>IFERROR(INDEX(Param_Gf,MATCH(H262,Param_KeysNorm,0)),"")</f>
        <v>0</v>
      </c>
      <c r="K262" s="6">
        <f>IFERROR(INDEX(Param_s,MATCH(H262,Param_KeysNorm,0)),"")</f>
        <v>0</v>
      </c>
      <c r="L262" s="6">
        <f>IFERROR(INDEX(Param_g,MATCH(H262,Param_KeysNorm,0)),"")</f>
        <v>0</v>
      </c>
      <c r="M262" s="6">
        <f>IFERROR(INDEX(Param_L,MATCH(H262,Param_KeysNorm,0)),"")</f>
        <v>0</v>
      </c>
      <c r="N262" s="6">
        <f>IFERROR(INDEX(Param_rho,MATCH(H262,Param_KeysNorm,0)),"")</f>
        <v>0</v>
      </c>
      <c r="O262" s="6">
        <f>IFERROR(INDEX(Param_d,MATCH(H262,Param_KeysNorm,0)),"")</f>
        <v>0</v>
      </c>
      <c r="P262" s="6">
        <f>IFERROR(IF(I262&gt;0,10000/I262,""),"")</f>
        <v>0</v>
      </c>
      <c r="Q262" s="6">
        <f>IFERROR(IF(K262&gt;0,J262/K262,""),"")</f>
        <v>0</v>
      </c>
      <c r="R262" s="6">
        <f>IFERROR(IF(L262&gt;0,Q262/L262,""),"")</f>
        <v>0</v>
      </c>
      <c r="S262" s="7">
        <f>IFERROR(R262*P262,"")</f>
        <v>0</v>
      </c>
      <c r="T262" s="6">
        <f>IFERROR((S262*M262*N262)/1000,"")</f>
        <v>0</v>
      </c>
      <c r="U262" s="6">
        <f>IFERROR(R262*M262*N262,"")</f>
        <v>0</v>
      </c>
      <c r="V262" s="6">
        <f>IF(A262&gt;0,A262*(1-(B262/100)-(C262/100)),"")</f>
        <v>0</v>
      </c>
      <c r="W262" s="6">
        <f>IFERROR(T262*V262,"")</f>
        <v>0</v>
      </c>
      <c r="X262" s="8">
        <f>IF(AND(U262&gt;0,O262&gt;0),ABS(U262-O262)/O262,"")</f>
        <v>0</v>
      </c>
      <c r="Y262" s="8">
        <f>IF(E262="Seca",Tol_Seca,Tol_Chuva)</f>
        <v>0</v>
      </c>
      <c r="Z262">
        <f>IF(AND(U262&gt;0,O262&gt;0),IF(X262&lt;=Y262,"OK","ATENCAO"),"")</f>
        <v>0</v>
      </c>
    </row>
    <row r="263" spans="7:26">
      <c r="G263">
        <f>D263&amp;"|"&amp;E263&amp;"|"&amp;F263</f>
        <v>0</v>
      </c>
      <c r="H263">
        <f>UPPER(SUBSTITUTE(SUBSTITUTE(G263,"-","")," ",""))</f>
        <v>0</v>
      </c>
      <c r="I263" s="6">
        <f>IFERROR(INDEX(Param_E,MATCH(H263,Param_KeysNorm,0)),"")</f>
        <v>0</v>
      </c>
      <c r="J263" s="6">
        <f>IFERROR(INDEX(Param_Gf,MATCH(H263,Param_KeysNorm,0)),"")</f>
        <v>0</v>
      </c>
      <c r="K263" s="6">
        <f>IFERROR(INDEX(Param_s,MATCH(H263,Param_KeysNorm,0)),"")</f>
        <v>0</v>
      </c>
      <c r="L263" s="6">
        <f>IFERROR(INDEX(Param_g,MATCH(H263,Param_KeysNorm,0)),"")</f>
        <v>0</v>
      </c>
      <c r="M263" s="6">
        <f>IFERROR(INDEX(Param_L,MATCH(H263,Param_KeysNorm,0)),"")</f>
        <v>0</v>
      </c>
      <c r="N263" s="6">
        <f>IFERROR(INDEX(Param_rho,MATCH(H263,Param_KeysNorm,0)),"")</f>
        <v>0</v>
      </c>
      <c r="O263" s="6">
        <f>IFERROR(INDEX(Param_d,MATCH(H263,Param_KeysNorm,0)),"")</f>
        <v>0</v>
      </c>
      <c r="P263" s="6">
        <f>IFERROR(IF(I263&gt;0,10000/I263,""),"")</f>
        <v>0</v>
      </c>
      <c r="Q263" s="6">
        <f>IFERROR(IF(K263&gt;0,J263/K263,""),"")</f>
        <v>0</v>
      </c>
      <c r="R263" s="6">
        <f>IFERROR(IF(L263&gt;0,Q263/L263,""),"")</f>
        <v>0</v>
      </c>
      <c r="S263" s="7">
        <f>IFERROR(R263*P263,"")</f>
        <v>0</v>
      </c>
      <c r="T263" s="6">
        <f>IFERROR((S263*M263*N263)/1000,"")</f>
        <v>0</v>
      </c>
      <c r="U263" s="6">
        <f>IFERROR(R263*M263*N263,"")</f>
        <v>0</v>
      </c>
      <c r="V263" s="6">
        <f>IF(A263&gt;0,A263*(1-(B263/100)-(C263/100)),"")</f>
        <v>0</v>
      </c>
      <c r="W263" s="6">
        <f>IFERROR(T263*V263,"")</f>
        <v>0</v>
      </c>
      <c r="X263" s="8">
        <f>IF(AND(U263&gt;0,O263&gt;0),ABS(U263-O263)/O263,"")</f>
        <v>0</v>
      </c>
      <c r="Y263" s="8">
        <f>IF(E263="Seca",Tol_Seca,Tol_Chuva)</f>
        <v>0</v>
      </c>
      <c r="Z263">
        <f>IF(AND(U263&gt;0,O263&gt;0),IF(X263&lt;=Y263,"OK","ATENCAO"),"")</f>
        <v>0</v>
      </c>
    </row>
    <row r="264" spans="7:26">
      <c r="G264">
        <f>D264&amp;"|"&amp;E264&amp;"|"&amp;F264</f>
        <v>0</v>
      </c>
      <c r="H264">
        <f>UPPER(SUBSTITUTE(SUBSTITUTE(G264,"-","")," ",""))</f>
        <v>0</v>
      </c>
      <c r="I264" s="6">
        <f>IFERROR(INDEX(Param_E,MATCH(H264,Param_KeysNorm,0)),"")</f>
        <v>0</v>
      </c>
      <c r="J264" s="6">
        <f>IFERROR(INDEX(Param_Gf,MATCH(H264,Param_KeysNorm,0)),"")</f>
        <v>0</v>
      </c>
      <c r="K264" s="6">
        <f>IFERROR(INDEX(Param_s,MATCH(H264,Param_KeysNorm,0)),"")</f>
        <v>0</v>
      </c>
      <c r="L264" s="6">
        <f>IFERROR(INDEX(Param_g,MATCH(H264,Param_KeysNorm,0)),"")</f>
        <v>0</v>
      </c>
      <c r="M264" s="6">
        <f>IFERROR(INDEX(Param_L,MATCH(H264,Param_KeysNorm,0)),"")</f>
        <v>0</v>
      </c>
      <c r="N264" s="6">
        <f>IFERROR(INDEX(Param_rho,MATCH(H264,Param_KeysNorm,0)),"")</f>
        <v>0</v>
      </c>
      <c r="O264" s="6">
        <f>IFERROR(INDEX(Param_d,MATCH(H264,Param_KeysNorm,0)),"")</f>
        <v>0</v>
      </c>
      <c r="P264" s="6">
        <f>IFERROR(IF(I264&gt;0,10000/I264,""),"")</f>
        <v>0</v>
      </c>
      <c r="Q264" s="6">
        <f>IFERROR(IF(K264&gt;0,J264/K264,""),"")</f>
        <v>0</v>
      </c>
      <c r="R264" s="6">
        <f>IFERROR(IF(L264&gt;0,Q264/L264,""),"")</f>
        <v>0</v>
      </c>
      <c r="S264" s="7">
        <f>IFERROR(R264*P264,"")</f>
        <v>0</v>
      </c>
      <c r="T264" s="6">
        <f>IFERROR((S264*M264*N264)/1000,"")</f>
        <v>0</v>
      </c>
      <c r="U264" s="6">
        <f>IFERROR(R264*M264*N264,"")</f>
        <v>0</v>
      </c>
      <c r="V264" s="6">
        <f>IF(A264&gt;0,A264*(1-(B264/100)-(C264/100)),"")</f>
        <v>0</v>
      </c>
      <c r="W264" s="6">
        <f>IFERROR(T264*V264,"")</f>
        <v>0</v>
      </c>
      <c r="X264" s="8">
        <f>IF(AND(U264&gt;0,O264&gt;0),ABS(U264-O264)/O264,"")</f>
        <v>0</v>
      </c>
      <c r="Y264" s="8">
        <f>IF(E264="Seca",Tol_Seca,Tol_Chuva)</f>
        <v>0</v>
      </c>
      <c r="Z264">
        <f>IF(AND(U264&gt;0,O264&gt;0),IF(X264&lt;=Y264,"OK","ATENCAO"),"")</f>
        <v>0</v>
      </c>
    </row>
    <row r="265" spans="7:26">
      <c r="G265">
        <f>D265&amp;"|"&amp;E265&amp;"|"&amp;F265</f>
        <v>0</v>
      </c>
      <c r="H265">
        <f>UPPER(SUBSTITUTE(SUBSTITUTE(G265,"-","")," ",""))</f>
        <v>0</v>
      </c>
      <c r="I265" s="6">
        <f>IFERROR(INDEX(Param_E,MATCH(H265,Param_KeysNorm,0)),"")</f>
        <v>0</v>
      </c>
      <c r="J265" s="6">
        <f>IFERROR(INDEX(Param_Gf,MATCH(H265,Param_KeysNorm,0)),"")</f>
        <v>0</v>
      </c>
      <c r="K265" s="6">
        <f>IFERROR(INDEX(Param_s,MATCH(H265,Param_KeysNorm,0)),"")</f>
        <v>0</v>
      </c>
      <c r="L265" s="6">
        <f>IFERROR(INDEX(Param_g,MATCH(H265,Param_KeysNorm,0)),"")</f>
        <v>0</v>
      </c>
      <c r="M265" s="6">
        <f>IFERROR(INDEX(Param_L,MATCH(H265,Param_KeysNorm,0)),"")</f>
        <v>0</v>
      </c>
      <c r="N265" s="6">
        <f>IFERROR(INDEX(Param_rho,MATCH(H265,Param_KeysNorm,0)),"")</f>
        <v>0</v>
      </c>
      <c r="O265" s="6">
        <f>IFERROR(INDEX(Param_d,MATCH(H265,Param_KeysNorm,0)),"")</f>
        <v>0</v>
      </c>
      <c r="P265" s="6">
        <f>IFERROR(IF(I265&gt;0,10000/I265,""),"")</f>
        <v>0</v>
      </c>
      <c r="Q265" s="6">
        <f>IFERROR(IF(K265&gt;0,J265/K265,""),"")</f>
        <v>0</v>
      </c>
      <c r="R265" s="6">
        <f>IFERROR(IF(L265&gt;0,Q265/L265,""),"")</f>
        <v>0</v>
      </c>
      <c r="S265" s="7">
        <f>IFERROR(R265*P265,"")</f>
        <v>0</v>
      </c>
      <c r="T265" s="6">
        <f>IFERROR((S265*M265*N265)/1000,"")</f>
        <v>0</v>
      </c>
      <c r="U265" s="6">
        <f>IFERROR(R265*M265*N265,"")</f>
        <v>0</v>
      </c>
      <c r="V265" s="6">
        <f>IF(A265&gt;0,A265*(1-(B265/100)-(C265/100)),"")</f>
        <v>0</v>
      </c>
      <c r="W265" s="6">
        <f>IFERROR(T265*V265,"")</f>
        <v>0</v>
      </c>
      <c r="X265" s="8">
        <f>IF(AND(U265&gt;0,O265&gt;0),ABS(U265-O265)/O265,"")</f>
        <v>0</v>
      </c>
      <c r="Y265" s="8">
        <f>IF(E265="Seca",Tol_Seca,Tol_Chuva)</f>
        <v>0</v>
      </c>
      <c r="Z265">
        <f>IF(AND(U265&gt;0,O265&gt;0),IF(X265&lt;=Y265,"OK","ATENCAO"),"")</f>
        <v>0</v>
      </c>
    </row>
    <row r="266" spans="7:26">
      <c r="G266">
        <f>D266&amp;"|"&amp;E266&amp;"|"&amp;F266</f>
        <v>0</v>
      </c>
      <c r="H266">
        <f>UPPER(SUBSTITUTE(SUBSTITUTE(G266,"-","")," ",""))</f>
        <v>0</v>
      </c>
      <c r="I266" s="6">
        <f>IFERROR(INDEX(Param_E,MATCH(H266,Param_KeysNorm,0)),"")</f>
        <v>0</v>
      </c>
      <c r="J266" s="6">
        <f>IFERROR(INDEX(Param_Gf,MATCH(H266,Param_KeysNorm,0)),"")</f>
        <v>0</v>
      </c>
      <c r="K266" s="6">
        <f>IFERROR(INDEX(Param_s,MATCH(H266,Param_KeysNorm,0)),"")</f>
        <v>0</v>
      </c>
      <c r="L266" s="6">
        <f>IFERROR(INDEX(Param_g,MATCH(H266,Param_KeysNorm,0)),"")</f>
        <v>0</v>
      </c>
      <c r="M266" s="6">
        <f>IFERROR(INDEX(Param_L,MATCH(H266,Param_KeysNorm,0)),"")</f>
        <v>0</v>
      </c>
      <c r="N266" s="6">
        <f>IFERROR(INDEX(Param_rho,MATCH(H266,Param_KeysNorm,0)),"")</f>
        <v>0</v>
      </c>
      <c r="O266" s="6">
        <f>IFERROR(INDEX(Param_d,MATCH(H266,Param_KeysNorm,0)),"")</f>
        <v>0</v>
      </c>
      <c r="P266" s="6">
        <f>IFERROR(IF(I266&gt;0,10000/I266,""),"")</f>
        <v>0</v>
      </c>
      <c r="Q266" s="6">
        <f>IFERROR(IF(K266&gt;0,J266/K266,""),"")</f>
        <v>0</v>
      </c>
      <c r="R266" s="6">
        <f>IFERROR(IF(L266&gt;0,Q266/L266,""),"")</f>
        <v>0</v>
      </c>
      <c r="S266" s="7">
        <f>IFERROR(R266*P266,"")</f>
        <v>0</v>
      </c>
      <c r="T266" s="6">
        <f>IFERROR((S266*M266*N266)/1000,"")</f>
        <v>0</v>
      </c>
      <c r="U266" s="6">
        <f>IFERROR(R266*M266*N266,"")</f>
        <v>0</v>
      </c>
      <c r="V266" s="6">
        <f>IF(A266&gt;0,A266*(1-(B266/100)-(C266/100)),"")</f>
        <v>0</v>
      </c>
      <c r="W266" s="6">
        <f>IFERROR(T266*V266,"")</f>
        <v>0</v>
      </c>
      <c r="X266" s="8">
        <f>IF(AND(U266&gt;0,O266&gt;0),ABS(U266-O266)/O266,"")</f>
        <v>0</v>
      </c>
      <c r="Y266" s="8">
        <f>IF(E266="Seca",Tol_Seca,Tol_Chuva)</f>
        <v>0</v>
      </c>
      <c r="Z266">
        <f>IF(AND(U266&gt;0,O266&gt;0),IF(X266&lt;=Y266,"OK","ATENCAO"),"")</f>
        <v>0</v>
      </c>
    </row>
    <row r="267" spans="7:26">
      <c r="G267">
        <f>D267&amp;"|"&amp;E267&amp;"|"&amp;F267</f>
        <v>0</v>
      </c>
      <c r="H267">
        <f>UPPER(SUBSTITUTE(SUBSTITUTE(G267,"-","")," ",""))</f>
        <v>0</v>
      </c>
      <c r="I267" s="6">
        <f>IFERROR(INDEX(Param_E,MATCH(H267,Param_KeysNorm,0)),"")</f>
        <v>0</v>
      </c>
      <c r="J267" s="6">
        <f>IFERROR(INDEX(Param_Gf,MATCH(H267,Param_KeysNorm,0)),"")</f>
        <v>0</v>
      </c>
      <c r="K267" s="6">
        <f>IFERROR(INDEX(Param_s,MATCH(H267,Param_KeysNorm,0)),"")</f>
        <v>0</v>
      </c>
      <c r="L267" s="6">
        <f>IFERROR(INDEX(Param_g,MATCH(H267,Param_KeysNorm,0)),"")</f>
        <v>0</v>
      </c>
      <c r="M267" s="6">
        <f>IFERROR(INDEX(Param_L,MATCH(H267,Param_KeysNorm,0)),"")</f>
        <v>0</v>
      </c>
      <c r="N267" s="6">
        <f>IFERROR(INDEX(Param_rho,MATCH(H267,Param_KeysNorm,0)),"")</f>
        <v>0</v>
      </c>
      <c r="O267" s="6">
        <f>IFERROR(INDEX(Param_d,MATCH(H267,Param_KeysNorm,0)),"")</f>
        <v>0</v>
      </c>
      <c r="P267" s="6">
        <f>IFERROR(IF(I267&gt;0,10000/I267,""),"")</f>
        <v>0</v>
      </c>
      <c r="Q267" s="6">
        <f>IFERROR(IF(K267&gt;0,J267/K267,""),"")</f>
        <v>0</v>
      </c>
      <c r="R267" s="6">
        <f>IFERROR(IF(L267&gt;0,Q267/L267,""),"")</f>
        <v>0</v>
      </c>
      <c r="S267" s="7">
        <f>IFERROR(R267*P267,"")</f>
        <v>0</v>
      </c>
      <c r="T267" s="6">
        <f>IFERROR((S267*M267*N267)/1000,"")</f>
        <v>0</v>
      </c>
      <c r="U267" s="6">
        <f>IFERROR(R267*M267*N267,"")</f>
        <v>0</v>
      </c>
      <c r="V267" s="6">
        <f>IF(A267&gt;0,A267*(1-(B267/100)-(C267/100)),"")</f>
        <v>0</v>
      </c>
      <c r="W267" s="6">
        <f>IFERROR(T267*V267,"")</f>
        <v>0</v>
      </c>
      <c r="X267" s="8">
        <f>IF(AND(U267&gt;0,O267&gt;0),ABS(U267-O267)/O267,"")</f>
        <v>0</v>
      </c>
      <c r="Y267" s="8">
        <f>IF(E267="Seca",Tol_Seca,Tol_Chuva)</f>
        <v>0</v>
      </c>
      <c r="Z267">
        <f>IF(AND(U267&gt;0,O267&gt;0),IF(X267&lt;=Y267,"OK","ATENCAO"),"")</f>
        <v>0</v>
      </c>
    </row>
    <row r="268" spans="7:26">
      <c r="G268">
        <f>D268&amp;"|"&amp;E268&amp;"|"&amp;F268</f>
        <v>0</v>
      </c>
      <c r="H268">
        <f>UPPER(SUBSTITUTE(SUBSTITUTE(G268,"-","")," ",""))</f>
        <v>0</v>
      </c>
      <c r="I268" s="6">
        <f>IFERROR(INDEX(Param_E,MATCH(H268,Param_KeysNorm,0)),"")</f>
        <v>0</v>
      </c>
      <c r="J268" s="6">
        <f>IFERROR(INDEX(Param_Gf,MATCH(H268,Param_KeysNorm,0)),"")</f>
        <v>0</v>
      </c>
      <c r="K268" s="6">
        <f>IFERROR(INDEX(Param_s,MATCH(H268,Param_KeysNorm,0)),"")</f>
        <v>0</v>
      </c>
      <c r="L268" s="6">
        <f>IFERROR(INDEX(Param_g,MATCH(H268,Param_KeysNorm,0)),"")</f>
        <v>0</v>
      </c>
      <c r="M268" s="6">
        <f>IFERROR(INDEX(Param_L,MATCH(H268,Param_KeysNorm,0)),"")</f>
        <v>0</v>
      </c>
      <c r="N268" s="6">
        <f>IFERROR(INDEX(Param_rho,MATCH(H268,Param_KeysNorm,0)),"")</f>
        <v>0</v>
      </c>
      <c r="O268" s="6">
        <f>IFERROR(INDEX(Param_d,MATCH(H268,Param_KeysNorm,0)),"")</f>
        <v>0</v>
      </c>
      <c r="P268" s="6">
        <f>IFERROR(IF(I268&gt;0,10000/I268,""),"")</f>
        <v>0</v>
      </c>
      <c r="Q268" s="6">
        <f>IFERROR(IF(K268&gt;0,J268/K268,""),"")</f>
        <v>0</v>
      </c>
      <c r="R268" s="6">
        <f>IFERROR(IF(L268&gt;0,Q268/L268,""),"")</f>
        <v>0</v>
      </c>
      <c r="S268" s="7">
        <f>IFERROR(R268*P268,"")</f>
        <v>0</v>
      </c>
      <c r="T268" s="6">
        <f>IFERROR((S268*M268*N268)/1000,"")</f>
        <v>0</v>
      </c>
      <c r="U268" s="6">
        <f>IFERROR(R268*M268*N268,"")</f>
        <v>0</v>
      </c>
      <c r="V268" s="6">
        <f>IF(A268&gt;0,A268*(1-(B268/100)-(C268/100)),"")</f>
        <v>0</v>
      </c>
      <c r="W268" s="6">
        <f>IFERROR(T268*V268,"")</f>
        <v>0</v>
      </c>
      <c r="X268" s="8">
        <f>IF(AND(U268&gt;0,O268&gt;0),ABS(U268-O268)/O268,"")</f>
        <v>0</v>
      </c>
      <c r="Y268" s="8">
        <f>IF(E268="Seca",Tol_Seca,Tol_Chuva)</f>
        <v>0</v>
      </c>
      <c r="Z268">
        <f>IF(AND(U268&gt;0,O268&gt;0),IF(X268&lt;=Y268,"OK","ATENCAO"),"")</f>
        <v>0</v>
      </c>
    </row>
    <row r="269" spans="7:26">
      <c r="G269">
        <f>D269&amp;"|"&amp;E269&amp;"|"&amp;F269</f>
        <v>0</v>
      </c>
      <c r="H269">
        <f>UPPER(SUBSTITUTE(SUBSTITUTE(G269,"-","")," ",""))</f>
        <v>0</v>
      </c>
      <c r="I269" s="6">
        <f>IFERROR(INDEX(Param_E,MATCH(H269,Param_KeysNorm,0)),"")</f>
        <v>0</v>
      </c>
      <c r="J269" s="6">
        <f>IFERROR(INDEX(Param_Gf,MATCH(H269,Param_KeysNorm,0)),"")</f>
        <v>0</v>
      </c>
      <c r="K269" s="6">
        <f>IFERROR(INDEX(Param_s,MATCH(H269,Param_KeysNorm,0)),"")</f>
        <v>0</v>
      </c>
      <c r="L269" s="6">
        <f>IFERROR(INDEX(Param_g,MATCH(H269,Param_KeysNorm,0)),"")</f>
        <v>0</v>
      </c>
      <c r="M269" s="6">
        <f>IFERROR(INDEX(Param_L,MATCH(H269,Param_KeysNorm,0)),"")</f>
        <v>0</v>
      </c>
      <c r="N269" s="6">
        <f>IFERROR(INDEX(Param_rho,MATCH(H269,Param_KeysNorm,0)),"")</f>
        <v>0</v>
      </c>
      <c r="O269" s="6">
        <f>IFERROR(INDEX(Param_d,MATCH(H269,Param_KeysNorm,0)),"")</f>
        <v>0</v>
      </c>
      <c r="P269" s="6">
        <f>IFERROR(IF(I269&gt;0,10000/I269,""),"")</f>
        <v>0</v>
      </c>
      <c r="Q269" s="6">
        <f>IFERROR(IF(K269&gt;0,J269/K269,""),"")</f>
        <v>0</v>
      </c>
      <c r="R269" s="6">
        <f>IFERROR(IF(L269&gt;0,Q269/L269,""),"")</f>
        <v>0</v>
      </c>
      <c r="S269" s="7">
        <f>IFERROR(R269*P269,"")</f>
        <v>0</v>
      </c>
      <c r="T269" s="6">
        <f>IFERROR((S269*M269*N269)/1000,"")</f>
        <v>0</v>
      </c>
      <c r="U269" s="6">
        <f>IFERROR(R269*M269*N269,"")</f>
        <v>0</v>
      </c>
      <c r="V269" s="6">
        <f>IF(A269&gt;0,A269*(1-(B269/100)-(C269/100)),"")</f>
        <v>0</v>
      </c>
      <c r="W269" s="6">
        <f>IFERROR(T269*V269,"")</f>
        <v>0</v>
      </c>
      <c r="X269" s="8">
        <f>IF(AND(U269&gt;0,O269&gt;0),ABS(U269-O269)/O269,"")</f>
        <v>0</v>
      </c>
      <c r="Y269" s="8">
        <f>IF(E269="Seca",Tol_Seca,Tol_Chuva)</f>
        <v>0</v>
      </c>
      <c r="Z269">
        <f>IF(AND(U269&gt;0,O269&gt;0),IF(X269&lt;=Y269,"OK","ATENCAO"),"")</f>
        <v>0</v>
      </c>
    </row>
    <row r="270" spans="7:26">
      <c r="G270">
        <f>D270&amp;"|"&amp;E270&amp;"|"&amp;F270</f>
        <v>0</v>
      </c>
      <c r="H270">
        <f>UPPER(SUBSTITUTE(SUBSTITUTE(G270,"-","")," ",""))</f>
        <v>0</v>
      </c>
      <c r="I270" s="6">
        <f>IFERROR(INDEX(Param_E,MATCH(H270,Param_KeysNorm,0)),"")</f>
        <v>0</v>
      </c>
      <c r="J270" s="6">
        <f>IFERROR(INDEX(Param_Gf,MATCH(H270,Param_KeysNorm,0)),"")</f>
        <v>0</v>
      </c>
      <c r="K270" s="6">
        <f>IFERROR(INDEX(Param_s,MATCH(H270,Param_KeysNorm,0)),"")</f>
        <v>0</v>
      </c>
      <c r="L270" s="6">
        <f>IFERROR(INDEX(Param_g,MATCH(H270,Param_KeysNorm,0)),"")</f>
        <v>0</v>
      </c>
      <c r="M270" s="6">
        <f>IFERROR(INDEX(Param_L,MATCH(H270,Param_KeysNorm,0)),"")</f>
        <v>0</v>
      </c>
      <c r="N270" s="6">
        <f>IFERROR(INDEX(Param_rho,MATCH(H270,Param_KeysNorm,0)),"")</f>
        <v>0</v>
      </c>
      <c r="O270" s="6">
        <f>IFERROR(INDEX(Param_d,MATCH(H270,Param_KeysNorm,0)),"")</f>
        <v>0</v>
      </c>
      <c r="P270" s="6">
        <f>IFERROR(IF(I270&gt;0,10000/I270,""),"")</f>
        <v>0</v>
      </c>
      <c r="Q270" s="6">
        <f>IFERROR(IF(K270&gt;0,J270/K270,""),"")</f>
        <v>0</v>
      </c>
      <c r="R270" s="6">
        <f>IFERROR(IF(L270&gt;0,Q270/L270,""),"")</f>
        <v>0</v>
      </c>
      <c r="S270" s="7">
        <f>IFERROR(R270*P270,"")</f>
        <v>0</v>
      </c>
      <c r="T270" s="6">
        <f>IFERROR((S270*M270*N270)/1000,"")</f>
        <v>0</v>
      </c>
      <c r="U270" s="6">
        <f>IFERROR(R270*M270*N270,"")</f>
        <v>0</v>
      </c>
      <c r="V270" s="6">
        <f>IF(A270&gt;0,A270*(1-(B270/100)-(C270/100)),"")</f>
        <v>0</v>
      </c>
      <c r="W270" s="6">
        <f>IFERROR(T270*V270,"")</f>
        <v>0</v>
      </c>
      <c r="X270" s="8">
        <f>IF(AND(U270&gt;0,O270&gt;0),ABS(U270-O270)/O270,"")</f>
        <v>0</v>
      </c>
      <c r="Y270" s="8">
        <f>IF(E270="Seca",Tol_Seca,Tol_Chuva)</f>
        <v>0</v>
      </c>
      <c r="Z270">
        <f>IF(AND(U270&gt;0,O270&gt;0),IF(X270&lt;=Y270,"OK","ATENCAO"),"")</f>
        <v>0</v>
      </c>
    </row>
    <row r="271" spans="7:26">
      <c r="G271">
        <f>D271&amp;"|"&amp;E271&amp;"|"&amp;F271</f>
        <v>0</v>
      </c>
      <c r="H271">
        <f>UPPER(SUBSTITUTE(SUBSTITUTE(G271,"-","")," ",""))</f>
        <v>0</v>
      </c>
      <c r="I271" s="6">
        <f>IFERROR(INDEX(Param_E,MATCH(H271,Param_KeysNorm,0)),"")</f>
        <v>0</v>
      </c>
      <c r="J271" s="6">
        <f>IFERROR(INDEX(Param_Gf,MATCH(H271,Param_KeysNorm,0)),"")</f>
        <v>0</v>
      </c>
      <c r="K271" s="6">
        <f>IFERROR(INDEX(Param_s,MATCH(H271,Param_KeysNorm,0)),"")</f>
        <v>0</v>
      </c>
      <c r="L271" s="6">
        <f>IFERROR(INDEX(Param_g,MATCH(H271,Param_KeysNorm,0)),"")</f>
        <v>0</v>
      </c>
      <c r="M271" s="6">
        <f>IFERROR(INDEX(Param_L,MATCH(H271,Param_KeysNorm,0)),"")</f>
        <v>0</v>
      </c>
      <c r="N271" s="6">
        <f>IFERROR(INDEX(Param_rho,MATCH(H271,Param_KeysNorm,0)),"")</f>
        <v>0</v>
      </c>
      <c r="O271" s="6">
        <f>IFERROR(INDEX(Param_d,MATCH(H271,Param_KeysNorm,0)),"")</f>
        <v>0</v>
      </c>
      <c r="P271" s="6">
        <f>IFERROR(IF(I271&gt;0,10000/I271,""),"")</f>
        <v>0</v>
      </c>
      <c r="Q271" s="6">
        <f>IFERROR(IF(K271&gt;0,J271/K271,""),"")</f>
        <v>0</v>
      </c>
      <c r="R271" s="6">
        <f>IFERROR(IF(L271&gt;0,Q271/L271,""),"")</f>
        <v>0</v>
      </c>
      <c r="S271" s="7">
        <f>IFERROR(R271*P271,"")</f>
        <v>0</v>
      </c>
      <c r="T271" s="6">
        <f>IFERROR((S271*M271*N271)/1000,"")</f>
        <v>0</v>
      </c>
      <c r="U271" s="6">
        <f>IFERROR(R271*M271*N271,"")</f>
        <v>0</v>
      </c>
      <c r="V271" s="6">
        <f>IF(A271&gt;0,A271*(1-(B271/100)-(C271/100)),"")</f>
        <v>0</v>
      </c>
      <c r="W271" s="6">
        <f>IFERROR(T271*V271,"")</f>
        <v>0</v>
      </c>
      <c r="X271" s="8">
        <f>IF(AND(U271&gt;0,O271&gt;0),ABS(U271-O271)/O271,"")</f>
        <v>0</v>
      </c>
      <c r="Y271" s="8">
        <f>IF(E271="Seca",Tol_Seca,Tol_Chuva)</f>
        <v>0</v>
      </c>
      <c r="Z271">
        <f>IF(AND(U271&gt;0,O271&gt;0),IF(X271&lt;=Y271,"OK","ATENCAO"),"")</f>
        <v>0</v>
      </c>
    </row>
    <row r="272" spans="7:26">
      <c r="G272">
        <f>D272&amp;"|"&amp;E272&amp;"|"&amp;F272</f>
        <v>0</v>
      </c>
      <c r="H272">
        <f>UPPER(SUBSTITUTE(SUBSTITUTE(G272,"-","")," ",""))</f>
        <v>0</v>
      </c>
      <c r="I272" s="6">
        <f>IFERROR(INDEX(Param_E,MATCH(H272,Param_KeysNorm,0)),"")</f>
        <v>0</v>
      </c>
      <c r="J272" s="6">
        <f>IFERROR(INDEX(Param_Gf,MATCH(H272,Param_KeysNorm,0)),"")</f>
        <v>0</v>
      </c>
      <c r="K272" s="6">
        <f>IFERROR(INDEX(Param_s,MATCH(H272,Param_KeysNorm,0)),"")</f>
        <v>0</v>
      </c>
      <c r="L272" s="6">
        <f>IFERROR(INDEX(Param_g,MATCH(H272,Param_KeysNorm,0)),"")</f>
        <v>0</v>
      </c>
      <c r="M272" s="6">
        <f>IFERROR(INDEX(Param_L,MATCH(H272,Param_KeysNorm,0)),"")</f>
        <v>0</v>
      </c>
      <c r="N272" s="6">
        <f>IFERROR(INDEX(Param_rho,MATCH(H272,Param_KeysNorm,0)),"")</f>
        <v>0</v>
      </c>
      <c r="O272" s="6">
        <f>IFERROR(INDEX(Param_d,MATCH(H272,Param_KeysNorm,0)),"")</f>
        <v>0</v>
      </c>
      <c r="P272" s="6">
        <f>IFERROR(IF(I272&gt;0,10000/I272,""),"")</f>
        <v>0</v>
      </c>
      <c r="Q272" s="6">
        <f>IFERROR(IF(K272&gt;0,J272/K272,""),"")</f>
        <v>0</v>
      </c>
      <c r="R272" s="6">
        <f>IFERROR(IF(L272&gt;0,Q272/L272,""),"")</f>
        <v>0</v>
      </c>
      <c r="S272" s="7">
        <f>IFERROR(R272*P272,"")</f>
        <v>0</v>
      </c>
      <c r="T272" s="6">
        <f>IFERROR((S272*M272*N272)/1000,"")</f>
        <v>0</v>
      </c>
      <c r="U272" s="6">
        <f>IFERROR(R272*M272*N272,"")</f>
        <v>0</v>
      </c>
      <c r="V272" s="6">
        <f>IF(A272&gt;0,A272*(1-(B272/100)-(C272/100)),"")</f>
        <v>0</v>
      </c>
      <c r="W272" s="6">
        <f>IFERROR(T272*V272,"")</f>
        <v>0</v>
      </c>
      <c r="X272" s="8">
        <f>IF(AND(U272&gt;0,O272&gt;0),ABS(U272-O272)/O272,"")</f>
        <v>0</v>
      </c>
      <c r="Y272" s="8">
        <f>IF(E272="Seca",Tol_Seca,Tol_Chuva)</f>
        <v>0</v>
      </c>
      <c r="Z272">
        <f>IF(AND(U272&gt;0,O272&gt;0),IF(X272&lt;=Y272,"OK","ATENCAO"),"")</f>
        <v>0</v>
      </c>
    </row>
    <row r="273" spans="7:26">
      <c r="G273">
        <f>D273&amp;"|"&amp;E273&amp;"|"&amp;F273</f>
        <v>0</v>
      </c>
      <c r="H273">
        <f>UPPER(SUBSTITUTE(SUBSTITUTE(G273,"-","")," ",""))</f>
        <v>0</v>
      </c>
      <c r="I273" s="6">
        <f>IFERROR(INDEX(Param_E,MATCH(H273,Param_KeysNorm,0)),"")</f>
        <v>0</v>
      </c>
      <c r="J273" s="6">
        <f>IFERROR(INDEX(Param_Gf,MATCH(H273,Param_KeysNorm,0)),"")</f>
        <v>0</v>
      </c>
      <c r="K273" s="6">
        <f>IFERROR(INDEX(Param_s,MATCH(H273,Param_KeysNorm,0)),"")</f>
        <v>0</v>
      </c>
      <c r="L273" s="6">
        <f>IFERROR(INDEX(Param_g,MATCH(H273,Param_KeysNorm,0)),"")</f>
        <v>0</v>
      </c>
      <c r="M273" s="6">
        <f>IFERROR(INDEX(Param_L,MATCH(H273,Param_KeysNorm,0)),"")</f>
        <v>0</v>
      </c>
      <c r="N273" s="6">
        <f>IFERROR(INDEX(Param_rho,MATCH(H273,Param_KeysNorm,0)),"")</f>
        <v>0</v>
      </c>
      <c r="O273" s="6">
        <f>IFERROR(INDEX(Param_d,MATCH(H273,Param_KeysNorm,0)),"")</f>
        <v>0</v>
      </c>
      <c r="P273" s="6">
        <f>IFERROR(IF(I273&gt;0,10000/I273,""),"")</f>
        <v>0</v>
      </c>
      <c r="Q273" s="6">
        <f>IFERROR(IF(K273&gt;0,J273/K273,""),"")</f>
        <v>0</v>
      </c>
      <c r="R273" s="6">
        <f>IFERROR(IF(L273&gt;0,Q273/L273,""),"")</f>
        <v>0</v>
      </c>
      <c r="S273" s="7">
        <f>IFERROR(R273*P273,"")</f>
        <v>0</v>
      </c>
      <c r="T273" s="6">
        <f>IFERROR((S273*M273*N273)/1000,"")</f>
        <v>0</v>
      </c>
      <c r="U273" s="6">
        <f>IFERROR(R273*M273*N273,"")</f>
        <v>0</v>
      </c>
      <c r="V273" s="6">
        <f>IF(A273&gt;0,A273*(1-(B273/100)-(C273/100)),"")</f>
        <v>0</v>
      </c>
      <c r="W273" s="6">
        <f>IFERROR(T273*V273,"")</f>
        <v>0</v>
      </c>
      <c r="X273" s="8">
        <f>IF(AND(U273&gt;0,O273&gt;0),ABS(U273-O273)/O273,"")</f>
        <v>0</v>
      </c>
      <c r="Y273" s="8">
        <f>IF(E273="Seca",Tol_Seca,Tol_Chuva)</f>
        <v>0</v>
      </c>
      <c r="Z273">
        <f>IF(AND(U273&gt;0,O273&gt;0),IF(X273&lt;=Y273,"OK","ATENCAO"),"")</f>
        <v>0</v>
      </c>
    </row>
    <row r="274" spans="7:26">
      <c r="G274">
        <f>D274&amp;"|"&amp;E274&amp;"|"&amp;F274</f>
        <v>0</v>
      </c>
      <c r="H274">
        <f>UPPER(SUBSTITUTE(SUBSTITUTE(G274,"-","")," ",""))</f>
        <v>0</v>
      </c>
      <c r="I274" s="6">
        <f>IFERROR(INDEX(Param_E,MATCH(H274,Param_KeysNorm,0)),"")</f>
        <v>0</v>
      </c>
      <c r="J274" s="6">
        <f>IFERROR(INDEX(Param_Gf,MATCH(H274,Param_KeysNorm,0)),"")</f>
        <v>0</v>
      </c>
      <c r="K274" s="6">
        <f>IFERROR(INDEX(Param_s,MATCH(H274,Param_KeysNorm,0)),"")</f>
        <v>0</v>
      </c>
      <c r="L274" s="6">
        <f>IFERROR(INDEX(Param_g,MATCH(H274,Param_KeysNorm,0)),"")</f>
        <v>0</v>
      </c>
      <c r="M274" s="6">
        <f>IFERROR(INDEX(Param_L,MATCH(H274,Param_KeysNorm,0)),"")</f>
        <v>0</v>
      </c>
      <c r="N274" s="6">
        <f>IFERROR(INDEX(Param_rho,MATCH(H274,Param_KeysNorm,0)),"")</f>
        <v>0</v>
      </c>
      <c r="O274" s="6">
        <f>IFERROR(INDEX(Param_d,MATCH(H274,Param_KeysNorm,0)),"")</f>
        <v>0</v>
      </c>
      <c r="P274" s="6">
        <f>IFERROR(IF(I274&gt;0,10000/I274,""),"")</f>
        <v>0</v>
      </c>
      <c r="Q274" s="6">
        <f>IFERROR(IF(K274&gt;0,J274/K274,""),"")</f>
        <v>0</v>
      </c>
      <c r="R274" s="6">
        <f>IFERROR(IF(L274&gt;0,Q274/L274,""),"")</f>
        <v>0</v>
      </c>
      <c r="S274" s="7">
        <f>IFERROR(R274*P274,"")</f>
        <v>0</v>
      </c>
      <c r="T274" s="6">
        <f>IFERROR((S274*M274*N274)/1000,"")</f>
        <v>0</v>
      </c>
      <c r="U274" s="6">
        <f>IFERROR(R274*M274*N274,"")</f>
        <v>0</v>
      </c>
      <c r="V274" s="6">
        <f>IF(A274&gt;0,A274*(1-(B274/100)-(C274/100)),"")</f>
        <v>0</v>
      </c>
      <c r="W274" s="6">
        <f>IFERROR(T274*V274,"")</f>
        <v>0</v>
      </c>
      <c r="X274" s="8">
        <f>IF(AND(U274&gt;0,O274&gt;0),ABS(U274-O274)/O274,"")</f>
        <v>0</v>
      </c>
      <c r="Y274" s="8">
        <f>IF(E274="Seca",Tol_Seca,Tol_Chuva)</f>
        <v>0</v>
      </c>
      <c r="Z274">
        <f>IF(AND(U274&gt;0,O274&gt;0),IF(X274&lt;=Y274,"OK","ATENCAO"),"")</f>
        <v>0</v>
      </c>
    </row>
    <row r="275" spans="7:26">
      <c r="G275">
        <f>D275&amp;"|"&amp;E275&amp;"|"&amp;F275</f>
        <v>0</v>
      </c>
      <c r="H275">
        <f>UPPER(SUBSTITUTE(SUBSTITUTE(G275,"-","")," ",""))</f>
        <v>0</v>
      </c>
      <c r="I275" s="6">
        <f>IFERROR(INDEX(Param_E,MATCH(H275,Param_KeysNorm,0)),"")</f>
        <v>0</v>
      </c>
      <c r="J275" s="6">
        <f>IFERROR(INDEX(Param_Gf,MATCH(H275,Param_KeysNorm,0)),"")</f>
        <v>0</v>
      </c>
      <c r="K275" s="6">
        <f>IFERROR(INDEX(Param_s,MATCH(H275,Param_KeysNorm,0)),"")</f>
        <v>0</v>
      </c>
      <c r="L275" s="6">
        <f>IFERROR(INDEX(Param_g,MATCH(H275,Param_KeysNorm,0)),"")</f>
        <v>0</v>
      </c>
      <c r="M275" s="6">
        <f>IFERROR(INDEX(Param_L,MATCH(H275,Param_KeysNorm,0)),"")</f>
        <v>0</v>
      </c>
      <c r="N275" s="6">
        <f>IFERROR(INDEX(Param_rho,MATCH(H275,Param_KeysNorm,0)),"")</f>
        <v>0</v>
      </c>
      <c r="O275" s="6">
        <f>IFERROR(INDEX(Param_d,MATCH(H275,Param_KeysNorm,0)),"")</f>
        <v>0</v>
      </c>
      <c r="P275" s="6">
        <f>IFERROR(IF(I275&gt;0,10000/I275,""),"")</f>
        <v>0</v>
      </c>
      <c r="Q275" s="6">
        <f>IFERROR(IF(K275&gt;0,J275/K275,""),"")</f>
        <v>0</v>
      </c>
      <c r="R275" s="6">
        <f>IFERROR(IF(L275&gt;0,Q275/L275,""),"")</f>
        <v>0</v>
      </c>
      <c r="S275" s="7">
        <f>IFERROR(R275*P275,"")</f>
        <v>0</v>
      </c>
      <c r="T275" s="6">
        <f>IFERROR((S275*M275*N275)/1000,"")</f>
        <v>0</v>
      </c>
      <c r="U275" s="6">
        <f>IFERROR(R275*M275*N275,"")</f>
        <v>0</v>
      </c>
      <c r="V275" s="6">
        <f>IF(A275&gt;0,A275*(1-(B275/100)-(C275/100)),"")</f>
        <v>0</v>
      </c>
      <c r="W275" s="6">
        <f>IFERROR(T275*V275,"")</f>
        <v>0</v>
      </c>
      <c r="X275" s="8">
        <f>IF(AND(U275&gt;0,O275&gt;0),ABS(U275-O275)/O275,"")</f>
        <v>0</v>
      </c>
      <c r="Y275" s="8">
        <f>IF(E275="Seca",Tol_Seca,Tol_Chuva)</f>
        <v>0</v>
      </c>
      <c r="Z275">
        <f>IF(AND(U275&gt;0,O275&gt;0),IF(X275&lt;=Y275,"OK","ATENCAO"),"")</f>
        <v>0</v>
      </c>
    </row>
    <row r="276" spans="7:26">
      <c r="G276">
        <f>D276&amp;"|"&amp;E276&amp;"|"&amp;F276</f>
        <v>0</v>
      </c>
      <c r="H276">
        <f>UPPER(SUBSTITUTE(SUBSTITUTE(G276,"-","")," ",""))</f>
        <v>0</v>
      </c>
      <c r="I276" s="6">
        <f>IFERROR(INDEX(Param_E,MATCH(H276,Param_KeysNorm,0)),"")</f>
        <v>0</v>
      </c>
      <c r="J276" s="6">
        <f>IFERROR(INDEX(Param_Gf,MATCH(H276,Param_KeysNorm,0)),"")</f>
        <v>0</v>
      </c>
      <c r="K276" s="6">
        <f>IFERROR(INDEX(Param_s,MATCH(H276,Param_KeysNorm,0)),"")</f>
        <v>0</v>
      </c>
      <c r="L276" s="6">
        <f>IFERROR(INDEX(Param_g,MATCH(H276,Param_KeysNorm,0)),"")</f>
        <v>0</v>
      </c>
      <c r="M276" s="6">
        <f>IFERROR(INDEX(Param_L,MATCH(H276,Param_KeysNorm,0)),"")</f>
        <v>0</v>
      </c>
      <c r="N276" s="6">
        <f>IFERROR(INDEX(Param_rho,MATCH(H276,Param_KeysNorm,0)),"")</f>
        <v>0</v>
      </c>
      <c r="O276" s="6">
        <f>IFERROR(INDEX(Param_d,MATCH(H276,Param_KeysNorm,0)),"")</f>
        <v>0</v>
      </c>
      <c r="P276" s="6">
        <f>IFERROR(IF(I276&gt;0,10000/I276,""),"")</f>
        <v>0</v>
      </c>
      <c r="Q276" s="6">
        <f>IFERROR(IF(K276&gt;0,J276/K276,""),"")</f>
        <v>0</v>
      </c>
      <c r="R276" s="6">
        <f>IFERROR(IF(L276&gt;0,Q276/L276,""),"")</f>
        <v>0</v>
      </c>
      <c r="S276" s="7">
        <f>IFERROR(R276*P276,"")</f>
        <v>0</v>
      </c>
      <c r="T276" s="6">
        <f>IFERROR((S276*M276*N276)/1000,"")</f>
        <v>0</v>
      </c>
      <c r="U276" s="6">
        <f>IFERROR(R276*M276*N276,"")</f>
        <v>0</v>
      </c>
      <c r="V276" s="6">
        <f>IF(A276&gt;0,A276*(1-(B276/100)-(C276/100)),"")</f>
        <v>0</v>
      </c>
      <c r="W276" s="6">
        <f>IFERROR(T276*V276,"")</f>
        <v>0</v>
      </c>
      <c r="X276" s="8">
        <f>IF(AND(U276&gt;0,O276&gt;0),ABS(U276-O276)/O276,"")</f>
        <v>0</v>
      </c>
      <c r="Y276" s="8">
        <f>IF(E276="Seca",Tol_Seca,Tol_Chuva)</f>
        <v>0</v>
      </c>
      <c r="Z276">
        <f>IF(AND(U276&gt;0,O276&gt;0),IF(X276&lt;=Y276,"OK","ATENCAO"),"")</f>
        <v>0</v>
      </c>
    </row>
    <row r="277" spans="7:26">
      <c r="G277">
        <f>D277&amp;"|"&amp;E277&amp;"|"&amp;F277</f>
        <v>0</v>
      </c>
      <c r="H277">
        <f>UPPER(SUBSTITUTE(SUBSTITUTE(G277,"-","")," ",""))</f>
        <v>0</v>
      </c>
      <c r="I277" s="6">
        <f>IFERROR(INDEX(Param_E,MATCH(H277,Param_KeysNorm,0)),"")</f>
        <v>0</v>
      </c>
      <c r="J277" s="6">
        <f>IFERROR(INDEX(Param_Gf,MATCH(H277,Param_KeysNorm,0)),"")</f>
        <v>0</v>
      </c>
      <c r="K277" s="6">
        <f>IFERROR(INDEX(Param_s,MATCH(H277,Param_KeysNorm,0)),"")</f>
        <v>0</v>
      </c>
      <c r="L277" s="6">
        <f>IFERROR(INDEX(Param_g,MATCH(H277,Param_KeysNorm,0)),"")</f>
        <v>0</v>
      </c>
      <c r="M277" s="6">
        <f>IFERROR(INDEX(Param_L,MATCH(H277,Param_KeysNorm,0)),"")</f>
        <v>0</v>
      </c>
      <c r="N277" s="6">
        <f>IFERROR(INDEX(Param_rho,MATCH(H277,Param_KeysNorm,0)),"")</f>
        <v>0</v>
      </c>
      <c r="O277" s="6">
        <f>IFERROR(INDEX(Param_d,MATCH(H277,Param_KeysNorm,0)),"")</f>
        <v>0</v>
      </c>
      <c r="P277" s="6">
        <f>IFERROR(IF(I277&gt;0,10000/I277,""),"")</f>
        <v>0</v>
      </c>
      <c r="Q277" s="6">
        <f>IFERROR(IF(K277&gt;0,J277/K277,""),"")</f>
        <v>0</v>
      </c>
      <c r="R277" s="6">
        <f>IFERROR(IF(L277&gt;0,Q277/L277,""),"")</f>
        <v>0</v>
      </c>
      <c r="S277" s="7">
        <f>IFERROR(R277*P277,"")</f>
        <v>0</v>
      </c>
      <c r="T277" s="6">
        <f>IFERROR((S277*M277*N277)/1000,"")</f>
        <v>0</v>
      </c>
      <c r="U277" s="6">
        <f>IFERROR(R277*M277*N277,"")</f>
        <v>0</v>
      </c>
      <c r="V277" s="6">
        <f>IF(A277&gt;0,A277*(1-(B277/100)-(C277/100)),"")</f>
        <v>0</v>
      </c>
      <c r="W277" s="6">
        <f>IFERROR(T277*V277,"")</f>
        <v>0</v>
      </c>
      <c r="X277" s="8">
        <f>IF(AND(U277&gt;0,O277&gt;0),ABS(U277-O277)/O277,"")</f>
        <v>0</v>
      </c>
      <c r="Y277" s="8">
        <f>IF(E277="Seca",Tol_Seca,Tol_Chuva)</f>
        <v>0</v>
      </c>
      <c r="Z277">
        <f>IF(AND(U277&gt;0,O277&gt;0),IF(X277&lt;=Y277,"OK","ATENCAO"),"")</f>
        <v>0</v>
      </c>
    </row>
    <row r="278" spans="7:26">
      <c r="G278">
        <f>D278&amp;"|"&amp;E278&amp;"|"&amp;F278</f>
        <v>0</v>
      </c>
      <c r="H278">
        <f>UPPER(SUBSTITUTE(SUBSTITUTE(G278,"-","")," ",""))</f>
        <v>0</v>
      </c>
      <c r="I278" s="6">
        <f>IFERROR(INDEX(Param_E,MATCH(H278,Param_KeysNorm,0)),"")</f>
        <v>0</v>
      </c>
      <c r="J278" s="6">
        <f>IFERROR(INDEX(Param_Gf,MATCH(H278,Param_KeysNorm,0)),"")</f>
        <v>0</v>
      </c>
      <c r="K278" s="6">
        <f>IFERROR(INDEX(Param_s,MATCH(H278,Param_KeysNorm,0)),"")</f>
        <v>0</v>
      </c>
      <c r="L278" s="6">
        <f>IFERROR(INDEX(Param_g,MATCH(H278,Param_KeysNorm,0)),"")</f>
        <v>0</v>
      </c>
      <c r="M278" s="6">
        <f>IFERROR(INDEX(Param_L,MATCH(H278,Param_KeysNorm,0)),"")</f>
        <v>0</v>
      </c>
      <c r="N278" s="6">
        <f>IFERROR(INDEX(Param_rho,MATCH(H278,Param_KeysNorm,0)),"")</f>
        <v>0</v>
      </c>
      <c r="O278" s="6">
        <f>IFERROR(INDEX(Param_d,MATCH(H278,Param_KeysNorm,0)),"")</f>
        <v>0</v>
      </c>
      <c r="P278" s="6">
        <f>IFERROR(IF(I278&gt;0,10000/I278,""),"")</f>
        <v>0</v>
      </c>
      <c r="Q278" s="6">
        <f>IFERROR(IF(K278&gt;0,J278/K278,""),"")</f>
        <v>0</v>
      </c>
      <c r="R278" s="6">
        <f>IFERROR(IF(L278&gt;0,Q278/L278,""),"")</f>
        <v>0</v>
      </c>
      <c r="S278" s="7">
        <f>IFERROR(R278*P278,"")</f>
        <v>0</v>
      </c>
      <c r="T278" s="6">
        <f>IFERROR((S278*M278*N278)/1000,"")</f>
        <v>0</v>
      </c>
      <c r="U278" s="6">
        <f>IFERROR(R278*M278*N278,"")</f>
        <v>0</v>
      </c>
      <c r="V278" s="6">
        <f>IF(A278&gt;0,A278*(1-(B278/100)-(C278/100)),"")</f>
        <v>0</v>
      </c>
      <c r="W278" s="6">
        <f>IFERROR(T278*V278,"")</f>
        <v>0</v>
      </c>
      <c r="X278" s="8">
        <f>IF(AND(U278&gt;0,O278&gt;0),ABS(U278-O278)/O278,"")</f>
        <v>0</v>
      </c>
      <c r="Y278" s="8">
        <f>IF(E278="Seca",Tol_Seca,Tol_Chuva)</f>
        <v>0</v>
      </c>
      <c r="Z278">
        <f>IF(AND(U278&gt;0,O278&gt;0),IF(X278&lt;=Y278,"OK","ATENCAO"),"")</f>
        <v>0</v>
      </c>
    </row>
    <row r="279" spans="7:26">
      <c r="G279">
        <f>D279&amp;"|"&amp;E279&amp;"|"&amp;F279</f>
        <v>0</v>
      </c>
      <c r="H279">
        <f>UPPER(SUBSTITUTE(SUBSTITUTE(G279,"-","")," ",""))</f>
        <v>0</v>
      </c>
      <c r="I279" s="6">
        <f>IFERROR(INDEX(Param_E,MATCH(H279,Param_KeysNorm,0)),"")</f>
        <v>0</v>
      </c>
      <c r="J279" s="6">
        <f>IFERROR(INDEX(Param_Gf,MATCH(H279,Param_KeysNorm,0)),"")</f>
        <v>0</v>
      </c>
      <c r="K279" s="6">
        <f>IFERROR(INDEX(Param_s,MATCH(H279,Param_KeysNorm,0)),"")</f>
        <v>0</v>
      </c>
      <c r="L279" s="6">
        <f>IFERROR(INDEX(Param_g,MATCH(H279,Param_KeysNorm,0)),"")</f>
        <v>0</v>
      </c>
      <c r="M279" s="6">
        <f>IFERROR(INDEX(Param_L,MATCH(H279,Param_KeysNorm,0)),"")</f>
        <v>0</v>
      </c>
      <c r="N279" s="6">
        <f>IFERROR(INDEX(Param_rho,MATCH(H279,Param_KeysNorm,0)),"")</f>
        <v>0</v>
      </c>
      <c r="O279" s="6">
        <f>IFERROR(INDEX(Param_d,MATCH(H279,Param_KeysNorm,0)),"")</f>
        <v>0</v>
      </c>
      <c r="P279" s="6">
        <f>IFERROR(IF(I279&gt;0,10000/I279,""),"")</f>
        <v>0</v>
      </c>
      <c r="Q279" s="6">
        <f>IFERROR(IF(K279&gt;0,J279/K279,""),"")</f>
        <v>0</v>
      </c>
      <c r="R279" s="6">
        <f>IFERROR(IF(L279&gt;0,Q279/L279,""),"")</f>
        <v>0</v>
      </c>
      <c r="S279" s="7">
        <f>IFERROR(R279*P279,"")</f>
        <v>0</v>
      </c>
      <c r="T279" s="6">
        <f>IFERROR((S279*M279*N279)/1000,"")</f>
        <v>0</v>
      </c>
      <c r="U279" s="6">
        <f>IFERROR(R279*M279*N279,"")</f>
        <v>0</v>
      </c>
      <c r="V279" s="6">
        <f>IF(A279&gt;0,A279*(1-(B279/100)-(C279/100)),"")</f>
        <v>0</v>
      </c>
      <c r="W279" s="6">
        <f>IFERROR(T279*V279,"")</f>
        <v>0</v>
      </c>
      <c r="X279" s="8">
        <f>IF(AND(U279&gt;0,O279&gt;0),ABS(U279-O279)/O279,"")</f>
        <v>0</v>
      </c>
      <c r="Y279" s="8">
        <f>IF(E279="Seca",Tol_Seca,Tol_Chuva)</f>
        <v>0</v>
      </c>
      <c r="Z279">
        <f>IF(AND(U279&gt;0,O279&gt;0),IF(X279&lt;=Y279,"OK","ATENCAO"),"")</f>
        <v>0</v>
      </c>
    </row>
    <row r="280" spans="7:26">
      <c r="G280">
        <f>D280&amp;"|"&amp;E280&amp;"|"&amp;F280</f>
        <v>0</v>
      </c>
      <c r="H280">
        <f>UPPER(SUBSTITUTE(SUBSTITUTE(G280,"-","")," ",""))</f>
        <v>0</v>
      </c>
      <c r="I280" s="6">
        <f>IFERROR(INDEX(Param_E,MATCH(H280,Param_KeysNorm,0)),"")</f>
        <v>0</v>
      </c>
      <c r="J280" s="6">
        <f>IFERROR(INDEX(Param_Gf,MATCH(H280,Param_KeysNorm,0)),"")</f>
        <v>0</v>
      </c>
      <c r="K280" s="6">
        <f>IFERROR(INDEX(Param_s,MATCH(H280,Param_KeysNorm,0)),"")</f>
        <v>0</v>
      </c>
      <c r="L280" s="6">
        <f>IFERROR(INDEX(Param_g,MATCH(H280,Param_KeysNorm,0)),"")</f>
        <v>0</v>
      </c>
      <c r="M280" s="6">
        <f>IFERROR(INDEX(Param_L,MATCH(H280,Param_KeysNorm,0)),"")</f>
        <v>0</v>
      </c>
      <c r="N280" s="6">
        <f>IFERROR(INDEX(Param_rho,MATCH(H280,Param_KeysNorm,0)),"")</f>
        <v>0</v>
      </c>
      <c r="O280" s="6">
        <f>IFERROR(INDEX(Param_d,MATCH(H280,Param_KeysNorm,0)),"")</f>
        <v>0</v>
      </c>
      <c r="P280" s="6">
        <f>IFERROR(IF(I280&gt;0,10000/I280,""),"")</f>
        <v>0</v>
      </c>
      <c r="Q280" s="6">
        <f>IFERROR(IF(K280&gt;0,J280/K280,""),"")</f>
        <v>0</v>
      </c>
      <c r="R280" s="6">
        <f>IFERROR(IF(L280&gt;0,Q280/L280,""),"")</f>
        <v>0</v>
      </c>
      <c r="S280" s="7">
        <f>IFERROR(R280*P280,"")</f>
        <v>0</v>
      </c>
      <c r="T280" s="6">
        <f>IFERROR((S280*M280*N280)/1000,"")</f>
        <v>0</v>
      </c>
      <c r="U280" s="6">
        <f>IFERROR(R280*M280*N280,"")</f>
        <v>0</v>
      </c>
      <c r="V280" s="6">
        <f>IF(A280&gt;0,A280*(1-(B280/100)-(C280/100)),"")</f>
        <v>0</v>
      </c>
      <c r="W280" s="6">
        <f>IFERROR(T280*V280,"")</f>
        <v>0</v>
      </c>
      <c r="X280" s="8">
        <f>IF(AND(U280&gt;0,O280&gt;0),ABS(U280-O280)/O280,"")</f>
        <v>0</v>
      </c>
      <c r="Y280" s="8">
        <f>IF(E280="Seca",Tol_Seca,Tol_Chuva)</f>
        <v>0</v>
      </c>
      <c r="Z280">
        <f>IF(AND(U280&gt;0,O280&gt;0),IF(X280&lt;=Y280,"OK","ATENCAO"),"")</f>
        <v>0</v>
      </c>
    </row>
    <row r="281" spans="7:26">
      <c r="G281">
        <f>D281&amp;"|"&amp;E281&amp;"|"&amp;F281</f>
        <v>0</v>
      </c>
      <c r="H281">
        <f>UPPER(SUBSTITUTE(SUBSTITUTE(G281,"-","")," ",""))</f>
        <v>0</v>
      </c>
      <c r="I281" s="6">
        <f>IFERROR(INDEX(Param_E,MATCH(H281,Param_KeysNorm,0)),"")</f>
        <v>0</v>
      </c>
      <c r="J281" s="6">
        <f>IFERROR(INDEX(Param_Gf,MATCH(H281,Param_KeysNorm,0)),"")</f>
        <v>0</v>
      </c>
      <c r="K281" s="6">
        <f>IFERROR(INDEX(Param_s,MATCH(H281,Param_KeysNorm,0)),"")</f>
        <v>0</v>
      </c>
      <c r="L281" s="6">
        <f>IFERROR(INDEX(Param_g,MATCH(H281,Param_KeysNorm,0)),"")</f>
        <v>0</v>
      </c>
      <c r="M281" s="6">
        <f>IFERROR(INDEX(Param_L,MATCH(H281,Param_KeysNorm,0)),"")</f>
        <v>0</v>
      </c>
      <c r="N281" s="6">
        <f>IFERROR(INDEX(Param_rho,MATCH(H281,Param_KeysNorm,0)),"")</f>
        <v>0</v>
      </c>
      <c r="O281" s="6">
        <f>IFERROR(INDEX(Param_d,MATCH(H281,Param_KeysNorm,0)),"")</f>
        <v>0</v>
      </c>
      <c r="P281" s="6">
        <f>IFERROR(IF(I281&gt;0,10000/I281,""),"")</f>
        <v>0</v>
      </c>
      <c r="Q281" s="6">
        <f>IFERROR(IF(K281&gt;0,J281/K281,""),"")</f>
        <v>0</v>
      </c>
      <c r="R281" s="6">
        <f>IFERROR(IF(L281&gt;0,Q281/L281,""),"")</f>
        <v>0</v>
      </c>
      <c r="S281" s="7">
        <f>IFERROR(R281*P281,"")</f>
        <v>0</v>
      </c>
      <c r="T281" s="6">
        <f>IFERROR((S281*M281*N281)/1000,"")</f>
        <v>0</v>
      </c>
      <c r="U281" s="6">
        <f>IFERROR(R281*M281*N281,"")</f>
        <v>0</v>
      </c>
      <c r="V281" s="6">
        <f>IF(A281&gt;0,A281*(1-(B281/100)-(C281/100)),"")</f>
        <v>0</v>
      </c>
      <c r="W281" s="6">
        <f>IFERROR(T281*V281,"")</f>
        <v>0</v>
      </c>
      <c r="X281" s="8">
        <f>IF(AND(U281&gt;0,O281&gt;0),ABS(U281-O281)/O281,"")</f>
        <v>0</v>
      </c>
      <c r="Y281" s="8">
        <f>IF(E281="Seca",Tol_Seca,Tol_Chuva)</f>
        <v>0</v>
      </c>
      <c r="Z281">
        <f>IF(AND(U281&gt;0,O281&gt;0),IF(X281&lt;=Y281,"OK","ATENCAO"),"")</f>
        <v>0</v>
      </c>
    </row>
    <row r="282" spans="7:26">
      <c r="G282">
        <f>D282&amp;"|"&amp;E282&amp;"|"&amp;F282</f>
        <v>0</v>
      </c>
      <c r="H282">
        <f>UPPER(SUBSTITUTE(SUBSTITUTE(G282,"-","")," ",""))</f>
        <v>0</v>
      </c>
      <c r="I282" s="6">
        <f>IFERROR(INDEX(Param_E,MATCH(H282,Param_KeysNorm,0)),"")</f>
        <v>0</v>
      </c>
      <c r="J282" s="6">
        <f>IFERROR(INDEX(Param_Gf,MATCH(H282,Param_KeysNorm,0)),"")</f>
        <v>0</v>
      </c>
      <c r="K282" s="6">
        <f>IFERROR(INDEX(Param_s,MATCH(H282,Param_KeysNorm,0)),"")</f>
        <v>0</v>
      </c>
      <c r="L282" s="6">
        <f>IFERROR(INDEX(Param_g,MATCH(H282,Param_KeysNorm,0)),"")</f>
        <v>0</v>
      </c>
      <c r="M282" s="6">
        <f>IFERROR(INDEX(Param_L,MATCH(H282,Param_KeysNorm,0)),"")</f>
        <v>0</v>
      </c>
      <c r="N282" s="6">
        <f>IFERROR(INDEX(Param_rho,MATCH(H282,Param_KeysNorm,0)),"")</f>
        <v>0</v>
      </c>
      <c r="O282" s="6">
        <f>IFERROR(INDEX(Param_d,MATCH(H282,Param_KeysNorm,0)),"")</f>
        <v>0</v>
      </c>
      <c r="P282" s="6">
        <f>IFERROR(IF(I282&gt;0,10000/I282,""),"")</f>
        <v>0</v>
      </c>
      <c r="Q282" s="6">
        <f>IFERROR(IF(K282&gt;0,J282/K282,""),"")</f>
        <v>0</v>
      </c>
      <c r="R282" s="6">
        <f>IFERROR(IF(L282&gt;0,Q282/L282,""),"")</f>
        <v>0</v>
      </c>
      <c r="S282" s="7">
        <f>IFERROR(R282*P282,"")</f>
        <v>0</v>
      </c>
      <c r="T282" s="6">
        <f>IFERROR((S282*M282*N282)/1000,"")</f>
        <v>0</v>
      </c>
      <c r="U282" s="6">
        <f>IFERROR(R282*M282*N282,"")</f>
        <v>0</v>
      </c>
      <c r="V282" s="6">
        <f>IF(A282&gt;0,A282*(1-(B282/100)-(C282/100)),"")</f>
        <v>0</v>
      </c>
      <c r="W282" s="6">
        <f>IFERROR(T282*V282,"")</f>
        <v>0</v>
      </c>
      <c r="X282" s="8">
        <f>IF(AND(U282&gt;0,O282&gt;0),ABS(U282-O282)/O282,"")</f>
        <v>0</v>
      </c>
      <c r="Y282" s="8">
        <f>IF(E282="Seca",Tol_Seca,Tol_Chuva)</f>
        <v>0</v>
      </c>
      <c r="Z282">
        <f>IF(AND(U282&gt;0,O282&gt;0),IF(X282&lt;=Y282,"OK","ATENCAO"),"")</f>
        <v>0</v>
      </c>
    </row>
    <row r="283" spans="7:26">
      <c r="G283">
        <f>D283&amp;"|"&amp;E283&amp;"|"&amp;F283</f>
        <v>0</v>
      </c>
      <c r="H283">
        <f>UPPER(SUBSTITUTE(SUBSTITUTE(G283,"-","")," ",""))</f>
        <v>0</v>
      </c>
      <c r="I283" s="6">
        <f>IFERROR(INDEX(Param_E,MATCH(H283,Param_KeysNorm,0)),"")</f>
        <v>0</v>
      </c>
      <c r="J283" s="6">
        <f>IFERROR(INDEX(Param_Gf,MATCH(H283,Param_KeysNorm,0)),"")</f>
        <v>0</v>
      </c>
      <c r="K283" s="6">
        <f>IFERROR(INDEX(Param_s,MATCH(H283,Param_KeysNorm,0)),"")</f>
        <v>0</v>
      </c>
      <c r="L283" s="6">
        <f>IFERROR(INDEX(Param_g,MATCH(H283,Param_KeysNorm,0)),"")</f>
        <v>0</v>
      </c>
      <c r="M283" s="6">
        <f>IFERROR(INDEX(Param_L,MATCH(H283,Param_KeysNorm,0)),"")</f>
        <v>0</v>
      </c>
      <c r="N283" s="6">
        <f>IFERROR(INDEX(Param_rho,MATCH(H283,Param_KeysNorm,0)),"")</f>
        <v>0</v>
      </c>
      <c r="O283" s="6">
        <f>IFERROR(INDEX(Param_d,MATCH(H283,Param_KeysNorm,0)),"")</f>
        <v>0</v>
      </c>
      <c r="P283" s="6">
        <f>IFERROR(IF(I283&gt;0,10000/I283,""),"")</f>
        <v>0</v>
      </c>
      <c r="Q283" s="6">
        <f>IFERROR(IF(K283&gt;0,J283/K283,""),"")</f>
        <v>0</v>
      </c>
      <c r="R283" s="6">
        <f>IFERROR(IF(L283&gt;0,Q283/L283,""),"")</f>
        <v>0</v>
      </c>
      <c r="S283" s="7">
        <f>IFERROR(R283*P283,"")</f>
        <v>0</v>
      </c>
      <c r="T283" s="6">
        <f>IFERROR((S283*M283*N283)/1000,"")</f>
        <v>0</v>
      </c>
      <c r="U283" s="6">
        <f>IFERROR(R283*M283*N283,"")</f>
        <v>0</v>
      </c>
      <c r="V283" s="6">
        <f>IF(A283&gt;0,A283*(1-(B283/100)-(C283/100)),"")</f>
        <v>0</v>
      </c>
      <c r="W283" s="6">
        <f>IFERROR(T283*V283,"")</f>
        <v>0</v>
      </c>
      <c r="X283" s="8">
        <f>IF(AND(U283&gt;0,O283&gt;0),ABS(U283-O283)/O283,"")</f>
        <v>0</v>
      </c>
      <c r="Y283" s="8">
        <f>IF(E283="Seca",Tol_Seca,Tol_Chuva)</f>
        <v>0</v>
      </c>
      <c r="Z283">
        <f>IF(AND(U283&gt;0,O283&gt;0),IF(X283&lt;=Y283,"OK","ATENCAO"),"")</f>
        <v>0</v>
      </c>
    </row>
    <row r="284" spans="7:26">
      <c r="G284">
        <f>D284&amp;"|"&amp;E284&amp;"|"&amp;F284</f>
        <v>0</v>
      </c>
      <c r="H284">
        <f>UPPER(SUBSTITUTE(SUBSTITUTE(G284,"-","")," ",""))</f>
        <v>0</v>
      </c>
      <c r="I284" s="6">
        <f>IFERROR(INDEX(Param_E,MATCH(H284,Param_KeysNorm,0)),"")</f>
        <v>0</v>
      </c>
      <c r="J284" s="6">
        <f>IFERROR(INDEX(Param_Gf,MATCH(H284,Param_KeysNorm,0)),"")</f>
        <v>0</v>
      </c>
      <c r="K284" s="6">
        <f>IFERROR(INDEX(Param_s,MATCH(H284,Param_KeysNorm,0)),"")</f>
        <v>0</v>
      </c>
      <c r="L284" s="6">
        <f>IFERROR(INDEX(Param_g,MATCH(H284,Param_KeysNorm,0)),"")</f>
        <v>0</v>
      </c>
      <c r="M284" s="6">
        <f>IFERROR(INDEX(Param_L,MATCH(H284,Param_KeysNorm,0)),"")</f>
        <v>0</v>
      </c>
      <c r="N284" s="6">
        <f>IFERROR(INDEX(Param_rho,MATCH(H284,Param_KeysNorm,0)),"")</f>
        <v>0</v>
      </c>
      <c r="O284" s="6">
        <f>IFERROR(INDEX(Param_d,MATCH(H284,Param_KeysNorm,0)),"")</f>
        <v>0</v>
      </c>
      <c r="P284" s="6">
        <f>IFERROR(IF(I284&gt;0,10000/I284,""),"")</f>
        <v>0</v>
      </c>
      <c r="Q284" s="6">
        <f>IFERROR(IF(K284&gt;0,J284/K284,""),"")</f>
        <v>0</v>
      </c>
      <c r="R284" s="6">
        <f>IFERROR(IF(L284&gt;0,Q284/L284,""),"")</f>
        <v>0</v>
      </c>
      <c r="S284" s="7">
        <f>IFERROR(R284*P284,"")</f>
        <v>0</v>
      </c>
      <c r="T284" s="6">
        <f>IFERROR((S284*M284*N284)/1000,"")</f>
        <v>0</v>
      </c>
      <c r="U284" s="6">
        <f>IFERROR(R284*M284*N284,"")</f>
        <v>0</v>
      </c>
      <c r="V284" s="6">
        <f>IF(A284&gt;0,A284*(1-(B284/100)-(C284/100)),"")</f>
        <v>0</v>
      </c>
      <c r="W284" s="6">
        <f>IFERROR(T284*V284,"")</f>
        <v>0</v>
      </c>
      <c r="X284" s="8">
        <f>IF(AND(U284&gt;0,O284&gt;0),ABS(U284-O284)/O284,"")</f>
        <v>0</v>
      </c>
      <c r="Y284" s="8">
        <f>IF(E284="Seca",Tol_Seca,Tol_Chuva)</f>
        <v>0</v>
      </c>
      <c r="Z284">
        <f>IF(AND(U284&gt;0,O284&gt;0),IF(X284&lt;=Y284,"OK","ATENCAO"),"")</f>
        <v>0</v>
      </c>
    </row>
    <row r="285" spans="7:26">
      <c r="G285">
        <f>D285&amp;"|"&amp;E285&amp;"|"&amp;F285</f>
        <v>0</v>
      </c>
      <c r="H285">
        <f>UPPER(SUBSTITUTE(SUBSTITUTE(G285,"-","")," ",""))</f>
        <v>0</v>
      </c>
      <c r="I285" s="6">
        <f>IFERROR(INDEX(Param_E,MATCH(H285,Param_KeysNorm,0)),"")</f>
        <v>0</v>
      </c>
      <c r="J285" s="6">
        <f>IFERROR(INDEX(Param_Gf,MATCH(H285,Param_KeysNorm,0)),"")</f>
        <v>0</v>
      </c>
      <c r="K285" s="6">
        <f>IFERROR(INDEX(Param_s,MATCH(H285,Param_KeysNorm,0)),"")</f>
        <v>0</v>
      </c>
      <c r="L285" s="6">
        <f>IFERROR(INDEX(Param_g,MATCH(H285,Param_KeysNorm,0)),"")</f>
        <v>0</v>
      </c>
      <c r="M285" s="6">
        <f>IFERROR(INDEX(Param_L,MATCH(H285,Param_KeysNorm,0)),"")</f>
        <v>0</v>
      </c>
      <c r="N285" s="6">
        <f>IFERROR(INDEX(Param_rho,MATCH(H285,Param_KeysNorm,0)),"")</f>
        <v>0</v>
      </c>
      <c r="O285" s="6">
        <f>IFERROR(INDEX(Param_d,MATCH(H285,Param_KeysNorm,0)),"")</f>
        <v>0</v>
      </c>
      <c r="P285" s="6">
        <f>IFERROR(IF(I285&gt;0,10000/I285,""),"")</f>
        <v>0</v>
      </c>
      <c r="Q285" s="6">
        <f>IFERROR(IF(K285&gt;0,J285/K285,""),"")</f>
        <v>0</v>
      </c>
      <c r="R285" s="6">
        <f>IFERROR(IF(L285&gt;0,Q285/L285,""),"")</f>
        <v>0</v>
      </c>
      <c r="S285" s="7">
        <f>IFERROR(R285*P285,"")</f>
        <v>0</v>
      </c>
      <c r="T285" s="6">
        <f>IFERROR((S285*M285*N285)/1000,"")</f>
        <v>0</v>
      </c>
      <c r="U285" s="6">
        <f>IFERROR(R285*M285*N285,"")</f>
        <v>0</v>
      </c>
      <c r="V285" s="6">
        <f>IF(A285&gt;0,A285*(1-(B285/100)-(C285/100)),"")</f>
        <v>0</v>
      </c>
      <c r="W285" s="6">
        <f>IFERROR(T285*V285,"")</f>
        <v>0</v>
      </c>
      <c r="X285" s="8">
        <f>IF(AND(U285&gt;0,O285&gt;0),ABS(U285-O285)/O285,"")</f>
        <v>0</v>
      </c>
      <c r="Y285" s="8">
        <f>IF(E285="Seca",Tol_Seca,Tol_Chuva)</f>
        <v>0</v>
      </c>
      <c r="Z285">
        <f>IF(AND(U285&gt;0,O285&gt;0),IF(X285&lt;=Y285,"OK","ATENCAO"),"")</f>
        <v>0</v>
      </c>
    </row>
    <row r="286" spans="7:26">
      <c r="G286">
        <f>D286&amp;"|"&amp;E286&amp;"|"&amp;F286</f>
        <v>0</v>
      </c>
      <c r="H286">
        <f>UPPER(SUBSTITUTE(SUBSTITUTE(G286,"-","")," ",""))</f>
        <v>0</v>
      </c>
      <c r="I286" s="6">
        <f>IFERROR(INDEX(Param_E,MATCH(H286,Param_KeysNorm,0)),"")</f>
        <v>0</v>
      </c>
      <c r="J286" s="6">
        <f>IFERROR(INDEX(Param_Gf,MATCH(H286,Param_KeysNorm,0)),"")</f>
        <v>0</v>
      </c>
      <c r="K286" s="6">
        <f>IFERROR(INDEX(Param_s,MATCH(H286,Param_KeysNorm,0)),"")</f>
        <v>0</v>
      </c>
      <c r="L286" s="6">
        <f>IFERROR(INDEX(Param_g,MATCH(H286,Param_KeysNorm,0)),"")</f>
        <v>0</v>
      </c>
      <c r="M286" s="6">
        <f>IFERROR(INDEX(Param_L,MATCH(H286,Param_KeysNorm,0)),"")</f>
        <v>0</v>
      </c>
      <c r="N286" s="6">
        <f>IFERROR(INDEX(Param_rho,MATCH(H286,Param_KeysNorm,0)),"")</f>
        <v>0</v>
      </c>
      <c r="O286" s="6">
        <f>IFERROR(INDEX(Param_d,MATCH(H286,Param_KeysNorm,0)),"")</f>
        <v>0</v>
      </c>
      <c r="P286" s="6">
        <f>IFERROR(IF(I286&gt;0,10000/I286,""),"")</f>
        <v>0</v>
      </c>
      <c r="Q286" s="6">
        <f>IFERROR(IF(K286&gt;0,J286/K286,""),"")</f>
        <v>0</v>
      </c>
      <c r="R286" s="6">
        <f>IFERROR(IF(L286&gt;0,Q286/L286,""),"")</f>
        <v>0</v>
      </c>
      <c r="S286" s="7">
        <f>IFERROR(R286*P286,"")</f>
        <v>0</v>
      </c>
      <c r="T286" s="6">
        <f>IFERROR((S286*M286*N286)/1000,"")</f>
        <v>0</v>
      </c>
      <c r="U286" s="6">
        <f>IFERROR(R286*M286*N286,"")</f>
        <v>0</v>
      </c>
      <c r="V286" s="6">
        <f>IF(A286&gt;0,A286*(1-(B286/100)-(C286/100)),"")</f>
        <v>0</v>
      </c>
      <c r="W286" s="6">
        <f>IFERROR(T286*V286,"")</f>
        <v>0</v>
      </c>
      <c r="X286" s="8">
        <f>IF(AND(U286&gt;0,O286&gt;0),ABS(U286-O286)/O286,"")</f>
        <v>0</v>
      </c>
      <c r="Y286" s="8">
        <f>IF(E286="Seca",Tol_Seca,Tol_Chuva)</f>
        <v>0</v>
      </c>
      <c r="Z286">
        <f>IF(AND(U286&gt;0,O286&gt;0),IF(X286&lt;=Y286,"OK","ATENCAO"),"")</f>
        <v>0</v>
      </c>
    </row>
    <row r="287" spans="7:26">
      <c r="G287">
        <f>D287&amp;"|"&amp;E287&amp;"|"&amp;F287</f>
        <v>0</v>
      </c>
      <c r="H287">
        <f>UPPER(SUBSTITUTE(SUBSTITUTE(G287,"-","")," ",""))</f>
        <v>0</v>
      </c>
      <c r="I287" s="6">
        <f>IFERROR(INDEX(Param_E,MATCH(H287,Param_KeysNorm,0)),"")</f>
        <v>0</v>
      </c>
      <c r="J287" s="6">
        <f>IFERROR(INDEX(Param_Gf,MATCH(H287,Param_KeysNorm,0)),"")</f>
        <v>0</v>
      </c>
      <c r="K287" s="6">
        <f>IFERROR(INDEX(Param_s,MATCH(H287,Param_KeysNorm,0)),"")</f>
        <v>0</v>
      </c>
      <c r="L287" s="6">
        <f>IFERROR(INDEX(Param_g,MATCH(H287,Param_KeysNorm,0)),"")</f>
        <v>0</v>
      </c>
      <c r="M287" s="6">
        <f>IFERROR(INDEX(Param_L,MATCH(H287,Param_KeysNorm,0)),"")</f>
        <v>0</v>
      </c>
      <c r="N287" s="6">
        <f>IFERROR(INDEX(Param_rho,MATCH(H287,Param_KeysNorm,0)),"")</f>
        <v>0</v>
      </c>
      <c r="O287" s="6">
        <f>IFERROR(INDEX(Param_d,MATCH(H287,Param_KeysNorm,0)),"")</f>
        <v>0</v>
      </c>
      <c r="P287" s="6">
        <f>IFERROR(IF(I287&gt;0,10000/I287,""),"")</f>
        <v>0</v>
      </c>
      <c r="Q287" s="6">
        <f>IFERROR(IF(K287&gt;0,J287/K287,""),"")</f>
        <v>0</v>
      </c>
      <c r="R287" s="6">
        <f>IFERROR(IF(L287&gt;0,Q287/L287,""),"")</f>
        <v>0</v>
      </c>
      <c r="S287" s="7">
        <f>IFERROR(R287*P287,"")</f>
        <v>0</v>
      </c>
      <c r="T287" s="6">
        <f>IFERROR((S287*M287*N287)/1000,"")</f>
        <v>0</v>
      </c>
      <c r="U287" s="6">
        <f>IFERROR(R287*M287*N287,"")</f>
        <v>0</v>
      </c>
      <c r="V287" s="6">
        <f>IF(A287&gt;0,A287*(1-(B287/100)-(C287/100)),"")</f>
        <v>0</v>
      </c>
      <c r="W287" s="6">
        <f>IFERROR(T287*V287,"")</f>
        <v>0</v>
      </c>
      <c r="X287" s="8">
        <f>IF(AND(U287&gt;0,O287&gt;0),ABS(U287-O287)/O287,"")</f>
        <v>0</v>
      </c>
      <c r="Y287" s="8">
        <f>IF(E287="Seca",Tol_Seca,Tol_Chuva)</f>
        <v>0</v>
      </c>
      <c r="Z287">
        <f>IF(AND(U287&gt;0,O287&gt;0),IF(X287&lt;=Y287,"OK","ATENCAO"),"")</f>
        <v>0</v>
      </c>
    </row>
    <row r="288" spans="7:26">
      <c r="G288">
        <f>D288&amp;"|"&amp;E288&amp;"|"&amp;F288</f>
        <v>0</v>
      </c>
      <c r="H288">
        <f>UPPER(SUBSTITUTE(SUBSTITUTE(G288,"-","")," ",""))</f>
        <v>0</v>
      </c>
      <c r="I288" s="6">
        <f>IFERROR(INDEX(Param_E,MATCH(H288,Param_KeysNorm,0)),"")</f>
        <v>0</v>
      </c>
      <c r="J288" s="6">
        <f>IFERROR(INDEX(Param_Gf,MATCH(H288,Param_KeysNorm,0)),"")</f>
        <v>0</v>
      </c>
      <c r="K288" s="6">
        <f>IFERROR(INDEX(Param_s,MATCH(H288,Param_KeysNorm,0)),"")</f>
        <v>0</v>
      </c>
      <c r="L288" s="6">
        <f>IFERROR(INDEX(Param_g,MATCH(H288,Param_KeysNorm,0)),"")</f>
        <v>0</v>
      </c>
      <c r="M288" s="6">
        <f>IFERROR(INDEX(Param_L,MATCH(H288,Param_KeysNorm,0)),"")</f>
        <v>0</v>
      </c>
      <c r="N288" s="6">
        <f>IFERROR(INDEX(Param_rho,MATCH(H288,Param_KeysNorm,0)),"")</f>
        <v>0</v>
      </c>
      <c r="O288" s="6">
        <f>IFERROR(INDEX(Param_d,MATCH(H288,Param_KeysNorm,0)),"")</f>
        <v>0</v>
      </c>
      <c r="P288" s="6">
        <f>IFERROR(IF(I288&gt;0,10000/I288,""),"")</f>
        <v>0</v>
      </c>
      <c r="Q288" s="6">
        <f>IFERROR(IF(K288&gt;0,J288/K288,""),"")</f>
        <v>0</v>
      </c>
      <c r="R288" s="6">
        <f>IFERROR(IF(L288&gt;0,Q288/L288,""),"")</f>
        <v>0</v>
      </c>
      <c r="S288" s="7">
        <f>IFERROR(R288*P288,"")</f>
        <v>0</v>
      </c>
      <c r="T288" s="6">
        <f>IFERROR((S288*M288*N288)/1000,"")</f>
        <v>0</v>
      </c>
      <c r="U288" s="6">
        <f>IFERROR(R288*M288*N288,"")</f>
        <v>0</v>
      </c>
      <c r="V288" s="6">
        <f>IF(A288&gt;0,A288*(1-(B288/100)-(C288/100)),"")</f>
        <v>0</v>
      </c>
      <c r="W288" s="6">
        <f>IFERROR(T288*V288,"")</f>
        <v>0</v>
      </c>
      <c r="X288" s="8">
        <f>IF(AND(U288&gt;0,O288&gt;0),ABS(U288-O288)/O288,"")</f>
        <v>0</v>
      </c>
      <c r="Y288" s="8">
        <f>IF(E288="Seca",Tol_Seca,Tol_Chuva)</f>
        <v>0</v>
      </c>
      <c r="Z288">
        <f>IF(AND(U288&gt;0,O288&gt;0),IF(X288&lt;=Y288,"OK","ATENCAO"),"")</f>
        <v>0</v>
      </c>
    </row>
    <row r="289" spans="7:26">
      <c r="G289">
        <f>D289&amp;"|"&amp;E289&amp;"|"&amp;F289</f>
        <v>0</v>
      </c>
      <c r="H289">
        <f>UPPER(SUBSTITUTE(SUBSTITUTE(G289,"-","")," ",""))</f>
        <v>0</v>
      </c>
      <c r="I289" s="6">
        <f>IFERROR(INDEX(Param_E,MATCH(H289,Param_KeysNorm,0)),"")</f>
        <v>0</v>
      </c>
      <c r="J289" s="6">
        <f>IFERROR(INDEX(Param_Gf,MATCH(H289,Param_KeysNorm,0)),"")</f>
        <v>0</v>
      </c>
      <c r="K289" s="6">
        <f>IFERROR(INDEX(Param_s,MATCH(H289,Param_KeysNorm,0)),"")</f>
        <v>0</v>
      </c>
      <c r="L289" s="6">
        <f>IFERROR(INDEX(Param_g,MATCH(H289,Param_KeysNorm,0)),"")</f>
        <v>0</v>
      </c>
      <c r="M289" s="6">
        <f>IFERROR(INDEX(Param_L,MATCH(H289,Param_KeysNorm,0)),"")</f>
        <v>0</v>
      </c>
      <c r="N289" s="6">
        <f>IFERROR(INDEX(Param_rho,MATCH(H289,Param_KeysNorm,0)),"")</f>
        <v>0</v>
      </c>
      <c r="O289" s="6">
        <f>IFERROR(INDEX(Param_d,MATCH(H289,Param_KeysNorm,0)),"")</f>
        <v>0</v>
      </c>
      <c r="P289" s="6">
        <f>IFERROR(IF(I289&gt;0,10000/I289,""),"")</f>
        <v>0</v>
      </c>
      <c r="Q289" s="6">
        <f>IFERROR(IF(K289&gt;0,J289/K289,""),"")</f>
        <v>0</v>
      </c>
      <c r="R289" s="6">
        <f>IFERROR(IF(L289&gt;0,Q289/L289,""),"")</f>
        <v>0</v>
      </c>
      <c r="S289" s="7">
        <f>IFERROR(R289*P289,"")</f>
        <v>0</v>
      </c>
      <c r="T289" s="6">
        <f>IFERROR((S289*M289*N289)/1000,"")</f>
        <v>0</v>
      </c>
      <c r="U289" s="6">
        <f>IFERROR(R289*M289*N289,"")</f>
        <v>0</v>
      </c>
      <c r="V289" s="6">
        <f>IF(A289&gt;0,A289*(1-(B289/100)-(C289/100)),"")</f>
        <v>0</v>
      </c>
      <c r="W289" s="6">
        <f>IFERROR(T289*V289,"")</f>
        <v>0</v>
      </c>
      <c r="X289" s="8">
        <f>IF(AND(U289&gt;0,O289&gt;0),ABS(U289-O289)/O289,"")</f>
        <v>0</v>
      </c>
      <c r="Y289" s="8">
        <f>IF(E289="Seca",Tol_Seca,Tol_Chuva)</f>
        <v>0</v>
      </c>
      <c r="Z289">
        <f>IF(AND(U289&gt;0,O289&gt;0),IF(X289&lt;=Y289,"OK","ATENCAO"),"")</f>
        <v>0</v>
      </c>
    </row>
    <row r="290" spans="7:26">
      <c r="G290">
        <f>D290&amp;"|"&amp;E290&amp;"|"&amp;F290</f>
        <v>0</v>
      </c>
      <c r="H290">
        <f>UPPER(SUBSTITUTE(SUBSTITUTE(G290,"-","")," ",""))</f>
        <v>0</v>
      </c>
      <c r="I290" s="6">
        <f>IFERROR(INDEX(Param_E,MATCH(H290,Param_KeysNorm,0)),"")</f>
        <v>0</v>
      </c>
      <c r="J290" s="6">
        <f>IFERROR(INDEX(Param_Gf,MATCH(H290,Param_KeysNorm,0)),"")</f>
        <v>0</v>
      </c>
      <c r="K290" s="6">
        <f>IFERROR(INDEX(Param_s,MATCH(H290,Param_KeysNorm,0)),"")</f>
        <v>0</v>
      </c>
      <c r="L290" s="6">
        <f>IFERROR(INDEX(Param_g,MATCH(H290,Param_KeysNorm,0)),"")</f>
        <v>0</v>
      </c>
      <c r="M290" s="6">
        <f>IFERROR(INDEX(Param_L,MATCH(H290,Param_KeysNorm,0)),"")</f>
        <v>0</v>
      </c>
      <c r="N290" s="6">
        <f>IFERROR(INDEX(Param_rho,MATCH(H290,Param_KeysNorm,0)),"")</f>
        <v>0</v>
      </c>
      <c r="O290" s="6">
        <f>IFERROR(INDEX(Param_d,MATCH(H290,Param_KeysNorm,0)),"")</f>
        <v>0</v>
      </c>
      <c r="P290" s="6">
        <f>IFERROR(IF(I290&gt;0,10000/I290,""),"")</f>
        <v>0</v>
      </c>
      <c r="Q290" s="6">
        <f>IFERROR(IF(K290&gt;0,J290/K290,""),"")</f>
        <v>0</v>
      </c>
      <c r="R290" s="6">
        <f>IFERROR(IF(L290&gt;0,Q290/L290,""),"")</f>
        <v>0</v>
      </c>
      <c r="S290" s="7">
        <f>IFERROR(R290*P290,"")</f>
        <v>0</v>
      </c>
      <c r="T290" s="6">
        <f>IFERROR((S290*M290*N290)/1000,"")</f>
        <v>0</v>
      </c>
      <c r="U290" s="6">
        <f>IFERROR(R290*M290*N290,"")</f>
        <v>0</v>
      </c>
      <c r="V290" s="6">
        <f>IF(A290&gt;0,A290*(1-(B290/100)-(C290/100)),"")</f>
        <v>0</v>
      </c>
      <c r="W290" s="6">
        <f>IFERROR(T290*V290,"")</f>
        <v>0</v>
      </c>
      <c r="X290" s="8">
        <f>IF(AND(U290&gt;0,O290&gt;0),ABS(U290-O290)/O290,"")</f>
        <v>0</v>
      </c>
      <c r="Y290" s="8">
        <f>IF(E290="Seca",Tol_Seca,Tol_Chuva)</f>
        <v>0</v>
      </c>
      <c r="Z290">
        <f>IF(AND(U290&gt;0,O290&gt;0),IF(X290&lt;=Y290,"OK","ATENCAO"),"")</f>
        <v>0</v>
      </c>
    </row>
    <row r="291" spans="7:26">
      <c r="G291">
        <f>D291&amp;"|"&amp;E291&amp;"|"&amp;F291</f>
        <v>0</v>
      </c>
      <c r="H291">
        <f>UPPER(SUBSTITUTE(SUBSTITUTE(G291,"-","")," ",""))</f>
        <v>0</v>
      </c>
      <c r="I291" s="6">
        <f>IFERROR(INDEX(Param_E,MATCH(H291,Param_KeysNorm,0)),"")</f>
        <v>0</v>
      </c>
      <c r="J291" s="6">
        <f>IFERROR(INDEX(Param_Gf,MATCH(H291,Param_KeysNorm,0)),"")</f>
        <v>0</v>
      </c>
      <c r="K291" s="6">
        <f>IFERROR(INDEX(Param_s,MATCH(H291,Param_KeysNorm,0)),"")</f>
        <v>0</v>
      </c>
      <c r="L291" s="6">
        <f>IFERROR(INDEX(Param_g,MATCH(H291,Param_KeysNorm,0)),"")</f>
        <v>0</v>
      </c>
      <c r="M291" s="6">
        <f>IFERROR(INDEX(Param_L,MATCH(H291,Param_KeysNorm,0)),"")</f>
        <v>0</v>
      </c>
      <c r="N291" s="6">
        <f>IFERROR(INDEX(Param_rho,MATCH(H291,Param_KeysNorm,0)),"")</f>
        <v>0</v>
      </c>
      <c r="O291" s="6">
        <f>IFERROR(INDEX(Param_d,MATCH(H291,Param_KeysNorm,0)),"")</f>
        <v>0</v>
      </c>
      <c r="P291" s="6">
        <f>IFERROR(IF(I291&gt;0,10000/I291,""),"")</f>
        <v>0</v>
      </c>
      <c r="Q291" s="6">
        <f>IFERROR(IF(K291&gt;0,J291/K291,""),"")</f>
        <v>0</v>
      </c>
      <c r="R291" s="6">
        <f>IFERROR(IF(L291&gt;0,Q291/L291,""),"")</f>
        <v>0</v>
      </c>
      <c r="S291" s="7">
        <f>IFERROR(R291*P291,"")</f>
        <v>0</v>
      </c>
      <c r="T291" s="6">
        <f>IFERROR((S291*M291*N291)/1000,"")</f>
        <v>0</v>
      </c>
      <c r="U291" s="6">
        <f>IFERROR(R291*M291*N291,"")</f>
        <v>0</v>
      </c>
      <c r="V291" s="6">
        <f>IF(A291&gt;0,A291*(1-(B291/100)-(C291/100)),"")</f>
        <v>0</v>
      </c>
      <c r="W291" s="6">
        <f>IFERROR(T291*V291,"")</f>
        <v>0</v>
      </c>
      <c r="X291" s="8">
        <f>IF(AND(U291&gt;0,O291&gt;0),ABS(U291-O291)/O291,"")</f>
        <v>0</v>
      </c>
      <c r="Y291" s="8">
        <f>IF(E291="Seca",Tol_Seca,Tol_Chuva)</f>
        <v>0</v>
      </c>
      <c r="Z291">
        <f>IF(AND(U291&gt;0,O291&gt;0),IF(X291&lt;=Y291,"OK","ATENCAO"),"")</f>
        <v>0</v>
      </c>
    </row>
    <row r="292" spans="7:26">
      <c r="G292">
        <f>D292&amp;"|"&amp;E292&amp;"|"&amp;F292</f>
        <v>0</v>
      </c>
      <c r="H292">
        <f>UPPER(SUBSTITUTE(SUBSTITUTE(G292,"-","")," ",""))</f>
        <v>0</v>
      </c>
      <c r="I292" s="6">
        <f>IFERROR(INDEX(Param_E,MATCH(H292,Param_KeysNorm,0)),"")</f>
        <v>0</v>
      </c>
      <c r="J292" s="6">
        <f>IFERROR(INDEX(Param_Gf,MATCH(H292,Param_KeysNorm,0)),"")</f>
        <v>0</v>
      </c>
      <c r="K292" s="6">
        <f>IFERROR(INDEX(Param_s,MATCH(H292,Param_KeysNorm,0)),"")</f>
        <v>0</v>
      </c>
      <c r="L292" s="6">
        <f>IFERROR(INDEX(Param_g,MATCH(H292,Param_KeysNorm,0)),"")</f>
        <v>0</v>
      </c>
      <c r="M292" s="6">
        <f>IFERROR(INDEX(Param_L,MATCH(H292,Param_KeysNorm,0)),"")</f>
        <v>0</v>
      </c>
      <c r="N292" s="6">
        <f>IFERROR(INDEX(Param_rho,MATCH(H292,Param_KeysNorm,0)),"")</f>
        <v>0</v>
      </c>
      <c r="O292" s="6">
        <f>IFERROR(INDEX(Param_d,MATCH(H292,Param_KeysNorm,0)),"")</f>
        <v>0</v>
      </c>
      <c r="P292" s="6">
        <f>IFERROR(IF(I292&gt;0,10000/I292,""),"")</f>
        <v>0</v>
      </c>
      <c r="Q292" s="6">
        <f>IFERROR(IF(K292&gt;0,J292/K292,""),"")</f>
        <v>0</v>
      </c>
      <c r="R292" s="6">
        <f>IFERROR(IF(L292&gt;0,Q292/L292,""),"")</f>
        <v>0</v>
      </c>
      <c r="S292" s="7">
        <f>IFERROR(R292*P292,"")</f>
        <v>0</v>
      </c>
      <c r="T292" s="6">
        <f>IFERROR((S292*M292*N292)/1000,"")</f>
        <v>0</v>
      </c>
      <c r="U292" s="6">
        <f>IFERROR(R292*M292*N292,"")</f>
        <v>0</v>
      </c>
      <c r="V292" s="6">
        <f>IF(A292&gt;0,A292*(1-(B292/100)-(C292/100)),"")</f>
        <v>0</v>
      </c>
      <c r="W292" s="6">
        <f>IFERROR(T292*V292,"")</f>
        <v>0</v>
      </c>
      <c r="X292" s="8">
        <f>IF(AND(U292&gt;0,O292&gt;0),ABS(U292-O292)/O292,"")</f>
        <v>0</v>
      </c>
      <c r="Y292" s="8">
        <f>IF(E292="Seca",Tol_Seca,Tol_Chuva)</f>
        <v>0</v>
      </c>
      <c r="Z292">
        <f>IF(AND(U292&gt;0,O292&gt;0),IF(X292&lt;=Y292,"OK","ATENCAO"),"")</f>
        <v>0</v>
      </c>
    </row>
    <row r="293" spans="7:26">
      <c r="G293">
        <f>D293&amp;"|"&amp;E293&amp;"|"&amp;F293</f>
        <v>0</v>
      </c>
      <c r="H293">
        <f>UPPER(SUBSTITUTE(SUBSTITUTE(G293,"-","")," ",""))</f>
        <v>0</v>
      </c>
      <c r="I293" s="6">
        <f>IFERROR(INDEX(Param_E,MATCH(H293,Param_KeysNorm,0)),"")</f>
        <v>0</v>
      </c>
      <c r="J293" s="6">
        <f>IFERROR(INDEX(Param_Gf,MATCH(H293,Param_KeysNorm,0)),"")</f>
        <v>0</v>
      </c>
      <c r="K293" s="6">
        <f>IFERROR(INDEX(Param_s,MATCH(H293,Param_KeysNorm,0)),"")</f>
        <v>0</v>
      </c>
      <c r="L293" s="6">
        <f>IFERROR(INDEX(Param_g,MATCH(H293,Param_KeysNorm,0)),"")</f>
        <v>0</v>
      </c>
      <c r="M293" s="6">
        <f>IFERROR(INDEX(Param_L,MATCH(H293,Param_KeysNorm,0)),"")</f>
        <v>0</v>
      </c>
      <c r="N293" s="6">
        <f>IFERROR(INDEX(Param_rho,MATCH(H293,Param_KeysNorm,0)),"")</f>
        <v>0</v>
      </c>
      <c r="O293" s="6">
        <f>IFERROR(INDEX(Param_d,MATCH(H293,Param_KeysNorm,0)),"")</f>
        <v>0</v>
      </c>
      <c r="P293" s="6">
        <f>IFERROR(IF(I293&gt;0,10000/I293,""),"")</f>
        <v>0</v>
      </c>
      <c r="Q293" s="6">
        <f>IFERROR(IF(K293&gt;0,J293/K293,""),"")</f>
        <v>0</v>
      </c>
      <c r="R293" s="6">
        <f>IFERROR(IF(L293&gt;0,Q293/L293,""),"")</f>
        <v>0</v>
      </c>
      <c r="S293" s="7">
        <f>IFERROR(R293*P293,"")</f>
        <v>0</v>
      </c>
      <c r="T293" s="6">
        <f>IFERROR((S293*M293*N293)/1000,"")</f>
        <v>0</v>
      </c>
      <c r="U293" s="6">
        <f>IFERROR(R293*M293*N293,"")</f>
        <v>0</v>
      </c>
      <c r="V293" s="6">
        <f>IF(A293&gt;0,A293*(1-(B293/100)-(C293/100)),"")</f>
        <v>0</v>
      </c>
      <c r="W293" s="6">
        <f>IFERROR(T293*V293,"")</f>
        <v>0</v>
      </c>
      <c r="X293" s="8">
        <f>IF(AND(U293&gt;0,O293&gt;0),ABS(U293-O293)/O293,"")</f>
        <v>0</v>
      </c>
      <c r="Y293" s="8">
        <f>IF(E293="Seca",Tol_Seca,Tol_Chuva)</f>
        <v>0</v>
      </c>
      <c r="Z293">
        <f>IF(AND(U293&gt;0,O293&gt;0),IF(X293&lt;=Y293,"OK","ATENCAO"),"")</f>
        <v>0</v>
      </c>
    </row>
    <row r="294" spans="7:26">
      <c r="G294">
        <f>D294&amp;"|"&amp;E294&amp;"|"&amp;F294</f>
        <v>0</v>
      </c>
      <c r="H294">
        <f>UPPER(SUBSTITUTE(SUBSTITUTE(G294,"-","")," ",""))</f>
        <v>0</v>
      </c>
      <c r="I294" s="6">
        <f>IFERROR(INDEX(Param_E,MATCH(H294,Param_KeysNorm,0)),"")</f>
        <v>0</v>
      </c>
      <c r="J294" s="6">
        <f>IFERROR(INDEX(Param_Gf,MATCH(H294,Param_KeysNorm,0)),"")</f>
        <v>0</v>
      </c>
      <c r="K294" s="6">
        <f>IFERROR(INDEX(Param_s,MATCH(H294,Param_KeysNorm,0)),"")</f>
        <v>0</v>
      </c>
      <c r="L294" s="6">
        <f>IFERROR(INDEX(Param_g,MATCH(H294,Param_KeysNorm,0)),"")</f>
        <v>0</v>
      </c>
      <c r="M294" s="6">
        <f>IFERROR(INDEX(Param_L,MATCH(H294,Param_KeysNorm,0)),"")</f>
        <v>0</v>
      </c>
      <c r="N294" s="6">
        <f>IFERROR(INDEX(Param_rho,MATCH(H294,Param_KeysNorm,0)),"")</f>
        <v>0</v>
      </c>
      <c r="O294" s="6">
        <f>IFERROR(INDEX(Param_d,MATCH(H294,Param_KeysNorm,0)),"")</f>
        <v>0</v>
      </c>
      <c r="P294" s="6">
        <f>IFERROR(IF(I294&gt;0,10000/I294,""),"")</f>
        <v>0</v>
      </c>
      <c r="Q294" s="6">
        <f>IFERROR(IF(K294&gt;0,J294/K294,""),"")</f>
        <v>0</v>
      </c>
      <c r="R294" s="6">
        <f>IFERROR(IF(L294&gt;0,Q294/L294,""),"")</f>
        <v>0</v>
      </c>
      <c r="S294" s="7">
        <f>IFERROR(R294*P294,"")</f>
        <v>0</v>
      </c>
      <c r="T294" s="6">
        <f>IFERROR((S294*M294*N294)/1000,"")</f>
        <v>0</v>
      </c>
      <c r="U294" s="6">
        <f>IFERROR(R294*M294*N294,"")</f>
        <v>0</v>
      </c>
      <c r="V294" s="6">
        <f>IF(A294&gt;0,A294*(1-(B294/100)-(C294/100)),"")</f>
        <v>0</v>
      </c>
      <c r="W294" s="6">
        <f>IFERROR(T294*V294,"")</f>
        <v>0</v>
      </c>
      <c r="X294" s="8">
        <f>IF(AND(U294&gt;0,O294&gt;0),ABS(U294-O294)/O294,"")</f>
        <v>0</v>
      </c>
      <c r="Y294" s="8">
        <f>IF(E294="Seca",Tol_Seca,Tol_Chuva)</f>
        <v>0</v>
      </c>
      <c r="Z294">
        <f>IF(AND(U294&gt;0,O294&gt;0),IF(X294&lt;=Y294,"OK","ATENCAO"),"")</f>
        <v>0</v>
      </c>
    </row>
    <row r="295" spans="7:26">
      <c r="G295">
        <f>D295&amp;"|"&amp;E295&amp;"|"&amp;F295</f>
        <v>0</v>
      </c>
      <c r="H295">
        <f>UPPER(SUBSTITUTE(SUBSTITUTE(G295,"-","")," ",""))</f>
        <v>0</v>
      </c>
      <c r="I295" s="6">
        <f>IFERROR(INDEX(Param_E,MATCH(H295,Param_KeysNorm,0)),"")</f>
        <v>0</v>
      </c>
      <c r="J295" s="6">
        <f>IFERROR(INDEX(Param_Gf,MATCH(H295,Param_KeysNorm,0)),"")</f>
        <v>0</v>
      </c>
      <c r="K295" s="6">
        <f>IFERROR(INDEX(Param_s,MATCH(H295,Param_KeysNorm,0)),"")</f>
        <v>0</v>
      </c>
      <c r="L295" s="6">
        <f>IFERROR(INDEX(Param_g,MATCH(H295,Param_KeysNorm,0)),"")</f>
        <v>0</v>
      </c>
      <c r="M295" s="6">
        <f>IFERROR(INDEX(Param_L,MATCH(H295,Param_KeysNorm,0)),"")</f>
        <v>0</v>
      </c>
      <c r="N295" s="6">
        <f>IFERROR(INDEX(Param_rho,MATCH(H295,Param_KeysNorm,0)),"")</f>
        <v>0</v>
      </c>
      <c r="O295" s="6">
        <f>IFERROR(INDEX(Param_d,MATCH(H295,Param_KeysNorm,0)),"")</f>
        <v>0</v>
      </c>
      <c r="P295" s="6">
        <f>IFERROR(IF(I295&gt;0,10000/I295,""),"")</f>
        <v>0</v>
      </c>
      <c r="Q295" s="6">
        <f>IFERROR(IF(K295&gt;0,J295/K295,""),"")</f>
        <v>0</v>
      </c>
      <c r="R295" s="6">
        <f>IFERROR(IF(L295&gt;0,Q295/L295,""),"")</f>
        <v>0</v>
      </c>
      <c r="S295" s="7">
        <f>IFERROR(R295*P295,"")</f>
        <v>0</v>
      </c>
      <c r="T295" s="6">
        <f>IFERROR((S295*M295*N295)/1000,"")</f>
        <v>0</v>
      </c>
      <c r="U295" s="6">
        <f>IFERROR(R295*M295*N295,"")</f>
        <v>0</v>
      </c>
      <c r="V295" s="6">
        <f>IF(A295&gt;0,A295*(1-(B295/100)-(C295/100)),"")</f>
        <v>0</v>
      </c>
      <c r="W295" s="6">
        <f>IFERROR(T295*V295,"")</f>
        <v>0</v>
      </c>
      <c r="X295" s="8">
        <f>IF(AND(U295&gt;0,O295&gt;0),ABS(U295-O295)/O295,"")</f>
        <v>0</v>
      </c>
      <c r="Y295" s="8">
        <f>IF(E295="Seca",Tol_Seca,Tol_Chuva)</f>
        <v>0</v>
      </c>
      <c r="Z295">
        <f>IF(AND(U295&gt;0,O295&gt;0),IF(X295&lt;=Y295,"OK","ATENCAO"),"")</f>
        <v>0</v>
      </c>
    </row>
    <row r="296" spans="7:26">
      <c r="G296">
        <f>D296&amp;"|"&amp;E296&amp;"|"&amp;F296</f>
        <v>0</v>
      </c>
      <c r="H296">
        <f>UPPER(SUBSTITUTE(SUBSTITUTE(G296,"-","")," ",""))</f>
        <v>0</v>
      </c>
      <c r="I296" s="6">
        <f>IFERROR(INDEX(Param_E,MATCH(H296,Param_KeysNorm,0)),"")</f>
        <v>0</v>
      </c>
      <c r="J296" s="6">
        <f>IFERROR(INDEX(Param_Gf,MATCH(H296,Param_KeysNorm,0)),"")</f>
        <v>0</v>
      </c>
      <c r="K296" s="6">
        <f>IFERROR(INDEX(Param_s,MATCH(H296,Param_KeysNorm,0)),"")</f>
        <v>0</v>
      </c>
      <c r="L296" s="6">
        <f>IFERROR(INDEX(Param_g,MATCH(H296,Param_KeysNorm,0)),"")</f>
        <v>0</v>
      </c>
      <c r="M296" s="6">
        <f>IFERROR(INDEX(Param_L,MATCH(H296,Param_KeysNorm,0)),"")</f>
        <v>0</v>
      </c>
      <c r="N296" s="6">
        <f>IFERROR(INDEX(Param_rho,MATCH(H296,Param_KeysNorm,0)),"")</f>
        <v>0</v>
      </c>
      <c r="O296" s="6">
        <f>IFERROR(INDEX(Param_d,MATCH(H296,Param_KeysNorm,0)),"")</f>
        <v>0</v>
      </c>
      <c r="P296" s="6">
        <f>IFERROR(IF(I296&gt;0,10000/I296,""),"")</f>
        <v>0</v>
      </c>
      <c r="Q296" s="6">
        <f>IFERROR(IF(K296&gt;0,J296/K296,""),"")</f>
        <v>0</v>
      </c>
      <c r="R296" s="6">
        <f>IFERROR(IF(L296&gt;0,Q296/L296,""),"")</f>
        <v>0</v>
      </c>
      <c r="S296" s="7">
        <f>IFERROR(R296*P296,"")</f>
        <v>0</v>
      </c>
      <c r="T296" s="6">
        <f>IFERROR((S296*M296*N296)/1000,"")</f>
        <v>0</v>
      </c>
      <c r="U296" s="6">
        <f>IFERROR(R296*M296*N296,"")</f>
        <v>0</v>
      </c>
      <c r="V296" s="6">
        <f>IF(A296&gt;0,A296*(1-(B296/100)-(C296/100)),"")</f>
        <v>0</v>
      </c>
      <c r="W296" s="6">
        <f>IFERROR(T296*V296,"")</f>
        <v>0</v>
      </c>
      <c r="X296" s="8">
        <f>IF(AND(U296&gt;0,O296&gt;0),ABS(U296-O296)/O296,"")</f>
        <v>0</v>
      </c>
      <c r="Y296" s="8">
        <f>IF(E296="Seca",Tol_Seca,Tol_Chuva)</f>
        <v>0</v>
      </c>
      <c r="Z296">
        <f>IF(AND(U296&gt;0,O296&gt;0),IF(X296&lt;=Y296,"OK","ATENCAO"),"")</f>
        <v>0</v>
      </c>
    </row>
    <row r="297" spans="7:26">
      <c r="G297">
        <f>D297&amp;"|"&amp;E297&amp;"|"&amp;F297</f>
        <v>0</v>
      </c>
      <c r="H297">
        <f>UPPER(SUBSTITUTE(SUBSTITUTE(G297,"-","")," ",""))</f>
        <v>0</v>
      </c>
      <c r="I297" s="6">
        <f>IFERROR(INDEX(Param_E,MATCH(H297,Param_KeysNorm,0)),"")</f>
        <v>0</v>
      </c>
      <c r="J297" s="6">
        <f>IFERROR(INDEX(Param_Gf,MATCH(H297,Param_KeysNorm,0)),"")</f>
        <v>0</v>
      </c>
      <c r="K297" s="6">
        <f>IFERROR(INDEX(Param_s,MATCH(H297,Param_KeysNorm,0)),"")</f>
        <v>0</v>
      </c>
      <c r="L297" s="6">
        <f>IFERROR(INDEX(Param_g,MATCH(H297,Param_KeysNorm,0)),"")</f>
        <v>0</v>
      </c>
      <c r="M297" s="6">
        <f>IFERROR(INDEX(Param_L,MATCH(H297,Param_KeysNorm,0)),"")</f>
        <v>0</v>
      </c>
      <c r="N297" s="6">
        <f>IFERROR(INDEX(Param_rho,MATCH(H297,Param_KeysNorm,0)),"")</f>
        <v>0</v>
      </c>
      <c r="O297" s="6">
        <f>IFERROR(INDEX(Param_d,MATCH(H297,Param_KeysNorm,0)),"")</f>
        <v>0</v>
      </c>
      <c r="P297" s="6">
        <f>IFERROR(IF(I297&gt;0,10000/I297,""),"")</f>
        <v>0</v>
      </c>
      <c r="Q297" s="6">
        <f>IFERROR(IF(K297&gt;0,J297/K297,""),"")</f>
        <v>0</v>
      </c>
      <c r="R297" s="6">
        <f>IFERROR(IF(L297&gt;0,Q297/L297,""),"")</f>
        <v>0</v>
      </c>
      <c r="S297" s="7">
        <f>IFERROR(R297*P297,"")</f>
        <v>0</v>
      </c>
      <c r="T297" s="6">
        <f>IFERROR((S297*M297*N297)/1000,"")</f>
        <v>0</v>
      </c>
      <c r="U297" s="6">
        <f>IFERROR(R297*M297*N297,"")</f>
        <v>0</v>
      </c>
      <c r="V297" s="6">
        <f>IF(A297&gt;0,A297*(1-(B297/100)-(C297/100)),"")</f>
        <v>0</v>
      </c>
      <c r="W297" s="6">
        <f>IFERROR(T297*V297,"")</f>
        <v>0</v>
      </c>
      <c r="X297" s="8">
        <f>IF(AND(U297&gt;0,O297&gt;0),ABS(U297-O297)/O297,"")</f>
        <v>0</v>
      </c>
      <c r="Y297" s="8">
        <f>IF(E297="Seca",Tol_Seca,Tol_Chuva)</f>
        <v>0</v>
      </c>
      <c r="Z297">
        <f>IF(AND(U297&gt;0,O297&gt;0),IF(X297&lt;=Y297,"OK","ATENCAO"),"")</f>
        <v>0</v>
      </c>
    </row>
    <row r="298" spans="7:26">
      <c r="G298">
        <f>D298&amp;"|"&amp;E298&amp;"|"&amp;F298</f>
        <v>0</v>
      </c>
      <c r="H298">
        <f>UPPER(SUBSTITUTE(SUBSTITUTE(G298,"-","")," ",""))</f>
        <v>0</v>
      </c>
      <c r="I298" s="6">
        <f>IFERROR(INDEX(Param_E,MATCH(H298,Param_KeysNorm,0)),"")</f>
        <v>0</v>
      </c>
      <c r="J298" s="6">
        <f>IFERROR(INDEX(Param_Gf,MATCH(H298,Param_KeysNorm,0)),"")</f>
        <v>0</v>
      </c>
      <c r="K298" s="6">
        <f>IFERROR(INDEX(Param_s,MATCH(H298,Param_KeysNorm,0)),"")</f>
        <v>0</v>
      </c>
      <c r="L298" s="6">
        <f>IFERROR(INDEX(Param_g,MATCH(H298,Param_KeysNorm,0)),"")</f>
        <v>0</v>
      </c>
      <c r="M298" s="6">
        <f>IFERROR(INDEX(Param_L,MATCH(H298,Param_KeysNorm,0)),"")</f>
        <v>0</v>
      </c>
      <c r="N298" s="6">
        <f>IFERROR(INDEX(Param_rho,MATCH(H298,Param_KeysNorm,0)),"")</f>
        <v>0</v>
      </c>
      <c r="O298" s="6">
        <f>IFERROR(INDEX(Param_d,MATCH(H298,Param_KeysNorm,0)),"")</f>
        <v>0</v>
      </c>
      <c r="P298" s="6">
        <f>IFERROR(IF(I298&gt;0,10000/I298,""),"")</f>
        <v>0</v>
      </c>
      <c r="Q298" s="6">
        <f>IFERROR(IF(K298&gt;0,J298/K298,""),"")</f>
        <v>0</v>
      </c>
      <c r="R298" s="6">
        <f>IFERROR(IF(L298&gt;0,Q298/L298,""),"")</f>
        <v>0</v>
      </c>
      <c r="S298" s="7">
        <f>IFERROR(R298*P298,"")</f>
        <v>0</v>
      </c>
      <c r="T298" s="6">
        <f>IFERROR((S298*M298*N298)/1000,"")</f>
        <v>0</v>
      </c>
      <c r="U298" s="6">
        <f>IFERROR(R298*M298*N298,"")</f>
        <v>0</v>
      </c>
      <c r="V298" s="6">
        <f>IF(A298&gt;0,A298*(1-(B298/100)-(C298/100)),"")</f>
        <v>0</v>
      </c>
      <c r="W298" s="6">
        <f>IFERROR(T298*V298,"")</f>
        <v>0</v>
      </c>
      <c r="X298" s="8">
        <f>IF(AND(U298&gt;0,O298&gt;0),ABS(U298-O298)/O298,"")</f>
        <v>0</v>
      </c>
      <c r="Y298" s="8">
        <f>IF(E298="Seca",Tol_Seca,Tol_Chuva)</f>
        <v>0</v>
      </c>
      <c r="Z298">
        <f>IF(AND(U298&gt;0,O298&gt;0),IF(X298&lt;=Y298,"OK","ATENCAO"),"")</f>
        <v>0</v>
      </c>
    </row>
    <row r="299" spans="7:26">
      <c r="G299">
        <f>D299&amp;"|"&amp;E299&amp;"|"&amp;F299</f>
        <v>0</v>
      </c>
      <c r="H299">
        <f>UPPER(SUBSTITUTE(SUBSTITUTE(G299,"-","")," ",""))</f>
        <v>0</v>
      </c>
      <c r="I299" s="6">
        <f>IFERROR(INDEX(Param_E,MATCH(H299,Param_KeysNorm,0)),"")</f>
        <v>0</v>
      </c>
      <c r="J299" s="6">
        <f>IFERROR(INDEX(Param_Gf,MATCH(H299,Param_KeysNorm,0)),"")</f>
        <v>0</v>
      </c>
      <c r="K299" s="6">
        <f>IFERROR(INDEX(Param_s,MATCH(H299,Param_KeysNorm,0)),"")</f>
        <v>0</v>
      </c>
      <c r="L299" s="6">
        <f>IFERROR(INDEX(Param_g,MATCH(H299,Param_KeysNorm,0)),"")</f>
        <v>0</v>
      </c>
      <c r="M299" s="6">
        <f>IFERROR(INDEX(Param_L,MATCH(H299,Param_KeysNorm,0)),"")</f>
        <v>0</v>
      </c>
      <c r="N299" s="6">
        <f>IFERROR(INDEX(Param_rho,MATCH(H299,Param_KeysNorm,0)),"")</f>
        <v>0</v>
      </c>
      <c r="O299" s="6">
        <f>IFERROR(INDEX(Param_d,MATCH(H299,Param_KeysNorm,0)),"")</f>
        <v>0</v>
      </c>
      <c r="P299" s="6">
        <f>IFERROR(IF(I299&gt;0,10000/I299,""),"")</f>
        <v>0</v>
      </c>
      <c r="Q299" s="6">
        <f>IFERROR(IF(K299&gt;0,J299/K299,""),"")</f>
        <v>0</v>
      </c>
      <c r="R299" s="6">
        <f>IFERROR(IF(L299&gt;0,Q299/L299,""),"")</f>
        <v>0</v>
      </c>
      <c r="S299" s="7">
        <f>IFERROR(R299*P299,"")</f>
        <v>0</v>
      </c>
      <c r="T299" s="6">
        <f>IFERROR((S299*M299*N299)/1000,"")</f>
        <v>0</v>
      </c>
      <c r="U299" s="6">
        <f>IFERROR(R299*M299*N299,"")</f>
        <v>0</v>
      </c>
      <c r="V299" s="6">
        <f>IF(A299&gt;0,A299*(1-(B299/100)-(C299/100)),"")</f>
        <v>0</v>
      </c>
      <c r="W299" s="6">
        <f>IFERROR(T299*V299,"")</f>
        <v>0</v>
      </c>
      <c r="X299" s="8">
        <f>IF(AND(U299&gt;0,O299&gt;0),ABS(U299-O299)/O299,"")</f>
        <v>0</v>
      </c>
      <c r="Y299" s="8">
        <f>IF(E299="Seca",Tol_Seca,Tol_Chuva)</f>
        <v>0</v>
      </c>
      <c r="Z299">
        <f>IF(AND(U299&gt;0,O299&gt;0),IF(X299&lt;=Y299,"OK","ATENCAO"),"")</f>
        <v>0</v>
      </c>
    </row>
    <row r="300" spans="7:26">
      <c r="G300">
        <f>D300&amp;"|"&amp;E300&amp;"|"&amp;F300</f>
        <v>0</v>
      </c>
      <c r="H300">
        <f>UPPER(SUBSTITUTE(SUBSTITUTE(G300,"-","")," ",""))</f>
        <v>0</v>
      </c>
      <c r="I300" s="6">
        <f>IFERROR(INDEX(Param_E,MATCH(H300,Param_KeysNorm,0)),"")</f>
        <v>0</v>
      </c>
      <c r="J300" s="6">
        <f>IFERROR(INDEX(Param_Gf,MATCH(H300,Param_KeysNorm,0)),"")</f>
        <v>0</v>
      </c>
      <c r="K300" s="6">
        <f>IFERROR(INDEX(Param_s,MATCH(H300,Param_KeysNorm,0)),"")</f>
        <v>0</v>
      </c>
      <c r="L300" s="6">
        <f>IFERROR(INDEX(Param_g,MATCH(H300,Param_KeysNorm,0)),"")</f>
        <v>0</v>
      </c>
      <c r="M300" s="6">
        <f>IFERROR(INDEX(Param_L,MATCH(H300,Param_KeysNorm,0)),"")</f>
        <v>0</v>
      </c>
      <c r="N300" s="6">
        <f>IFERROR(INDEX(Param_rho,MATCH(H300,Param_KeysNorm,0)),"")</f>
        <v>0</v>
      </c>
      <c r="O300" s="6">
        <f>IFERROR(INDEX(Param_d,MATCH(H300,Param_KeysNorm,0)),"")</f>
        <v>0</v>
      </c>
      <c r="P300" s="6">
        <f>IFERROR(IF(I300&gt;0,10000/I300,""),"")</f>
        <v>0</v>
      </c>
      <c r="Q300" s="6">
        <f>IFERROR(IF(K300&gt;0,J300/K300,""),"")</f>
        <v>0</v>
      </c>
      <c r="R300" s="6">
        <f>IFERROR(IF(L300&gt;0,Q300/L300,""),"")</f>
        <v>0</v>
      </c>
      <c r="S300" s="7">
        <f>IFERROR(R300*P300,"")</f>
        <v>0</v>
      </c>
      <c r="T300" s="6">
        <f>IFERROR((S300*M300*N300)/1000,"")</f>
        <v>0</v>
      </c>
      <c r="U300" s="6">
        <f>IFERROR(R300*M300*N300,"")</f>
        <v>0</v>
      </c>
      <c r="V300" s="6">
        <f>IF(A300&gt;0,A300*(1-(B300/100)-(C300/100)),"")</f>
        <v>0</v>
      </c>
      <c r="W300" s="6">
        <f>IFERROR(T300*V300,"")</f>
        <v>0</v>
      </c>
      <c r="X300" s="8">
        <f>IF(AND(U300&gt;0,O300&gt;0),ABS(U300-O300)/O300,"")</f>
        <v>0</v>
      </c>
      <c r="Y300" s="8">
        <f>IF(E300="Seca",Tol_Seca,Tol_Chuva)</f>
        <v>0</v>
      </c>
      <c r="Z300">
        <f>IF(AND(U300&gt;0,O300&gt;0),IF(X300&lt;=Y300,"OK","ATENCAO"),"")</f>
        <v>0</v>
      </c>
    </row>
    <row r="301" spans="7:26">
      <c r="G301">
        <f>D301&amp;"|"&amp;E301&amp;"|"&amp;F301</f>
        <v>0</v>
      </c>
      <c r="H301">
        <f>UPPER(SUBSTITUTE(SUBSTITUTE(G301,"-","")," ",""))</f>
        <v>0</v>
      </c>
      <c r="I301" s="6">
        <f>IFERROR(INDEX(Param_E,MATCH(H301,Param_KeysNorm,0)),"")</f>
        <v>0</v>
      </c>
      <c r="J301" s="6">
        <f>IFERROR(INDEX(Param_Gf,MATCH(H301,Param_KeysNorm,0)),"")</f>
        <v>0</v>
      </c>
      <c r="K301" s="6">
        <f>IFERROR(INDEX(Param_s,MATCH(H301,Param_KeysNorm,0)),"")</f>
        <v>0</v>
      </c>
      <c r="L301" s="6">
        <f>IFERROR(INDEX(Param_g,MATCH(H301,Param_KeysNorm,0)),"")</f>
        <v>0</v>
      </c>
      <c r="M301" s="6">
        <f>IFERROR(INDEX(Param_L,MATCH(H301,Param_KeysNorm,0)),"")</f>
        <v>0</v>
      </c>
      <c r="N301" s="6">
        <f>IFERROR(INDEX(Param_rho,MATCH(H301,Param_KeysNorm,0)),"")</f>
        <v>0</v>
      </c>
      <c r="O301" s="6">
        <f>IFERROR(INDEX(Param_d,MATCH(H301,Param_KeysNorm,0)),"")</f>
        <v>0</v>
      </c>
      <c r="P301" s="6">
        <f>IFERROR(IF(I301&gt;0,10000/I301,""),"")</f>
        <v>0</v>
      </c>
      <c r="Q301" s="6">
        <f>IFERROR(IF(K301&gt;0,J301/K301,""),"")</f>
        <v>0</v>
      </c>
      <c r="R301" s="6">
        <f>IFERROR(IF(L301&gt;0,Q301/L301,""),"")</f>
        <v>0</v>
      </c>
      <c r="S301" s="7">
        <f>IFERROR(R301*P301,"")</f>
        <v>0</v>
      </c>
      <c r="T301" s="6">
        <f>IFERROR((S301*M301*N301)/1000,"")</f>
        <v>0</v>
      </c>
      <c r="U301" s="6">
        <f>IFERROR(R301*M301*N301,"")</f>
        <v>0</v>
      </c>
      <c r="V301" s="6">
        <f>IF(A301&gt;0,A301*(1-(B301/100)-(C301/100)),"")</f>
        <v>0</v>
      </c>
      <c r="W301" s="6">
        <f>IFERROR(T301*V301,"")</f>
        <v>0</v>
      </c>
      <c r="X301" s="8">
        <f>IF(AND(U301&gt;0,O301&gt;0),ABS(U301-O301)/O301,"")</f>
        <v>0</v>
      </c>
      <c r="Y301" s="8">
        <f>IF(E301="Seca",Tol_Seca,Tol_Chuva)</f>
        <v>0</v>
      </c>
      <c r="Z301">
        <f>IF(AND(U301&gt;0,O301&gt;0),IF(X301&lt;=Y301,"OK","ATENCAO"),"")</f>
        <v>0</v>
      </c>
    </row>
    <row r="302" spans="7:26">
      <c r="G302">
        <f>D302&amp;"|"&amp;E302&amp;"|"&amp;F302</f>
        <v>0</v>
      </c>
      <c r="H302">
        <f>UPPER(SUBSTITUTE(SUBSTITUTE(G302,"-","")," ",""))</f>
        <v>0</v>
      </c>
      <c r="I302" s="6">
        <f>IFERROR(INDEX(Param_E,MATCH(H302,Param_KeysNorm,0)),"")</f>
        <v>0</v>
      </c>
      <c r="J302" s="6">
        <f>IFERROR(INDEX(Param_Gf,MATCH(H302,Param_KeysNorm,0)),"")</f>
        <v>0</v>
      </c>
      <c r="K302" s="6">
        <f>IFERROR(INDEX(Param_s,MATCH(H302,Param_KeysNorm,0)),"")</f>
        <v>0</v>
      </c>
      <c r="L302" s="6">
        <f>IFERROR(INDEX(Param_g,MATCH(H302,Param_KeysNorm,0)),"")</f>
        <v>0</v>
      </c>
      <c r="M302" s="6">
        <f>IFERROR(INDEX(Param_L,MATCH(H302,Param_KeysNorm,0)),"")</f>
        <v>0</v>
      </c>
      <c r="N302" s="6">
        <f>IFERROR(INDEX(Param_rho,MATCH(H302,Param_KeysNorm,0)),"")</f>
        <v>0</v>
      </c>
      <c r="O302" s="6">
        <f>IFERROR(INDEX(Param_d,MATCH(H302,Param_KeysNorm,0)),"")</f>
        <v>0</v>
      </c>
      <c r="P302" s="6">
        <f>IFERROR(IF(I302&gt;0,10000/I302,""),"")</f>
        <v>0</v>
      </c>
      <c r="Q302" s="6">
        <f>IFERROR(IF(K302&gt;0,J302/K302,""),"")</f>
        <v>0</v>
      </c>
      <c r="R302" s="6">
        <f>IFERROR(IF(L302&gt;0,Q302/L302,""),"")</f>
        <v>0</v>
      </c>
      <c r="S302" s="7">
        <f>IFERROR(R302*P302,"")</f>
        <v>0</v>
      </c>
      <c r="T302" s="6">
        <f>IFERROR((S302*M302*N302)/1000,"")</f>
        <v>0</v>
      </c>
      <c r="U302" s="6">
        <f>IFERROR(R302*M302*N302,"")</f>
        <v>0</v>
      </c>
      <c r="V302" s="6">
        <f>IF(A302&gt;0,A302*(1-(B302/100)-(C302/100)),"")</f>
        <v>0</v>
      </c>
      <c r="W302" s="6">
        <f>IFERROR(T302*V302,"")</f>
        <v>0</v>
      </c>
      <c r="X302" s="8">
        <f>IF(AND(U302&gt;0,O302&gt;0),ABS(U302-O302)/O302,"")</f>
        <v>0</v>
      </c>
      <c r="Y302" s="8">
        <f>IF(E302="Seca",Tol_Seca,Tol_Chuva)</f>
        <v>0</v>
      </c>
      <c r="Z302">
        <f>IF(AND(U302&gt;0,O302&gt;0),IF(X302&lt;=Y302,"OK","ATENCAO"),"")</f>
        <v>0</v>
      </c>
    </row>
    <row r="303" spans="7:26">
      <c r="G303">
        <f>D303&amp;"|"&amp;E303&amp;"|"&amp;F303</f>
        <v>0</v>
      </c>
      <c r="H303">
        <f>UPPER(SUBSTITUTE(SUBSTITUTE(G303,"-","")," ",""))</f>
        <v>0</v>
      </c>
      <c r="I303" s="6">
        <f>IFERROR(INDEX(Param_E,MATCH(H303,Param_KeysNorm,0)),"")</f>
        <v>0</v>
      </c>
      <c r="J303" s="6">
        <f>IFERROR(INDEX(Param_Gf,MATCH(H303,Param_KeysNorm,0)),"")</f>
        <v>0</v>
      </c>
      <c r="K303" s="6">
        <f>IFERROR(INDEX(Param_s,MATCH(H303,Param_KeysNorm,0)),"")</f>
        <v>0</v>
      </c>
      <c r="L303" s="6">
        <f>IFERROR(INDEX(Param_g,MATCH(H303,Param_KeysNorm,0)),"")</f>
        <v>0</v>
      </c>
      <c r="M303" s="6">
        <f>IFERROR(INDEX(Param_L,MATCH(H303,Param_KeysNorm,0)),"")</f>
        <v>0</v>
      </c>
      <c r="N303" s="6">
        <f>IFERROR(INDEX(Param_rho,MATCH(H303,Param_KeysNorm,0)),"")</f>
        <v>0</v>
      </c>
      <c r="O303" s="6">
        <f>IFERROR(INDEX(Param_d,MATCH(H303,Param_KeysNorm,0)),"")</f>
        <v>0</v>
      </c>
      <c r="P303" s="6">
        <f>IFERROR(IF(I303&gt;0,10000/I303,""),"")</f>
        <v>0</v>
      </c>
      <c r="Q303" s="6">
        <f>IFERROR(IF(K303&gt;0,J303/K303,""),"")</f>
        <v>0</v>
      </c>
      <c r="R303" s="6">
        <f>IFERROR(IF(L303&gt;0,Q303/L303,""),"")</f>
        <v>0</v>
      </c>
      <c r="S303" s="7">
        <f>IFERROR(R303*P303,"")</f>
        <v>0</v>
      </c>
      <c r="T303" s="6">
        <f>IFERROR((S303*M303*N303)/1000,"")</f>
        <v>0</v>
      </c>
      <c r="U303" s="6">
        <f>IFERROR(R303*M303*N303,"")</f>
        <v>0</v>
      </c>
      <c r="V303" s="6">
        <f>IF(A303&gt;0,A303*(1-(B303/100)-(C303/100)),"")</f>
        <v>0</v>
      </c>
      <c r="W303" s="6">
        <f>IFERROR(T303*V303,"")</f>
        <v>0</v>
      </c>
      <c r="X303" s="8">
        <f>IF(AND(U303&gt;0,O303&gt;0),ABS(U303-O303)/O303,"")</f>
        <v>0</v>
      </c>
      <c r="Y303" s="8">
        <f>IF(E303="Seca",Tol_Seca,Tol_Chuva)</f>
        <v>0</v>
      </c>
      <c r="Z303">
        <f>IF(AND(U303&gt;0,O303&gt;0),IF(X303&lt;=Y303,"OK","ATENCAO"),"")</f>
        <v>0</v>
      </c>
    </row>
    <row r="304" spans="7:26">
      <c r="G304">
        <f>D304&amp;"|"&amp;E304&amp;"|"&amp;F304</f>
        <v>0</v>
      </c>
      <c r="H304">
        <f>UPPER(SUBSTITUTE(SUBSTITUTE(G304,"-","")," ",""))</f>
        <v>0</v>
      </c>
      <c r="I304" s="6">
        <f>IFERROR(INDEX(Param_E,MATCH(H304,Param_KeysNorm,0)),"")</f>
        <v>0</v>
      </c>
      <c r="J304" s="6">
        <f>IFERROR(INDEX(Param_Gf,MATCH(H304,Param_KeysNorm,0)),"")</f>
        <v>0</v>
      </c>
      <c r="K304" s="6">
        <f>IFERROR(INDEX(Param_s,MATCH(H304,Param_KeysNorm,0)),"")</f>
        <v>0</v>
      </c>
      <c r="L304" s="6">
        <f>IFERROR(INDEX(Param_g,MATCH(H304,Param_KeysNorm,0)),"")</f>
        <v>0</v>
      </c>
      <c r="M304" s="6">
        <f>IFERROR(INDEX(Param_L,MATCH(H304,Param_KeysNorm,0)),"")</f>
        <v>0</v>
      </c>
      <c r="N304" s="6">
        <f>IFERROR(INDEX(Param_rho,MATCH(H304,Param_KeysNorm,0)),"")</f>
        <v>0</v>
      </c>
      <c r="O304" s="6">
        <f>IFERROR(INDEX(Param_d,MATCH(H304,Param_KeysNorm,0)),"")</f>
        <v>0</v>
      </c>
      <c r="P304" s="6">
        <f>IFERROR(IF(I304&gt;0,10000/I304,""),"")</f>
        <v>0</v>
      </c>
      <c r="Q304" s="6">
        <f>IFERROR(IF(K304&gt;0,J304/K304,""),"")</f>
        <v>0</v>
      </c>
      <c r="R304" s="6">
        <f>IFERROR(IF(L304&gt;0,Q304/L304,""),"")</f>
        <v>0</v>
      </c>
      <c r="S304" s="7">
        <f>IFERROR(R304*P304,"")</f>
        <v>0</v>
      </c>
      <c r="T304" s="6">
        <f>IFERROR((S304*M304*N304)/1000,"")</f>
        <v>0</v>
      </c>
      <c r="U304" s="6">
        <f>IFERROR(R304*M304*N304,"")</f>
        <v>0</v>
      </c>
      <c r="V304" s="6">
        <f>IF(A304&gt;0,A304*(1-(B304/100)-(C304/100)),"")</f>
        <v>0</v>
      </c>
      <c r="W304" s="6">
        <f>IFERROR(T304*V304,"")</f>
        <v>0</v>
      </c>
      <c r="X304" s="8">
        <f>IF(AND(U304&gt;0,O304&gt;0),ABS(U304-O304)/O304,"")</f>
        <v>0</v>
      </c>
      <c r="Y304" s="8">
        <f>IF(E304="Seca",Tol_Seca,Tol_Chuva)</f>
        <v>0</v>
      </c>
      <c r="Z304">
        <f>IF(AND(U304&gt;0,O304&gt;0),IF(X304&lt;=Y304,"OK","ATENCAO"),"")</f>
        <v>0</v>
      </c>
    </row>
    <row r="305" spans="7:26">
      <c r="G305">
        <f>D305&amp;"|"&amp;E305&amp;"|"&amp;F305</f>
        <v>0</v>
      </c>
      <c r="H305">
        <f>UPPER(SUBSTITUTE(SUBSTITUTE(G305,"-","")," ",""))</f>
        <v>0</v>
      </c>
      <c r="I305" s="6">
        <f>IFERROR(INDEX(Param_E,MATCH(H305,Param_KeysNorm,0)),"")</f>
        <v>0</v>
      </c>
      <c r="J305" s="6">
        <f>IFERROR(INDEX(Param_Gf,MATCH(H305,Param_KeysNorm,0)),"")</f>
        <v>0</v>
      </c>
      <c r="K305" s="6">
        <f>IFERROR(INDEX(Param_s,MATCH(H305,Param_KeysNorm,0)),"")</f>
        <v>0</v>
      </c>
      <c r="L305" s="6">
        <f>IFERROR(INDEX(Param_g,MATCH(H305,Param_KeysNorm,0)),"")</f>
        <v>0</v>
      </c>
      <c r="M305" s="6">
        <f>IFERROR(INDEX(Param_L,MATCH(H305,Param_KeysNorm,0)),"")</f>
        <v>0</v>
      </c>
      <c r="N305" s="6">
        <f>IFERROR(INDEX(Param_rho,MATCH(H305,Param_KeysNorm,0)),"")</f>
        <v>0</v>
      </c>
      <c r="O305" s="6">
        <f>IFERROR(INDEX(Param_d,MATCH(H305,Param_KeysNorm,0)),"")</f>
        <v>0</v>
      </c>
      <c r="P305" s="6">
        <f>IFERROR(IF(I305&gt;0,10000/I305,""),"")</f>
        <v>0</v>
      </c>
      <c r="Q305" s="6">
        <f>IFERROR(IF(K305&gt;0,J305/K305,""),"")</f>
        <v>0</v>
      </c>
      <c r="R305" s="6">
        <f>IFERROR(IF(L305&gt;0,Q305/L305,""),"")</f>
        <v>0</v>
      </c>
      <c r="S305" s="7">
        <f>IFERROR(R305*P305,"")</f>
        <v>0</v>
      </c>
      <c r="T305" s="6">
        <f>IFERROR((S305*M305*N305)/1000,"")</f>
        <v>0</v>
      </c>
      <c r="U305" s="6">
        <f>IFERROR(R305*M305*N305,"")</f>
        <v>0</v>
      </c>
      <c r="V305" s="6">
        <f>IF(A305&gt;0,A305*(1-(B305/100)-(C305/100)),"")</f>
        <v>0</v>
      </c>
      <c r="W305" s="6">
        <f>IFERROR(T305*V305,"")</f>
        <v>0</v>
      </c>
      <c r="X305" s="8">
        <f>IF(AND(U305&gt;0,O305&gt;0),ABS(U305-O305)/O305,"")</f>
        <v>0</v>
      </c>
      <c r="Y305" s="8">
        <f>IF(E305="Seca",Tol_Seca,Tol_Chuva)</f>
        <v>0</v>
      </c>
      <c r="Z305">
        <f>IF(AND(U305&gt;0,O305&gt;0),IF(X305&lt;=Y305,"OK","ATENCAO"),"")</f>
        <v>0</v>
      </c>
    </row>
    <row r="306" spans="7:26">
      <c r="G306">
        <f>D306&amp;"|"&amp;E306&amp;"|"&amp;F306</f>
        <v>0</v>
      </c>
      <c r="H306">
        <f>UPPER(SUBSTITUTE(SUBSTITUTE(G306,"-","")," ",""))</f>
        <v>0</v>
      </c>
      <c r="I306" s="6">
        <f>IFERROR(INDEX(Param_E,MATCH(H306,Param_KeysNorm,0)),"")</f>
        <v>0</v>
      </c>
      <c r="J306" s="6">
        <f>IFERROR(INDEX(Param_Gf,MATCH(H306,Param_KeysNorm,0)),"")</f>
        <v>0</v>
      </c>
      <c r="K306" s="6">
        <f>IFERROR(INDEX(Param_s,MATCH(H306,Param_KeysNorm,0)),"")</f>
        <v>0</v>
      </c>
      <c r="L306" s="6">
        <f>IFERROR(INDEX(Param_g,MATCH(H306,Param_KeysNorm,0)),"")</f>
        <v>0</v>
      </c>
      <c r="M306" s="6">
        <f>IFERROR(INDEX(Param_L,MATCH(H306,Param_KeysNorm,0)),"")</f>
        <v>0</v>
      </c>
      <c r="N306" s="6">
        <f>IFERROR(INDEX(Param_rho,MATCH(H306,Param_KeysNorm,0)),"")</f>
        <v>0</v>
      </c>
      <c r="O306" s="6">
        <f>IFERROR(INDEX(Param_d,MATCH(H306,Param_KeysNorm,0)),"")</f>
        <v>0</v>
      </c>
      <c r="P306" s="6">
        <f>IFERROR(IF(I306&gt;0,10000/I306,""),"")</f>
        <v>0</v>
      </c>
      <c r="Q306" s="6">
        <f>IFERROR(IF(K306&gt;0,J306/K306,""),"")</f>
        <v>0</v>
      </c>
      <c r="R306" s="6">
        <f>IFERROR(IF(L306&gt;0,Q306/L306,""),"")</f>
        <v>0</v>
      </c>
      <c r="S306" s="7">
        <f>IFERROR(R306*P306,"")</f>
        <v>0</v>
      </c>
      <c r="T306" s="6">
        <f>IFERROR((S306*M306*N306)/1000,"")</f>
        <v>0</v>
      </c>
      <c r="U306" s="6">
        <f>IFERROR(R306*M306*N306,"")</f>
        <v>0</v>
      </c>
      <c r="V306" s="6">
        <f>IF(A306&gt;0,A306*(1-(B306/100)-(C306/100)),"")</f>
        <v>0</v>
      </c>
      <c r="W306" s="6">
        <f>IFERROR(T306*V306,"")</f>
        <v>0</v>
      </c>
      <c r="X306" s="8">
        <f>IF(AND(U306&gt;0,O306&gt;0),ABS(U306-O306)/O306,"")</f>
        <v>0</v>
      </c>
      <c r="Y306" s="8">
        <f>IF(E306="Seca",Tol_Seca,Tol_Chuva)</f>
        <v>0</v>
      </c>
      <c r="Z306">
        <f>IF(AND(U306&gt;0,O306&gt;0),IF(X306&lt;=Y306,"OK","ATENCAO"),"")</f>
        <v>0</v>
      </c>
    </row>
    <row r="307" spans="7:26">
      <c r="G307">
        <f>D307&amp;"|"&amp;E307&amp;"|"&amp;F307</f>
        <v>0</v>
      </c>
      <c r="H307">
        <f>UPPER(SUBSTITUTE(SUBSTITUTE(G307,"-","")," ",""))</f>
        <v>0</v>
      </c>
      <c r="I307" s="6">
        <f>IFERROR(INDEX(Param_E,MATCH(H307,Param_KeysNorm,0)),"")</f>
        <v>0</v>
      </c>
      <c r="J307" s="6">
        <f>IFERROR(INDEX(Param_Gf,MATCH(H307,Param_KeysNorm,0)),"")</f>
        <v>0</v>
      </c>
      <c r="K307" s="6">
        <f>IFERROR(INDEX(Param_s,MATCH(H307,Param_KeysNorm,0)),"")</f>
        <v>0</v>
      </c>
      <c r="L307" s="6">
        <f>IFERROR(INDEX(Param_g,MATCH(H307,Param_KeysNorm,0)),"")</f>
        <v>0</v>
      </c>
      <c r="M307" s="6">
        <f>IFERROR(INDEX(Param_L,MATCH(H307,Param_KeysNorm,0)),"")</f>
        <v>0</v>
      </c>
      <c r="N307" s="6">
        <f>IFERROR(INDEX(Param_rho,MATCH(H307,Param_KeysNorm,0)),"")</f>
        <v>0</v>
      </c>
      <c r="O307" s="6">
        <f>IFERROR(INDEX(Param_d,MATCH(H307,Param_KeysNorm,0)),"")</f>
        <v>0</v>
      </c>
      <c r="P307" s="6">
        <f>IFERROR(IF(I307&gt;0,10000/I307,""),"")</f>
        <v>0</v>
      </c>
      <c r="Q307" s="6">
        <f>IFERROR(IF(K307&gt;0,J307/K307,""),"")</f>
        <v>0</v>
      </c>
      <c r="R307" s="6">
        <f>IFERROR(IF(L307&gt;0,Q307/L307,""),"")</f>
        <v>0</v>
      </c>
      <c r="S307" s="7">
        <f>IFERROR(R307*P307,"")</f>
        <v>0</v>
      </c>
      <c r="T307" s="6">
        <f>IFERROR((S307*M307*N307)/1000,"")</f>
        <v>0</v>
      </c>
      <c r="U307" s="6">
        <f>IFERROR(R307*M307*N307,"")</f>
        <v>0</v>
      </c>
      <c r="V307" s="6">
        <f>IF(A307&gt;0,A307*(1-(B307/100)-(C307/100)),"")</f>
        <v>0</v>
      </c>
      <c r="W307" s="6">
        <f>IFERROR(T307*V307,"")</f>
        <v>0</v>
      </c>
      <c r="X307" s="8">
        <f>IF(AND(U307&gt;0,O307&gt;0),ABS(U307-O307)/O307,"")</f>
        <v>0</v>
      </c>
      <c r="Y307" s="8">
        <f>IF(E307="Seca",Tol_Seca,Tol_Chuva)</f>
        <v>0</v>
      </c>
      <c r="Z307">
        <f>IF(AND(U307&gt;0,O307&gt;0),IF(X307&lt;=Y307,"OK","ATENCAO"),"")</f>
        <v>0</v>
      </c>
    </row>
    <row r="308" spans="7:26">
      <c r="G308">
        <f>D308&amp;"|"&amp;E308&amp;"|"&amp;F308</f>
        <v>0</v>
      </c>
      <c r="H308">
        <f>UPPER(SUBSTITUTE(SUBSTITUTE(G308,"-","")," ",""))</f>
        <v>0</v>
      </c>
      <c r="I308" s="6">
        <f>IFERROR(INDEX(Param_E,MATCH(H308,Param_KeysNorm,0)),"")</f>
        <v>0</v>
      </c>
      <c r="J308" s="6">
        <f>IFERROR(INDEX(Param_Gf,MATCH(H308,Param_KeysNorm,0)),"")</f>
        <v>0</v>
      </c>
      <c r="K308" s="6">
        <f>IFERROR(INDEX(Param_s,MATCH(H308,Param_KeysNorm,0)),"")</f>
        <v>0</v>
      </c>
      <c r="L308" s="6">
        <f>IFERROR(INDEX(Param_g,MATCH(H308,Param_KeysNorm,0)),"")</f>
        <v>0</v>
      </c>
      <c r="M308" s="6">
        <f>IFERROR(INDEX(Param_L,MATCH(H308,Param_KeysNorm,0)),"")</f>
        <v>0</v>
      </c>
      <c r="N308" s="6">
        <f>IFERROR(INDEX(Param_rho,MATCH(H308,Param_KeysNorm,0)),"")</f>
        <v>0</v>
      </c>
      <c r="O308" s="6">
        <f>IFERROR(INDEX(Param_d,MATCH(H308,Param_KeysNorm,0)),"")</f>
        <v>0</v>
      </c>
      <c r="P308" s="6">
        <f>IFERROR(IF(I308&gt;0,10000/I308,""),"")</f>
        <v>0</v>
      </c>
      <c r="Q308" s="6">
        <f>IFERROR(IF(K308&gt;0,J308/K308,""),"")</f>
        <v>0</v>
      </c>
      <c r="R308" s="6">
        <f>IFERROR(IF(L308&gt;0,Q308/L308,""),"")</f>
        <v>0</v>
      </c>
      <c r="S308" s="7">
        <f>IFERROR(R308*P308,"")</f>
        <v>0</v>
      </c>
      <c r="T308" s="6">
        <f>IFERROR((S308*M308*N308)/1000,"")</f>
        <v>0</v>
      </c>
      <c r="U308" s="6">
        <f>IFERROR(R308*M308*N308,"")</f>
        <v>0</v>
      </c>
      <c r="V308" s="6">
        <f>IF(A308&gt;0,A308*(1-(B308/100)-(C308/100)),"")</f>
        <v>0</v>
      </c>
      <c r="W308" s="6">
        <f>IFERROR(T308*V308,"")</f>
        <v>0</v>
      </c>
      <c r="X308" s="8">
        <f>IF(AND(U308&gt;0,O308&gt;0),ABS(U308-O308)/O308,"")</f>
        <v>0</v>
      </c>
      <c r="Y308" s="8">
        <f>IF(E308="Seca",Tol_Seca,Tol_Chuva)</f>
        <v>0</v>
      </c>
      <c r="Z308">
        <f>IF(AND(U308&gt;0,O308&gt;0),IF(X308&lt;=Y308,"OK","ATENCAO"),"")</f>
        <v>0</v>
      </c>
    </row>
    <row r="309" spans="7:26">
      <c r="G309">
        <f>D309&amp;"|"&amp;E309&amp;"|"&amp;F309</f>
        <v>0</v>
      </c>
      <c r="H309">
        <f>UPPER(SUBSTITUTE(SUBSTITUTE(G309,"-","")," ",""))</f>
        <v>0</v>
      </c>
      <c r="I309" s="6">
        <f>IFERROR(INDEX(Param_E,MATCH(H309,Param_KeysNorm,0)),"")</f>
        <v>0</v>
      </c>
      <c r="J309" s="6">
        <f>IFERROR(INDEX(Param_Gf,MATCH(H309,Param_KeysNorm,0)),"")</f>
        <v>0</v>
      </c>
      <c r="K309" s="6">
        <f>IFERROR(INDEX(Param_s,MATCH(H309,Param_KeysNorm,0)),"")</f>
        <v>0</v>
      </c>
      <c r="L309" s="6">
        <f>IFERROR(INDEX(Param_g,MATCH(H309,Param_KeysNorm,0)),"")</f>
        <v>0</v>
      </c>
      <c r="M309" s="6">
        <f>IFERROR(INDEX(Param_L,MATCH(H309,Param_KeysNorm,0)),"")</f>
        <v>0</v>
      </c>
      <c r="N309" s="6">
        <f>IFERROR(INDEX(Param_rho,MATCH(H309,Param_KeysNorm,0)),"")</f>
        <v>0</v>
      </c>
      <c r="O309" s="6">
        <f>IFERROR(INDEX(Param_d,MATCH(H309,Param_KeysNorm,0)),"")</f>
        <v>0</v>
      </c>
      <c r="P309" s="6">
        <f>IFERROR(IF(I309&gt;0,10000/I309,""),"")</f>
        <v>0</v>
      </c>
      <c r="Q309" s="6">
        <f>IFERROR(IF(K309&gt;0,J309/K309,""),"")</f>
        <v>0</v>
      </c>
      <c r="R309" s="6">
        <f>IFERROR(IF(L309&gt;0,Q309/L309,""),"")</f>
        <v>0</v>
      </c>
      <c r="S309" s="7">
        <f>IFERROR(R309*P309,"")</f>
        <v>0</v>
      </c>
      <c r="T309" s="6">
        <f>IFERROR((S309*M309*N309)/1000,"")</f>
        <v>0</v>
      </c>
      <c r="U309" s="6">
        <f>IFERROR(R309*M309*N309,"")</f>
        <v>0</v>
      </c>
      <c r="V309" s="6">
        <f>IF(A309&gt;0,A309*(1-(B309/100)-(C309/100)),"")</f>
        <v>0</v>
      </c>
      <c r="W309" s="6">
        <f>IFERROR(T309*V309,"")</f>
        <v>0</v>
      </c>
      <c r="X309" s="8">
        <f>IF(AND(U309&gt;0,O309&gt;0),ABS(U309-O309)/O309,"")</f>
        <v>0</v>
      </c>
      <c r="Y309" s="8">
        <f>IF(E309="Seca",Tol_Seca,Tol_Chuva)</f>
        <v>0</v>
      </c>
      <c r="Z309">
        <f>IF(AND(U309&gt;0,O309&gt;0),IF(X309&lt;=Y309,"OK","ATENCAO"),"")</f>
        <v>0</v>
      </c>
    </row>
    <row r="310" spans="7:26">
      <c r="G310">
        <f>D310&amp;"|"&amp;E310&amp;"|"&amp;F310</f>
        <v>0</v>
      </c>
      <c r="H310">
        <f>UPPER(SUBSTITUTE(SUBSTITUTE(G310,"-","")," ",""))</f>
        <v>0</v>
      </c>
      <c r="I310" s="6">
        <f>IFERROR(INDEX(Param_E,MATCH(H310,Param_KeysNorm,0)),"")</f>
        <v>0</v>
      </c>
      <c r="J310" s="6">
        <f>IFERROR(INDEX(Param_Gf,MATCH(H310,Param_KeysNorm,0)),"")</f>
        <v>0</v>
      </c>
      <c r="K310" s="6">
        <f>IFERROR(INDEX(Param_s,MATCH(H310,Param_KeysNorm,0)),"")</f>
        <v>0</v>
      </c>
      <c r="L310" s="6">
        <f>IFERROR(INDEX(Param_g,MATCH(H310,Param_KeysNorm,0)),"")</f>
        <v>0</v>
      </c>
      <c r="M310" s="6">
        <f>IFERROR(INDEX(Param_L,MATCH(H310,Param_KeysNorm,0)),"")</f>
        <v>0</v>
      </c>
      <c r="N310" s="6">
        <f>IFERROR(INDEX(Param_rho,MATCH(H310,Param_KeysNorm,0)),"")</f>
        <v>0</v>
      </c>
      <c r="O310" s="6">
        <f>IFERROR(INDEX(Param_d,MATCH(H310,Param_KeysNorm,0)),"")</f>
        <v>0</v>
      </c>
      <c r="P310" s="6">
        <f>IFERROR(IF(I310&gt;0,10000/I310,""),"")</f>
        <v>0</v>
      </c>
      <c r="Q310" s="6">
        <f>IFERROR(IF(K310&gt;0,J310/K310,""),"")</f>
        <v>0</v>
      </c>
      <c r="R310" s="6">
        <f>IFERROR(IF(L310&gt;0,Q310/L310,""),"")</f>
        <v>0</v>
      </c>
      <c r="S310" s="7">
        <f>IFERROR(R310*P310,"")</f>
        <v>0</v>
      </c>
      <c r="T310" s="6">
        <f>IFERROR((S310*M310*N310)/1000,"")</f>
        <v>0</v>
      </c>
      <c r="U310" s="6">
        <f>IFERROR(R310*M310*N310,"")</f>
        <v>0</v>
      </c>
      <c r="V310" s="6">
        <f>IF(A310&gt;0,A310*(1-(B310/100)-(C310/100)),"")</f>
        <v>0</v>
      </c>
      <c r="W310" s="6">
        <f>IFERROR(T310*V310,"")</f>
        <v>0</v>
      </c>
      <c r="X310" s="8">
        <f>IF(AND(U310&gt;0,O310&gt;0),ABS(U310-O310)/O310,"")</f>
        <v>0</v>
      </c>
      <c r="Y310" s="8">
        <f>IF(E310="Seca",Tol_Seca,Tol_Chuva)</f>
        <v>0</v>
      </c>
      <c r="Z310">
        <f>IF(AND(U310&gt;0,O310&gt;0),IF(X310&lt;=Y310,"OK","ATENCAO"),"")</f>
        <v>0</v>
      </c>
    </row>
    <row r="311" spans="7:26">
      <c r="G311">
        <f>D311&amp;"|"&amp;E311&amp;"|"&amp;F311</f>
        <v>0</v>
      </c>
      <c r="H311">
        <f>UPPER(SUBSTITUTE(SUBSTITUTE(G311,"-","")," ",""))</f>
        <v>0</v>
      </c>
      <c r="I311" s="6">
        <f>IFERROR(INDEX(Param_E,MATCH(H311,Param_KeysNorm,0)),"")</f>
        <v>0</v>
      </c>
      <c r="J311" s="6">
        <f>IFERROR(INDEX(Param_Gf,MATCH(H311,Param_KeysNorm,0)),"")</f>
        <v>0</v>
      </c>
      <c r="K311" s="6">
        <f>IFERROR(INDEX(Param_s,MATCH(H311,Param_KeysNorm,0)),"")</f>
        <v>0</v>
      </c>
      <c r="L311" s="6">
        <f>IFERROR(INDEX(Param_g,MATCH(H311,Param_KeysNorm,0)),"")</f>
        <v>0</v>
      </c>
      <c r="M311" s="6">
        <f>IFERROR(INDEX(Param_L,MATCH(H311,Param_KeysNorm,0)),"")</f>
        <v>0</v>
      </c>
      <c r="N311" s="6">
        <f>IFERROR(INDEX(Param_rho,MATCH(H311,Param_KeysNorm,0)),"")</f>
        <v>0</v>
      </c>
      <c r="O311" s="6">
        <f>IFERROR(INDEX(Param_d,MATCH(H311,Param_KeysNorm,0)),"")</f>
        <v>0</v>
      </c>
      <c r="P311" s="6">
        <f>IFERROR(IF(I311&gt;0,10000/I311,""),"")</f>
        <v>0</v>
      </c>
      <c r="Q311" s="6">
        <f>IFERROR(IF(K311&gt;0,J311/K311,""),"")</f>
        <v>0</v>
      </c>
      <c r="R311" s="6">
        <f>IFERROR(IF(L311&gt;0,Q311/L311,""),"")</f>
        <v>0</v>
      </c>
      <c r="S311" s="7">
        <f>IFERROR(R311*P311,"")</f>
        <v>0</v>
      </c>
      <c r="T311" s="6">
        <f>IFERROR((S311*M311*N311)/1000,"")</f>
        <v>0</v>
      </c>
      <c r="U311" s="6">
        <f>IFERROR(R311*M311*N311,"")</f>
        <v>0</v>
      </c>
      <c r="V311" s="6">
        <f>IF(A311&gt;0,A311*(1-(B311/100)-(C311/100)),"")</f>
        <v>0</v>
      </c>
      <c r="W311" s="6">
        <f>IFERROR(T311*V311,"")</f>
        <v>0</v>
      </c>
      <c r="X311" s="8">
        <f>IF(AND(U311&gt;0,O311&gt;0),ABS(U311-O311)/O311,"")</f>
        <v>0</v>
      </c>
      <c r="Y311" s="8">
        <f>IF(E311="Seca",Tol_Seca,Tol_Chuva)</f>
        <v>0</v>
      </c>
      <c r="Z311">
        <f>IF(AND(U311&gt;0,O311&gt;0),IF(X311&lt;=Y311,"OK","ATENCAO"),"")</f>
        <v>0</v>
      </c>
    </row>
    <row r="312" spans="7:26">
      <c r="G312">
        <f>D312&amp;"|"&amp;E312&amp;"|"&amp;F312</f>
        <v>0</v>
      </c>
      <c r="H312">
        <f>UPPER(SUBSTITUTE(SUBSTITUTE(G312,"-","")," ",""))</f>
        <v>0</v>
      </c>
      <c r="I312" s="6">
        <f>IFERROR(INDEX(Param_E,MATCH(H312,Param_KeysNorm,0)),"")</f>
        <v>0</v>
      </c>
      <c r="J312" s="6">
        <f>IFERROR(INDEX(Param_Gf,MATCH(H312,Param_KeysNorm,0)),"")</f>
        <v>0</v>
      </c>
      <c r="K312" s="6">
        <f>IFERROR(INDEX(Param_s,MATCH(H312,Param_KeysNorm,0)),"")</f>
        <v>0</v>
      </c>
      <c r="L312" s="6">
        <f>IFERROR(INDEX(Param_g,MATCH(H312,Param_KeysNorm,0)),"")</f>
        <v>0</v>
      </c>
      <c r="M312" s="6">
        <f>IFERROR(INDEX(Param_L,MATCH(H312,Param_KeysNorm,0)),"")</f>
        <v>0</v>
      </c>
      <c r="N312" s="6">
        <f>IFERROR(INDEX(Param_rho,MATCH(H312,Param_KeysNorm,0)),"")</f>
        <v>0</v>
      </c>
      <c r="O312" s="6">
        <f>IFERROR(INDEX(Param_d,MATCH(H312,Param_KeysNorm,0)),"")</f>
        <v>0</v>
      </c>
      <c r="P312" s="6">
        <f>IFERROR(IF(I312&gt;0,10000/I312,""),"")</f>
        <v>0</v>
      </c>
      <c r="Q312" s="6">
        <f>IFERROR(IF(K312&gt;0,J312/K312,""),"")</f>
        <v>0</v>
      </c>
      <c r="R312" s="6">
        <f>IFERROR(IF(L312&gt;0,Q312/L312,""),"")</f>
        <v>0</v>
      </c>
      <c r="S312" s="7">
        <f>IFERROR(R312*P312,"")</f>
        <v>0</v>
      </c>
      <c r="T312" s="6">
        <f>IFERROR((S312*M312*N312)/1000,"")</f>
        <v>0</v>
      </c>
      <c r="U312" s="6">
        <f>IFERROR(R312*M312*N312,"")</f>
        <v>0</v>
      </c>
      <c r="V312" s="6">
        <f>IF(A312&gt;0,A312*(1-(B312/100)-(C312/100)),"")</f>
        <v>0</v>
      </c>
      <c r="W312" s="6">
        <f>IFERROR(T312*V312,"")</f>
        <v>0</v>
      </c>
      <c r="X312" s="8">
        <f>IF(AND(U312&gt;0,O312&gt;0),ABS(U312-O312)/O312,"")</f>
        <v>0</v>
      </c>
      <c r="Y312" s="8">
        <f>IF(E312="Seca",Tol_Seca,Tol_Chuva)</f>
        <v>0</v>
      </c>
      <c r="Z312">
        <f>IF(AND(U312&gt;0,O312&gt;0),IF(X312&lt;=Y312,"OK","ATENCAO"),"")</f>
        <v>0</v>
      </c>
    </row>
    <row r="313" spans="7:26">
      <c r="G313">
        <f>D313&amp;"|"&amp;E313&amp;"|"&amp;F313</f>
        <v>0</v>
      </c>
      <c r="H313">
        <f>UPPER(SUBSTITUTE(SUBSTITUTE(G313,"-","")," ",""))</f>
        <v>0</v>
      </c>
      <c r="I313" s="6">
        <f>IFERROR(INDEX(Param_E,MATCH(H313,Param_KeysNorm,0)),"")</f>
        <v>0</v>
      </c>
      <c r="J313" s="6">
        <f>IFERROR(INDEX(Param_Gf,MATCH(H313,Param_KeysNorm,0)),"")</f>
        <v>0</v>
      </c>
      <c r="K313" s="6">
        <f>IFERROR(INDEX(Param_s,MATCH(H313,Param_KeysNorm,0)),"")</f>
        <v>0</v>
      </c>
      <c r="L313" s="6">
        <f>IFERROR(INDEX(Param_g,MATCH(H313,Param_KeysNorm,0)),"")</f>
        <v>0</v>
      </c>
      <c r="M313" s="6">
        <f>IFERROR(INDEX(Param_L,MATCH(H313,Param_KeysNorm,0)),"")</f>
        <v>0</v>
      </c>
      <c r="N313" s="6">
        <f>IFERROR(INDEX(Param_rho,MATCH(H313,Param_KeysNorm,0)),"")</f>
        <v>0</v>
      </c>
      <c r="O313" s="6">
        <f>IFERROR(INDEX(Param_d,MATCH(H313,Param_KeysNorm,0)),"")</f>
        <v>0</v>
      </c>
      <c r="P313" s="6">
        <f>IFERROR(IF(I313&gt;0,10000/I313,""),"")</f>
        <v>0</v>
      </c>
      <c r="Q313" s="6">
        <f>IFERROR(IF(K313&gt;0,J313/K313,""),"")</f>
        <v>0</v>
      </c>
      <c r="R313" s="6">
        <f>IFERROR(IF(L313&gt;0,Q313/L313,""),"")</f>
        <v>0</v>
      </c>
      <c r="S313" s="7">
        <f>IFERROR(R313*P313,"")</f>
        <v>0</v>
      </c>
      <c r="T313" s="6">
        <f>IFERROR((S313*M313*N313)/1000,"")</f>
        <v>0</v>
      </c>
      <c r="U313" s="6">
        <f>IFERROR(R313*M313*N313,"")</f>
        <v>0</v>
      </c>
      <c r="V313" s="6">
        <f>IF(A313&gt;0,A313*(1-(B313/100)-(C313/100)),"")</f>
        <v>0</v>
      </c>
      <c r="W313" s="6">
        <f>IFERROR(T313*V313,"")</f>
        <v>0</v>
      </c>
      <c r="X313" s="8">
        <f>IF(AND(U313&gt;0,O313&gt;0),ABS(U313-O313)/O313,"")</f>
        <v>0</v>
      </c>
      <c r="Y313" s="8">
        <f>IF(E313="Seca",Tol_Seca,Tol_Chuva)</f>
        <v>0</v>
      </c>
      <c r="Z313">
        <f>IF(AND(U313&gt;0,O313&gt;0),IF(X313&lt;=Y313,"OK","ATENCAO"),"")</f>
        <v>0</v>
      </c>
    </row>
    <row r="314" spans="7:26">
      <c r="G314">
        <f>D314&amp;"|"&amp;E314&amp;"|"&amp;F314</f>
        <v>0</v>
      </c>
      <c r="H314">
        <f>UPPER(SUBSTITUTE(SUBSTITUTE(G314,"-","")," ",""))</f>
        <v>0</v>
      </c>
      <c r="I314" s="6">
        <f>IFERROR(INDEX(Param_E,MATCH(H314,Param_KeysNorm,0)),"")</f>
        <v>0</v>
      </c>
      <c r="J314" s="6">
        <f>IFERROR(INDEX(Param_Gf,MATCH(H314,Param_KeysNorm,0)),"")</f>
        <v>0</v>
      </c>
      <c r="K314" s="6">
        <f>IFERROR(INDEX(Param_s,MATCH(H314,Param_KeysNorm,0)),"")</f>
        <v>0</v>
      </c>
      <c r="L314" s="6">
        <f>IFERROR(INDEX(Param_g,MATCH(H314,Param_KeysNorm,0)),"")</f>
        <v>0</v>
      </c>
      <c r="M314" s="6">
        <f>IFERROR(INDEX(Param_L,MATCH(H314,Param_KeysNorm,0)),"")</f>
        <v>0</v>
      </c>
      <c r="N314" s="6">
        <f>IFERROR(INDEX(Param_rho,MATCH(H314,Param_KeysNorm,0)),"")</f>
        <v>0</v>
      </c>
      <c r="O314" s="6">
        <f>IFERROR(INDEX(Param_d,MATCH(H314,Param_KeysNorm,0)),"")</f>
        <v>0</v>
      </c>
      <c r="P314" s="6">
        <f>IFERROR(IF(I314&gt;0,10000/I314,""),"")</f>
        <v>0</v>
      </c>
      <c r="Q314" s="6">
        <f>IFERROR(IF(K314&gt;0,J314/K314,""),"")</f>
        <v>0</v>
      </c>
      <c r="R314" s="6">
        <f>IFERROR(IF(L314&gt;0,Q314/L314,""),"")</f>
        <v>0</v>
      </c>
      <c r="S314" s="7">
        <f>IFERROR(R314*P314,"")</f>
        <v>0</v>
      </c>
      <c r="T314" s="6">
        <f>IFERROR((S314*M314*N314)/1000,"")</f>
        <v>0</v>
      </c>
      <c r="U314" s="6">
        <f>IFERROR(R314*M314*N314,"")</f>
        <v>0</v>
      </c>
      <c r="V314" s="6">
        <f>IF(A314&gt;0,A314*(1-(B314/100)-(C314/100)),"")</f>
        <v>0</v>
      </c>
      <c r="W314" s="6">
        <f>IFERROR(T314*V314,"")</f>
        <v>0</v>
      </c>
      <c r="X314" s="8">
        <f>IF(AND(U314&gt;0,O314&gt;0),ABS(U314-O314)/O314,"")</f>
        <v>0</v>
      </c>
      <c r="Y314" s="8">
        <f>IF(E314="Seca",Tol_Seca,Tol_Chuva)</f>
        <v>0</v>
      </c>
      <c r="Z314">
        <f>IF(AND(U314&gt;0,O314&gt;0),IF(X314&lt;=Y314,"OK","ATENCAO"),"")</f>
        <v>0</v>
      </c>
    </row>
    <row r="315" spans="7:26">
      <c r="G315">
        <f>D315&amp;"|"&amp;E315&amp;"|"&amp;F315</f>
        <v>0</v>
      </c>
      <c r="H315">
        <f>UPPER(SUBSTITUTE(SUBSTITUTE(G315,"-","")," ",""))</f>
        <v>0</v>
      </c>
      <c r="I315" s="6">
        <f>IFERROR(INDEX(Param_E,MATCH(H315,Param_KeysNorm,0)),"")</f>
        <v>0</v>
      </c>
      <c r="J315" s="6">
        <f>IFERROR(INDEX(Param_Gf,MATCH(H315,Param_KeysNorm,0)),"")</f>
        <v>0</v>
      </c>
      <c r="K315" s="6">
        <f>IFERROR(INDEX(Param_s,MATCH(H315,Param_KeysNorm,0)),"")</f>
        <v>0</v>
      </c>
      <c r="L315" s="6">
        <f>IFERROR(INDEX(Param_g,MATCH(H315,Param_KeysNorm,0)),"")</f>
        <v>0</v>
      </c>
      <c r="M315" s="6">
        <f>IFERROR(INDEX(Param_L,MATCH(H315,Param_KeysNorm,0)),"")</f>
        <v>0</v>
      </c>
      <c r="N315" s="6">
        <f>IFERROR(INDEX(Param_rho,MATCH(H315,Param_KeysNorm,0)),"")</f>
        <v>0</v>
      </c>
      <c r="O315" s="6">
        <f>IFERROR(INDEX(Param_d,MATCH(H315,Param_KeysNorm,0)),"")</f>
        <v>0</v>
      </c>
      <c r="P315" s="6">
        <f>IFERROR(IF(I315&gt;0,10000/I315,""),"")</f>
        <v>0</v>
      </c>
      <c r="Q315" s="6">
        <f>IFERROR(IF(K315&gt;0,J315/K315,""),"")</f>
        <v>0</v>
      </c>
      <c r="R315" s="6">
        <f>IFERROR(IF(L315&gt;0,Q315/L315,""),"")</f>
        <v>0</v>
      </c>
      <c r="S315" s="7">
        <f>IFERROR(R315*P315,"")</f>
        <v>0</v>
      </c>
      <c r="T315" s="6">
        <f>IFERROR((S315*M315*N315)/1000,"")</f>
        <v>0</v>
      </c>
      <c r="U315" s="6">
        <f>IFERROR(R315*M315*N315,"")</f>
        <v>0</v>
      </c>
      <c r="V315" s="6">
        <f>IF(A315&gt;0,A315*(1-(B315/100)-(C315/100)),"")</f>
        <v>0</v>
      </c>
      <c r="W315" s="6">
        <f>IFERROR(T315*V315,"")</f>
        <v>0</v>
      </c>
      <c r="X315" s="8">
        <f>IF(AND(U315&gt;0,O315&gt;0),ABS(U315-O315)/O315,"")</f>
        <v>0</v>
      </c>
      <c r="Y315" s="8">
        <f>IF(E315="Seca",Tol_Seca,Tol_Chuva)</f>
        <v>0</v>
      </c>
      <c r="Z315">
        <f>IF(AND(U315&gt;0,O315&gt;0),IF(X315&lt;=Y315,"OK","ATENCAO"),"")</f>
        <v>0</v>
      </c>
    </row>
    <row r="316" spans="7:26">
      <c r="G316">
        <f>D316&amp;"|"&amp;E316&amp;"|"&amp;F316</f>
        <v>0</v>
      </c>
      <c r="H316">
        <f>UPPER(SUBSTITUTE(SUBSTITUTE(G316,"-","")," ",""))</f>
        <v>0</v>
      </c>
      <c r="I316" s="6">
        <f>IFERROR(INDEX(Param_E,MATCH(H316,Param_KeysNorm,0)),"")</f>
        <v>0</v>
      </c>
      <c r="J316" s="6">
        <f>IFERROR(INDEX(Param_Gf,MATCH(H316,Param_KeysNorm,0)),"")</f>
        <v>0</v>
      </c>
      <c r="K316" s="6">
        <f>IFERROR(INDEX(Param_s,MATCH(H316,Param_KeysNorm,0)),"")</f>
        <v>0</v>
      </c>
      <c r="L316" s="6">
        <f>IFERROR(INDEX(Param_g,MATCH(H316,Param_KeysNorm,0)),"")</f>
        <v>0</v>
      </c>
      <c r="M316" s="6">
        <f>IFERROR(INDEX(Param_L,MATCH(H316,Param_KeysNorm,0)),"")</f>
        <v>0</v>
      </c>
      <c r="N316" s="6">
        <f>IFERROR(INDEX(Param_rho,MATCH(H316,Param_KeysNorm,0)),"")</f>
        <v>0</v>
      </c>
      <c r="O316" s="6">
        <f>IFERROR(INDEX(Param_d,MATCH(H316,Param_KeysNorm,0)),"")</f>
        <v>0</v>
      </c>
      <c r="P316" s="6">
        <f>IFERROR(IF(I316&gt;0,10000/I316,""),"")</f>
        <v>0</v>
      </c>
      <c r="Q316" s="6">
        <f>IFERROR(IF(K316&gt;0,J316/K316,""),"")</f>
        <v>0</v>
      </c>
      <c r="R316" s="6">
        <f>IFERROR(IF(L316&gt;0,Q316/L316,""),"")</f>
        <v>0</v>
      </c>
      <c r="S316" s="7">
        <f>IFERROR(R316*P316,"")</f>
        <v>0</v>
      </c>
      <c r="T316" s="6">
        <f>IFERROR((S316*M316*N316)/1000,"")</f>
        <v>0</v>
      </c>
      <c r="U316" s="6">
        <f>IFERROR(R316*M316*N316,"")</f>
        <v>0</v>
      </c>
      <c r="V316" s="6">
        <f>IF(A316&gt;0,A316*(1-(B316/100)-(C316/100)),"")</f>
        <v>0</v>
      </c>
      <c r="W316" s="6">
        <f>IFERROR(T316*V316,"")</f>
        <v>0</v>
      </c>
      <c r="X316" s="8">
        <f>IF(AND(U316&gt;0,O316&gt;0),ABS(U316-O316)/O316,"")</f>
        <v>0</v>
      </c>
      <c r="Y316" s="8">
        <f>IF(E316="Seca",Tol_Seca,Tol_Chuva)</f>
        <v>0</v>
      </c>
      <c r="Z316">
        <f>IF(AND(U316&gt;0,O316&gt;0),IF(X316&lt;=Y316,"OK","ATENCAO"),"")</f>
        <v>0</v>
      </c>
    </row>
    <row r="317" spans="7:26">
      <c r="G317">
        <f>D317&amp;"|"&amp;E317&amp;"|"&amp;F317</f>
        <v>0</v>
      </c>
      <c r="H317">
        <f>UPPER(SUBSTITUTE(SUBSTITUTE(G317,"-","")," ",""))</f>
        <v>0</v>
      </c>
      <c r="I317" s="6">
        <f>IFERROR(INDEX(Param_E,MATCH(H317,Param_KeysNorm,0)),"")</f>
        <v>0</v>
      </c>
      <c r="J317" s="6">
        <f>IFERROR(INDEX(Param_Gf,MATCH(H317,Param_KeysNorm,0)),"")</f>
        <v>0</v>
      </c>
      <c r="K317" s="6">
        <f>IFERROR(INDEX(Param_s,MATCH(H317,Param_KeysNorm,0)),"")</f>
        <v>0</v>
      </c>
      <c r="L317" s="6">
        <f>IFERROR(INDEX(Param_g,MATCH(H317,Param_KeysNorm,0)),"")</f>
        <v>0</v>
      </c>
      <c r="M317" s="6">
        <f>IFERROR(INDEX(Param_L,MATCH(H317,Param_KeysNorm,0)),"")</f>
        <v>0</v>
      </c>
      <c r="N317" s="6">
        <f>IFERROR(INDEX(Param_rho,MATCH(H317,Param_KeysNorm,0)),"")</f>
        <v>0</v>
      </c>
      <c r="O317" s="6">
        <f>IFERROR(INDEX(Param_d,MATCH(H317,Param_KeysNorm,0)),"")</f>
        <v>0</v>
      </c>
      <c r="P317" s="6">
        <f>IFERROR(IF(I317&gt;0,10000/I317,""),"")</f>
        <v>0</v>
      </c>
      <c r="Q317" s="6">
        <f>IFERROR(IF(K317&gt;0,J317/K317,""),"")</f>
        <v>0</v>
      </c>
      <c r="R317" s="6">
        <f>IFERROR(IF(L317&gt;0,Q317/L317,""),"")</f>
        <v>0</v>
      </c>
      <c r="S317" s="7">
        <f>IFERROR(R317*P317,"")</f>
        <v>0</v>
      </c>
      <c r="T317" s="6">
        <f>IFERROR((S317*M317*N317)/1000,"")</f>
        <v>0</v>
      </c>
      <c r="U317" s="6">
        <f>IFERROR(R317*M317*N317,"")</f>
        <v>0</v>
      </c>
      <c r="V317" s="6">
        <f>IF(A317&gt;0,A317*(1-(B317/100)-(C317/100)),"")</f>
        <v>0</v>
      </c>
      <c r="W317" s="6">
        <f>IFERROR(T317*V317,"")</f>
        <v>0</v>
      </c>
      <c r="X317" s="8">
        <f>IF(AND(U317&gt;0,O317&gt;0),ABS(U317-O317)/O317,"")</f>
        <v>0</v>
      </c>
      <c r="Y317" s="8">
        <f>IF(E317="Seca",Tol_Seca,Tol_Chuva)</f>
        <v>0</v>
      </c>
      <c r="Z317">
        <f>IF(AND(U317&gt;0,O317&gt;0),IF(X317&lt;=Y317,"OK","ATENCAO"),"")</f>
        <v>0</v>
      </c>
    </row>
    <row r="318" spans="7:26">
      <c r="G318">
        <f>D318&amp;"|"&amp;E318&amp;"|"&amp;F318</f>
        <v>0</v>
      </c>
      <c r="H318">
        <f>UPPER(SUBSTITUTE(SUBSTITUTE(G318,"-","")," ",""))</f>
        <v>0</v>
      </c>
      <c r="I318" s="6">
        <f>IFERROR(INDEX(Param_E,MATCH(H318,Param_KeysNorm,0)),"")</f>
        <v>0</v>
      </c>
      <c r="J318" s="6">
        <f>IFERROR(INDEX(Param_Gf,MATCH(H318,Param_KeysNorm,0)),"")</f>
        <v>0</v>
      </c>
      <c r="K318" s="6">
        <f>IFERROR(INDEX(Param_s,MATCH(H318,Param_KeysNorm,0)),"")</f>
        <v>0</v>
      </c>
      <c r="L318" s="6">
        <f>IFERROR(INDEX(Param_g,MATCH(H318,Param_KeysNorm,0)),"")</f>
        <v>0</v>
      </c>
      <c r="M318" s="6">
        <f>IFERROR(INDEX(Param_L,MATCH(H318,Param_KeysNorm,0)),"")</f>
        <v>0</v>
      </c>
      <c r="N318" s="6">
        <f>IFERROR(INDEX(Param_rho,MATCH(H318,Param_KeysNorm,0)),"")</f>
        <v>0</v>
      </c>
      <c r="O318" s="6">
        <f>IFERROR(INDEX(Param_d,MATCH(H318,Param_KeysNorm,0)),"")</f>
        <v>0</v>
      </c>
      <c r="P318" s="6">
        <f>IFERROR(IF(I318&gt;0,10000/I318,""),"")</f>
        <v>0</v>
      </c>
      <c r="Q318" s="6">
        <f>IFERROR(IF(K318&gt;0,J318/K318,""),"")</f>
        <v>0</v>
      </c>
      <c r="R318" s="6">
        <f>IFERROR(IF(L318&gt;0,Q318/L318,""),"")</f>
        <v>0</v>
      </c>
      <c r="S318" s="7">
        <f>IFERROR(R318*P318,"")</f>
        <v>0</v>
      </c>
      <c r="T318" s="6">
        <f>IFERROR((S318*M318*N318)/1000,"")</f>
        <v>0</v>
      </c>
      <c r="U318" s="6">
        <f>IFERROR(R318*M318*N318,"")</f>
        <v>0</v>
      </c>
      <c r="V318" s="6">
        <f>IF(A318&gt;0,A318*(1-(B318/100)-(C318/100)),"")</f>
        <v>0</v>
      </c>
      <c r="W318" s="6">
        <f>IFERROR(T318*V318,"")</f>
        <v>0</v>
      </c>
      <c r="X318" s="8">
        <f>IF(AND(U318&gt;0,O318&gt;0),ABS(U318-O318)/O318,"")</f>
        <v>0</v>
      </c>
      <c r="Y318" s="8">
        <f>IF(E318="Seca",Tol_Seca,Tol_Chuva)</f>
        <v>0</v>
      </c>
      <c r="Z318">
        <f>IF(AND(U318&gt;0,O318&gt;0),IF(X318&lt;=Y318,"OK","ATENCAO"),"")</f>
        <v>0</v>
      </c>
    </row>
    <row r="319" spans="7:26">
      <c r="G319">
        <f>D319&amp;"|"&amp;E319&amp;"|"&amp;F319</f>
        <v>0</v>
      </c>
      <c r="H319">
        <f>UPPER(SUBSTITUTE(SUBSTITUTE(G319,"-","")," ",""))</f>
        <v>0</v>
      </c>
      <c r="I319" s="6">
        <f>IFERROR(INDEX(Param_E,MATCH(H319,Param_KeysNorm,0)),"")</f>
        <v>0</v>
      </c>
      <c r="J319" s="6">
        <f>IFERROR(INDEX(Param_Gf,MATCH(H319,Param_KeysNorm,0)),"")</f>
        <v>0</v>
      </c>
      <c r="K319" s="6">
        <f>IFERROR(INDEX(Param_s,MATCH(H319,Param_KeysNorm,0)),"")</f>
        <v>0</v>
      </c>
      <c r="L319" s="6">
        <f>IFERROR(INDEX(Param_g,MATCH(H319,Param_KeysNorm,0)),"")</f>
        <v>0</v>
      </c>
      <c r="M319" s="6">
        <f>IFERROR(INDEX(Param_L,MATCH(H319,Param_KeysNorm,0)),"")</f>
        <v>0</v>
      </c>
      <c r="N319" s="6">
        <f>IFERROR(INDEX(Param_rho,MATCH(H319,Param_KeysNorm,0)),"")</f>
        <v>0</v>
      </c>
      <c r="O319" s="6">
        <f>IFERROR(INDEX(Param_d,MATCH(H319,Param_KeysNorm,0)),"")</f>
        <v>0</v>
      </c>
      <c r="P319" s="6">
        <f>IFERROR(IF(I319&gt;0,10000/I319,""),"")</f>
        <v>0</v>
      </c>
      <c r="Q319" s="6">
        <f>IFERROR(IF(K319&gt;0,J319/K319,""),"")</f>
        <v>0</v>
      </c>
      <c r="R319" s="6">
        <f>IFERROR(IF(L319&gt;0,Q319/L319,""),"")</f>
        <v>0</v>
      </c>
      <c r="S319" s="7">
        <f>IFERROR(R319*P319,"")</f>
        <v>0</v>
      </c>
      <c r="T319" s="6">
        <f>IFERROR((S319*M319*N319)/1000,"")</f>
        <v>0</v>
      </c>
      <c r="U319" s="6">
        <f>IFERROR(R319*M319*N319,"")</f>
        <v>0</v>
      </c>
      <c r="V319" s="6">
        <f>IF(A319&gt;0,A319*(1-(B319/100)-(C319/100)),"")</f>
        <v>0</v>
      </c>
      <c r="W319" s="6">
        <f>IFERROR(T319*V319,"")</f>
        <v>0</v>
      </c>
      <c r="X319" s="8">
        <f>IF(AND(U319&gt;0,O319&gt;0),ABS(U319-O319)/O319,"")</f>
        <v>0</v>
      </c>
      <c r="Y319" s="8">
        <f>IF(E319="Seca",Tol_Seca,Tol_Chuva)</f>
        <v>0</v>
      </c>
      <c r="Z319">
        <f>IF(AND(U319&gt;0,O319&gt;0),IF(X319&lt;=Y319,"OK","ATENCAO"),"")</f>
        <v>0</v>
      </c>
    </row>
    <row r="320" spans="7:26">
      <c r="G320">
        <f>D320&amp;"|"&amp;E320&amp;"|"&amp;F320</f>
        <v>0</v>
      </c>
      <c r="H320">
        <f>UPPER(SUBSTITUTE(SUBSTITUTE(G320,"-","")," ",""))</f>
        <v>0</v>
      </c>
      <c r="I320" s="6">
        <f>IFERROR(INDEX(Param_E,MATCH(H320,Param_KeysNorm,0)),"")</f>
        <v>0</v>
      </c>
      <c r="J320" s="6">
        <f>IFERROR(INDEX(Param_Gf,MATCH(H320,Param_KeysNorm,0)),"")</f>
        <v>0</v>
      </c>
      <c r="K320" s="6">
        <f>IFERROR(INDEX(Param_s,MATCH(H320,Param_KeysNorm,0)),"")</f>
        <v>0</v>
      </c>
      <c r="L320" s="6">
        <f>IFERROR(INDEX(Param_g,MATCH(H320,Param_KeysNorm,0)),"")</f>
        <v>0</v>
      </c>
      <c r="M320" s="6">
        <f>IFERROR(INDEX(Param_L,MATCH(H320,Param_KeysNorm,0)),"")</f>
        <v>0</v>
      </c>
      <c r="N320" s="6">
        <f>IFERROR(INDEX(Param_rho,MATCH(H320,Param_KeysNorm,0)),"")</f>
        <v>0</v>
      </c>
      <c r="O320" s="6">
        <f>IFERROR(INDEX(Param_d,MATCH(H320,Param_KeysNorm,0)),"")</f>
        <v>0</v>
      </c>
      <c r="P320" s="6">
        <f>IFERROR(IF(I320&gt;0,10000/I320,""),"")</f>
        <v>0</v>
      </c>
      <c r="Q320" s="6">
        <f>IFERROR(IF(K320&gt;0,J320/K320,""),"")</f>
        <v>0</v>
      </c>
      <c r="R320" s="6">
        <f>IFERROR(IF(L320&gt;0,Q320/L320,""),"")</f>
        <v>0</v>
      </c>
      <c r="S320" s="7">
        <f>IFERROR(R320*P320,"")</f>
        <v>0</v>
      </c>
      <c r="T320" s="6">
        <f>IFERROR((S320*M320*N320)/1000,"")</f>
        <v>0</v>
      </c>
      <c r="U320" s="6">
        <f>IFERROR(R320*M320*N320,"")</f>
        <v>0</v>
      </c>
      <c r="V320" s="6">
        <f>IF(A320&gt;0,A320*(1-(B320/100)-(C320/100)),"")</f>
        <v>0</v>
      </c>
      <c r="W320" s="6">
        <f>IFERROR(T320*V320,"")</f>
        <v>0</v>
      </c>
      <c r="X320" s="8">
        <f>IF(AND(U320&gt;0,O320&gt;0),ABS(U320-O320)/O320,"")</f>
        <v>0</v>
      </c>
      <c r="Y320" s="8">
        <f>IF(E320="Seca",Tol_Seca,Tol_Chuva)</f>
        <v>0</v>
      </c>
      <c r="Z320">
        <f>IF(AND(U320&gt;0,O320&gt;0),IF(X320&lt;=Y320,"OK","ATENCAO"),"")</f>
        <v>0</v>
      </c>
    </row>
    <row r="321" spans="7:26">
      <c r="G321">
        <f>D321&amp;"|"&amp;E321&amp;"|"&amp;F321</f>
        <v>0</v>
      </c>
      <c r="H321">
        <f>UPPER(SUBSTITUTE(SUBSTITUTE(G321,"-","")," ",""))</f>
        <v>0</v>
      </c>
      <c r="I321" s="6">
        <f>IFERROR(INDEX(Param_E,MATCH(H321,Param_KeysNorm,0)),"")</f>
        <v>0</v>
      </c>
      <c r="J321" s="6">
        <f>IFERROR(INDEX(Param_Gf,MATCH(H321,Param_KeysNorm,0)),"")</f>
        <v>0</v>
      </c>
      <c r="K321" s="6">
        <f>IFERROR(INDEX(Param_s,MATCH(H321,Param_KeysNorm,0)),"")</f>
        <v>0</v>
      </c>
      <c r="L321" s="6">
        <f>IFERROR(INDEX(Param_g,MATCH(H321,Param_KeysNorm,0)),"")</f>
        <v>0</v>
      </c>
      <c r="M321" s="6">
        <f>IFERROR(INDEX(Param_L,MATCH(H321,Param_KeysNorm,0)),"")</f>
        <v>0</v>
      </c>
      <c r="N321" s="6">
        <f>IFERROR(INDEX(Param_rho,MATCH(H321,Param_KeysNorm,0)),"")</f>
        <v>0</v>
      </c>
      <c r="O321" s="6">
        <f>IFERROR(INDEX(Param_d,MATCH(H321,Param_KeysNorm,0)),"")</f>
        <v>0</v>
      </c>
      <c r="P321" s="6">
        <f>IFERROR(IF(I321&gt;0,10000/I321,""),"")</f>
        <v>0</v>
      </c>
      <c r="Q321" s="6">
        <f>IFERROR(IF(K321&gt;0,J321/K321,""),"")</f>
        <v>0</v>
      </c>
      <c r="R321" s="6">
        <f>IFERROR(IF(L321&gt;0,Q321/L321,""),"")</f>
        <v>0</v>
      </c>
      <c r="S321" s="7">
        <f>IFERROR(R321*P321,"")</f>
        <v>0</v>
      </c>
      <c r="T321" s="6">
        <f>IFERROR((S321*M321*N321)/1000,"")</f>
        <v>0</v>
      </c>
      <c r="U321" s="6">
        <f>IFERROR(R321*M321*N321,"")</f>
        <v>0</v>
      </c>
      <c r="V321" s="6">
        <f>IF(A321&gt;0,A321*(1-(B321/100)-(C321/100)),"")</f>
        <v>0</v>
      </c>
      <c r="W321" s="6">
        <f>IFERROR(T321*V321,"")</f>
        <v>0</v>
      </c>
      <c r="X321" s="8">
        <f>IF(AND(U321&gt;0,O321&gt;0),ABS(U321-O321)/O321,"")</f>
        <v>0</v>
      </c>
      <c r="Y321" s="8">
        <f>IF(E321="Seca",Tol_Seca,Tol_Chuva)</f>
        <v>0</v>
      </c>
      <c r="Z321">
        <f>IF(AND(U321&gt;0,O321&gt;0),IF(X321&lt;=Y321,"OK","ATENCAO"),"")</f>
        <v>0</v>
      </c>
    </row>
    <row r="322" spans="7:26">
      <c r="G322">
        <f>D322&amp;"|"&amp;E322&amp;"|"&amp;F322</f>
        <v>0</v>
      </c>
      <c r="H322">
        <f>UPPER(SUBSTITUTE(SUBSTITUTE(G322,"-","")," ",""))</f>
        <v>0</v>
      </c>
      <c r="I322" s="6">
        <f>IFERROR(INDEX(Param_E,MATCH(H322,Param_KeysNorm,0)),"")</f>
        <v>0</v>
      </c>
      <c r="J322" s="6">
        <f>IFERROR(INDEX(Param_Gf,MATCH(H322,Param_KeysNorm,0)),"")</f>
        <v>0</v>
      </c>
      <c r="K322" s="6">
        <f>IFERROR(INDEX(Param_s,MATCH(H322,Param_KeysNorm,0)),"")</f>
        <v>0</v>
      </c>
      <c r="L322" s="6">
        <f>IFERROR(INDEX(Param_g,MATCH(H322,Param_KeysNorm,0)),"")</f>
        <v>0</v>
      </c>
      <c r="M322" s="6">
        <f>IFERROR(INDEX(Param_L,MATCH(H322,Param_KeysNorm,0)),"")</f>
        <v>0</v>
      </c>
      <c r="N322" s="6">
        <f>IFERROR(INDEX(Param_rho,MATCH(H322,Param_KeysNorm,0)),"")</f>
        <v>0</v>
      </c>
      <c r="O322" s="6">
        <f>IFERROR(INDEX(Param_d,MATCH(H322,Param_KeysNorm,0)),"")</f>
        <v>0</v>
      </c>
      <c r="P322" s="6">
        <f>IFERROR(IF(I322&gt;0,10000/I322,""),"")</f>
        <v>0</v>
      </c>
      <c r="Q322" s="6">
        <f>IFERROR(IF(K322&gt;0,J322/K322,""),"")</f>
        <v>0</v>
      </c>
      <c r="R322" s="6">
        <f>IFERROR(IF(L322&gt;0,Q322/L322,""),"")</f>
        <v>0</v>
      </c>
      <c r="S322" s="7">
        <f>IFERROR(R322*P322,"")</f>
        <v>0</v>
      </c>
      <c r="T322" s="6">
        <f>IFERROR((S322*M322*N322)/1000,"")</f>
        <v>0</v>
      </c>
      <c r="U322" s="6">
        <f>IFERROR(R322*M322*N322,"")</f>
        <v>0</v>
      </c>
      <c r="V322" s="6">
        <f>IF(A322&gt;0,A322*(1-(B322/100)-(C322/100)),"")</f>
        <v>0</v>
      </c>
      <c r="W322" s="6">
        <f>IFERROR(T322*V322,"")</f>
        <v>0</v>
      </c>
      <c r="X322" s="8">
        <f>IF(AND(U322&gt;0,O322&gt;0),ABS(U322-O322)/O322,"")</f>
        <v>0</v>
      </c>
      <c r="Y322" s="8">
        <f>IF(E322="Seca",Tol_Seca,Tol_Chuva)</f>
        <v>0</v>
      </c>
      <c r="Z322">
        <f>IF(AND(U322&gt;0,O322&gt;0),IF(X322&lt;=Y322,"OK","ATENCAO"),"")</f>
        <v>0</v>
      </c>
    </row>
    <row r="323" spans="7:26">
      <c r="G323">
        <f>D323&amp;"|"&amp;E323&amp;"|"&amp;F323</f>
        <v>0</v>
      </c>
      <c r="H323">
        <f>UPPER(SUBSTITUTE(SUBSTITUTE(G323,"-","")," ",""))</f>
        <v>0</v>
      </c>
      <c r="I323" s="6">
        <f>IFERROR(INDEX(Param_E,MATCH(H323,Param_KeysNorm,0)),"")</f>
        <v>0</v>
      </c>
      <c r="J323" s="6">
        <f>IFERROR(INDEX(Param_Gf,MATCH(H323,Param_KeysNorm,0)),"")</f>
        <v>0</v>
      </c>
      <c r="K323" s="6">
        <f>IFERROR(INDEX(Param_s,MATCH(H323,Param_KeysNorm,0)),"")</f>
        <v>0</v>
      </c>
      <c r="L323" s="6">
        <f>IFERROR(INDEX(Param_g,MATCH(H323,Param_KeysNorm,0)),"")</f>
        <v>0</v>
      </c>
      <c r="M323" s="6">
        <f>IFERROR(INDEX(Param_L,MATCH(H323,Param_KeysNorm,0)),"")</f>
        <v>0</v>
      </c>
      <c r="N323" s="6">
        <f>IFERROR(INDEX(Param_rho,MATCH(H323,Param_KeysNorm,0)),"")</f>
        <v>0</v>
      </c>
      <c r="O323" s="6">
        <f>IFERROR(INDEX(Param_d,MATCH(H323,Param_KeysNorm,0)),"")</f>
        <v>0</v>
      </c>
      <c r="P323" s="6">
        <f>IFERROR(IF(I323&gt;0,10000/I323,""),"")</f>
        <v>0</v>
      </c>
      <c r="Q323" s="6">
        <f>IFERROR(IF(K323&gt;0,J323/K323,""),"")</f>
        <v>0</v>
      </c>
      <c r="R323" s="6">
        <f>IFERROR(IF(L323&gt;0,Q323/L323,""),"")</f>
        <v>0</v>
      </c>
      <c r="S323" s="7">
        <f>IFERROR(R323*P323,"")</f>
        <v>0</v>
      </c>
      <c r="T323" s="6">
        <f>IFERROR((S323*M323*N323)/1000,"")</f>
        <v>0</v>
      </c>
      <c r="U323" s="6">
        <f>IFERROR(R323*M323*N323,"")</f>
        <v>0</v>
      </c>
      <c r="V323" s="6">
        <f>IF(A323&gt;0,A323*(1-(B323/100)-(C323/100)),"")</f>
        <v>0</v>
      </c>
      <c r="W323" s="6">
        <f>IFERROR(T323*V323,"")</f>
        <v>0</v>
      </c>
      <c r="X323" s="8">
        <f>IF(AND(U323&gt;0,O323&gt;0),ABS(U323-O323)/O323,"")</f>
        <v>0</v>
      </c>
      <c r="Y323" s="8">
        <f>IF(E323="Seca",Tol_Seca,Tol_Chuva)</f>
        <v>0</v>
      </c>
      <c r="Z323">
        <f>IF(AND(U323&gt;0,O323&gt;0),IF(X323&lt;=Y323,"OK","ATENCAO"),"")</f>
        <v>0</v>
      </c>
    </row>
    <row r="324" spans="7:26">
      <c r="G324">
        <f>D324&amp;"|"&amp;E324&amp;"|"&amp;F324</f>
        <v>0</v>
      </c>
      <c r="H324">
        <f>UPPER(SUBSTITUTE(SUBSTITUTE(G324,"-","")," ",""))</f>
        <v>0</v>
      </c>
      <c r="I324" s="6">
        <f>IFERROR(INDEX(Param_E,MATCH(H324,Param_KeysNorm,0)),"")</f>
        <v>0</v>
      </c>
      <c r="J324" s="6">
        <f>IFERROR(INDEX(Param_Gf,MATCH(H324,Param_KeysNorm,0)),"")</f>
        <v>0</v>
      </c>
      <c r="K324" s="6">
        <f>IFERROR(INDEX(Param_s,MATCH(H324,Param_KeysNorm,0)),"")</f>
        <v>0</v>
      </c>
      <c r="L324" s="6">
        <f>IFERROR(INDEX(Param_g,MATCH(H324,Param_KeysNorm,0)),"")</f>
        <v>0</v>
      </c>
      <c r="M324" s="6">
        <f>IFERROR(INDEX(Param_L,MATCH(H324,Param_KeysNorm,0)),"")</f>
        <v>0</v>
      </c>
      <c r="N324" s="6">
        <f>IFERROR(INDEX(Param_rho,MATCH(H324,Param_KeysNorm,0)),"")</f>
        <v>0</v>
      </c>
      <c r="O324" s="6">
        <f>IFERROR(INDEX(Param_d,MATCH(H324,Param_KeysNorm,0)),"")</f>
        <v>0</v>
      </c>
      <c r="P324" s="6">
        <f>IFERROR(IF(I324&gt;0,10000/I324,""),"")</f>
        <v>0</v>
      </c>
      <c r="Q324" s="6">
        <f>IFERROR(IF(K324&gt;0,J324/K324,""),"")</f>
        <v>0</v>
      </c>
      <c r="R324" s="6">
        <f>IFERROR(IF(L324&gt;0,Q324/L324,""),"")</f>
        <v>0</v>
      </c>
      <c r="S324" s="7">
        <f>IFERROR(R324*P324,"")</f>
        <v>0</v>
      </c>
      <c r="T324" s="6">
        <f>IFERROR((S324*M324*N324)/1000,"")</f>
        <v>0</v>
      </c>
      <c r="U324" s="6">
        <f>IFERROR(R324*M324*N324,"")</f>
        <v>0</v>
      </c>
      <c r="V324" s="6">
        <f>IF(A324&gt;0,A324*(1-(B324/100)-(C324/100)),"")</f>
        <v>0</v>
      </c>
      <c r="W324" s="6">
        <f>IFERROR(T324*V324,"")</f>
        <v>0</v>
      </c>
      <c r="X324" s="8">
        <f>IF(AND(U324&gt;0,O324&gt;0),ABS(U324-O324)/O324,"")</f>
        <v>0</v>
      </c>
      <c r="Y324" s="8">
        <f>IF(E324="Seca",Tol_Seca,Tol_Chuva)</f>
        <v>0</v>
      </c>
      <c r="Z324">
        <f>IF(AND(U324&gt;0,O324&gt;0),IF(X324&lt;=Y324,"OK","ATENCAO"),"")</f>
        <v>0</v>
      </c>
    </row>
    <row r="325" spans="7:26">
      <c r="G325">
        <f>D325&amp;"|"&amp;E325&amp;"|"&amp;F325</f>
        <v>0</v>
      </c>
      <c r="H325">
        <f>UPPER(SUBSTITUTE(SUBSTITUTE(G325,"-","")," ",""))</f>
        <v>0</v>
      </c>
      <c r="I325" s="6">
        <f>IFERROR(INDEX(Param_E,MATCH(H325,Param_KeysNorm,0)),"")</f>
        <v>0</v>
      </c>
      <c r="J325" s="6">
        <f>IFERROR(INDEX(Param_Gf,MATCH(H325,Param_KeysNorm,0)),"")</f>
        <v>0</v>
      </c>
      <c r="K325" s="6">
        <f>IFERROR(INDEX(Param_s,MATCH(H325,Param_KeysNorm,0)),"")</f>
        <v>0</v>
      </c>
      <c r="L325" s="6">
        <f>IFERROR(INDEX(Param_g,MATCH(H325,Param_KeysNorm,0)),"")</f>
        <v>0</v>
      </c>
      <c r="M325" s="6">
        <f>IFERROR(INDEX(Param_L,MATCH(H325,Param_KeysNorm,0)),"")</f>
        <v>0</v>
      </c>
      <c r="N325" s="6">
        <f>IFERROR(INDEX(Param_rho,MATCH(H325,Param_KeysNorm,0)),"")</f>
        <v>0</v>
      </c>
      <c r="O325" s="6">
        <f>IFERROR(INDEX(Param_d,MATCH(H325,Param_KeysNorm,0)),"")</f>
        <v>0</v>
      </c>
      <c r="P325" s="6">
        <f>IFERROR(IF(I325&gt;0,10000/I325,""),"")</f>
        <v>0</v>
      </c>
      <c r="Q325" s="6">
        <f>IFERROR(IF(K325&gt;0,J325/K325,""),"")</f>
        <v>0</v>
      </c>
      <c r="R325" s="6">
        <f>IFERROR(IF(L325&gt;0,Q325/L325,""),"")</f>
        <v>0</v>
      </c>
      <c r="S325" s="7">
        <f>IFERROR(R325*P325,"")</f>
        <v>0</v>
      </c>
      <c r="T325" s="6">
        <f>IFERROR((S325*M325*N325)/1000,"")</f>
        <v>0</v>
      </c>
      <c r="U325" s="6">
        <f>IFERROR(R325*M325*N325,"")</f>
        <v>0</v>
      </c>
      <c r="V325" s="6">
        <f>IF(A325&gt;0,A325*(1-(B325/100)-(C325/100)),"")</f>
        <v>0</v>
      </c>
      <c r="W325" s="6">
        <f>IFERROR(T325*V325,"")</f>
        <v>0</v>
      </c>
      <c r="X325" s="8">
        <f>IF(AND(U325&gt;0,O325&gt;0),ABS(U325-O325)/O325,"")</f>
        <v>0</v>
      </c>
      <c r="Y325" s="8">
        <f>IF(E325="Seca",Tol_Seca,Tol_Chuva)</f>
        <v>0</v>
      </c>
      <c r="Z325">
        <f>IF(AND(U325&gt;0,O325&gt;0),IF(X325&lt;=Y325,"OK","ATENCAO"),"")</f>
        <v>0</v>
      </c>
    </row>
    <row r="326" spans="7:26">
      <c r="G326">
        <f>D326&amp;"|"&amp;E326&amp;"|"&amp;F326</f>
        <v>0</v>
      </c>
      <c r="H326">
        <f>UPPER(SUBSTITUTE(SUBSTITUTE(G326,"-","")," ",""))</f>
        <v>0</v>
      </c>
      <c r="I326" s="6">
        <f>IFERROR(INDEX(Param_E,MATCH(H326,Param_KeysNorm,0)),"")</f>
        <v>0</v>
      </c>
      <c r="J326" s="6">
        <f>IFERROR(INDEX(Param_Gf,MATCH(H326,Param_KeysNorm,0)),"")</f>
        <v>0</v>
      </c>
      <c r="K326" s="6">
        <f>IFERROR(INDEX(Param_s,MATCH(H326,Param_KeysNorm,0)),"")</f>
        <v>0</v>
      </c>
      <c r="L326" s="6">
        <f>IFERROR(INDEX(Param_g,MATCH(H326,Param_KeysNorm,0)),"")</f>
        <v>0</v>
      </c>
      <c r="M326" s="6">
        <f>IFERROR(INDEX(Param_L,MATCH(H326,Param_KeysNorm,0)),"")</f>
        <v>0</v>
      </c>
      <c r="N326" s="6">
        <f>IFERROR(INDEX(Param_rho,MATCH(H326,Param_KeysNorm,0)),"")</f>
        <v>0</v>
      </c>
      <c r="O326" s="6">
        <f>IFERROR(INDEX(Param_d,MATCH(H326,Param_KeysNorm,0)),"")</f>
        <v>0</v>
      </c>
      <c r="P326" s="6">
        <f>IFERROR(IF(I326&gt;0,10000/I326,""),"")</f>
        <v>0</v>
      </c>
      <c r="Q326" s="6">
        <f>IFERROR(IF(K326&gt;0,J326/K326,""),"")</f>
        <v>0</v>
      </c>
      <c r="R326" s="6">
        <f>IFERROR(IF(L326&gt;0,Q326/L326,""),"")</f>
        <v>0</v>
      </c>
      <c r="S326" s="7">
        <f>IFERROR(R326*P326,"")</f>
        <v>0</v>
      </c>
      <c r="T326" s="6">
        <f>IFERROR((S326*M326*N326)/1000,"")</f>
        <v>0</v>
      </c>
      <c r="U326" s="6">
        <f>IFERROR(R326*M326*N326,"")</f>
        <v>0</v>
      </c>
      <c r="V326" s="6">
        <f>IF(A326&gt;0,A326*(1-(B326/100)-(C326/100)),"")</f>
        <v>0</v>
      </c>
      <c r="W326" s="6">
        <f>IFERROR(T326*V326,"")</f>
        <v>0</v>
      </c>
      <c r="X326" s="8">
        <f>IF(AND(U326&gt;0,O326&gt;0),ABS(U326-O326)/O326,"")</f>
        <v>0</v>
      </c>
      <c r="Y326" s="8">
        <f>IF(E326="Seca",Tol_Seca,Tol_Chuva)</f>
        <v>0</v>
      </c>
      <c r="Z326">
        <f>IF(AND(U326&gt;0,O326&gt;0),IF(X326&lt;=Y326,"OK","ATENCAO"),"")</f>
        <v>0</v>
      </c>
    </row>
    <row r="327" spans="7:26">
      <c r="G327">
        <f>D327&amp;"|"&amp;E327&amp;"|"&amp;F327</f>
        <v>0</v>
      </c>
      <c r="H327">
        <f>UPPER(SUBSTITUTE(SUBSTITUTE(G327,"-","")," ",""))</f>
        <v>0</v>
      </c>
      <c r="I327" s="6">
        <f>IFERROR(INDEX(Param_E,MATCH(H327,Param_KeysNorm,0)),"")</f>
        <v>0</v>
      </c>
      <c r="J327" s="6">
        <f>IFERROR(INDEX(Param_Gf,MATCH(H327,Param_KeysNorm,0)),"")</f>
        <v>0</v>
      </c>
      <c r="K327" s="6">
        <f>IFERROR(INDEX(Param_s,MATCH(H327,Param_KeysNorm,0)),"")</f>
        <v>0</v>
      </c>
      <c r="L327" s="6">
        <f>IFERROR(INDEX(Param_g,MATCH(H327,Param_KeysNorm,0)),"")</f>
        <v>0</v>
      </c>
      <c r="M327" s="6">
        <f>IFERROR(INDEX(Param_L,MATCH(H327,Param_KeysNorm,0)),"")</f>
        <v>0</v>
      </c>
      <c r="N327" s="6">
        <f>IFERROR(INDEX(Param_rho,MATCH(H327,Param_KeysNorm,0)),"")</f>
        <v>0</v>
      </c>
      <c r="O327" s="6">
        <f>IFERROR(INDEX(Param_d,MATCH(H327,Param_KeysNorm,0)),"")</f>
        <v>0</v>
      </c>
      <c r="P327" s="6">
        <f>IFERROR(IF(I327&gt;0,10000/I327,""),"")</f>
        <v>0</v>
      </c>
      <c r="Q327" s="6">
        <f>IFERROR(IF(K327&gt;0,J327/K327,""),"")</f>
        <v>0</v>
      </c>
      <c r="R327" s="6">
        <f>IFERROR(IF(L327&gt;0,Q327/L327,""),"")</f>
        <v>0</v>
      </c>
      <c r="S327" s="7">
        <f>IFERROR(R327*P327,"")</f>
        <v>0</v>
      </c>
      <c r="T327" s="6">
        <f>IFERROR((S327*M327*N327)/1000,"")</f>
        <v>0</v>
      </c>
      <c r="U327" s="6">
        <f>IFERROR(R327*M327*N327,"")</f>
        <v>0</v>
      </c>
      <c r="V327" s="6">
        <f>IF(A327&gt;0,A327*(1-(B327/100)-(C327/100)),"")</f>
        <v>0</v>
      </c>
      <c r="W327" s="6">
        <f>IFERROR(T327*V327,"")</f>
        <v>0</v>
      </c>
      <c r="X327" s="8">
        <f>IF(AND(U327&gt;0,O327&gt;0),ABS(U327-O327)/O327,"")</f>
        <v>0</v>
      </c>
      <c r="Y327" s="8">
        <f>IF(E327="Seca",Tol_Seca,Tol_Chuva)</f>
        <v>0</v>
      </c>
      <c r="Z327">
        <f>IF(AND(U327&gt;0,O327&gt;0),IF(X327&lt;=Y327,"OK","ATENCAO"),"")</f>
        <v>0</v>
      </c>
    </row>
    <row r="328" spans="7:26">
      <c r="G328">
        <f>D328&amp;"|"&amp;E328&amp;"|"&amp;F328</f>
        <v>0</v>
      </c>
      <c r="H328">
        <f>UPPER(SUBSTITUTE(SUBSTITUTE(G328,"-","")," ",""))</f>
        <v>0</v>
      </c>
      <c r="I328" s="6">
        <f>IFERROR(INDEX(Param_E,MATCH(H328,Param_KeysNorm,0)),"")</f>
        <v>0</v>
      </c>
      <c r="J328" s="6">
        <f>IFERROR(INDEX(Param_Gf,MATCH(H328,Param_KeysNorm,0)),"")</f>
        <v>0</v>
      </c>
      <c r="K328" s="6">
        <f>IFERROR(INDEX(Param_s,MATCH(H328,Param_KeysNorm,0)),"")</f>
        <v>0</v>
      </c>
      <c r="L328" s="6">
        <f>IFERROR(INDEX(Param_g,MATCH(H328,Param_KeysNorm,0)),"")</f>
        <v>0</v>
      </c>
      <c r="M328" s="6">
        <f>IFERROR(INDEX(Param_L,MATCH(H328,Param_KeysNorm,0)),"")</f>
        <v>0</v>
      </c>
      <c r="N328" s="6">
        <f>IFERROR(INDEX(Param_rho,MATCH(H328,Param_KeysNorm,0)),"")</f>
        <v>0</v>
      </c>
      <c r="O328" s="6">
        <f>IFERROR(INDEX(Param_d,MATCH(H328,Param_KeysNorm,0)),"")</f>
        <v>0</v>
      </c>
      <c r="P328" s="6">
        <f>IFERROR(IF(I328&gt;0,10000/I328,""),"")</f>
        <v>0</v>
      </c>
      <c r="Q328" s="6">
        <f>IFERROR(IF(K328&gt;0,J328/K328,""),"")</f>
        <v>0</v>
      </c>
      <c r="R328" s="6">
        <f>IFERROR(IF(L328&gt;0,Q328/L328,""),"")</f>
        <v>0</v>
      </c>
      <c r="S328" s="7">
        <f>IFERROR(R328*P328,"")</f>
        <v>0</v>
      </c>
      <c r="T328" s="6">
        <f>IFERROR((S328*M328*N328)/1000,"")</f>
        <v>0</v>
      </c>
      <c r="U328" s="6">
        <f>IFERROR(R328*M328*N328,"")</f>
        <v>0</v>
      </c>
      <c r="V328" s="6">
        <f>IF(A328&gt;0,A328*(1-(B328/100)-(C328/100)),"")</f>
        <v>0</v>
      </c>
      <c r="W328" s="6">
        <f>IFERROR(T328*V328,"")</f>
        <v>0</v>
      </c>
      <c r="X328" s="8">
        <f>IF(AND(U328&gt;0,O328&gt;0),ABS(U328-O328)/O328,"")</f>
        <v>0</v>
      </c>
      <c r="Y328" s="8">
        <f>IF(E328="Seca",Tol_Seca,Tol_Chuva)</f>
        <v>0</v>
      </c>
      <c r="Z328">
        <f>IF(AND(U328&gt;0,O328&gt;0),IF(X328&lt;=Y328,"OK","ATENCAO"),"")</f>
        <v>0</v>
      </c>
    </row>
    <row r="329" spans="7:26">
      <c r="G329">
        <f>D329&amp;"|"&amp;E329&amp;"|"&amp;F329</f>
        <v>0</v>
      </c>
      <c r="H329">
        <f>UPPER(SUBSTITUTE(SUBSTITUTE(G329,"-","")," ",""))</f>
        <v>0</v>
      </c>
      <c r="I329" s="6">
        <f>IFERROR(INDEX(Param_E,MATCH(H329,Param_KeysNorm,0)),"")</f>
        <v>0</v>
      </c>
      <c r="J329" s="6">
        <f>IFERROR(INDEX(Param_Gf,MATCH(H329,Param_KeysNorm,0)),"")</f>
        <v>0</v>
      </c>
      <c r="K329" s="6">
        <f>IFERROR(INDEX(Param_s,MATCH(H329,Param_KeysNorm,0)),"")</f>
        <v>0</v>
      </c>
      <c r="L329" s="6">
        <f>IFERROR(INDEX(Param_g,MATCH(H329,Param_KeysNorm,0)),"")</f>
        <v>0</v>
      </c>
      <c r="M329" s="6">
        <f>IFERROR(INDEX(Param_L,MATCH(H329,Param_KeysNorm,0)),"")</f>
        <v>0</v>
      </c>
      <c r="N329" s="6">
        <f>IFERROR(INDEX(Param_rho,MATCH(H329,Param_KeysNorm,0)),"")</f>
        <v>0</v>
      </c>
      <c r="O329" s="6">
        <f>IFERROR(INDEX(Param_d,MATCH(H329,Param_KeysNorm,0)),"")</f>
        <v>0</v>
      </c>
      <c r="P329" s="6">
        <f>IFERROR(IF(I329&gt;0,10000/I329,""),"")</f>
        <v>0</v>
      </c>
      <c r="Q329" s="6">
        <f>IFERROR(IF(K329&gt;0,J329/K329,""),"")</f>
        <v>0</v>
      </c>
      <c r="R329" s="6">
        <f>IFERROR(IF(L329&gt;0,Q329/L329,""),"")</f>
        <v>0</v>
      </c>
      <c r="S329" s="7">
        <f>IFERROR(R329*P329,"")</f>
        <v>0</v>
      </c>
      <c r="T329" s="6">
        <f>IFERROR((S329*M329*N329)/1000,"")</f>
        <v>0</v>
      </c>
      <c r="U329" s="6">
        <f>IFERROR(R329*M329*N329,"")</f>
        <v>0</v>
      </c>
      <c r="V329" s="6">
        <f>IF(A329&gt;0,A329*(1-(B329/100)-(C329/100)),"")</f>
        <v>0</v>
      </c>
      <c r="W329" s="6">
        <f>IFERROR(T329*V329,"")</f>
        <v>0</v>
      </c>
      <c r="X329" s="8">
        <f>IF(AND(U329&gt;0,O329&gt;0),ABS(U329-O329)/O329,"")</f>
        <v>0</v>
      </c>
      <c r="Y329" s="8">
        <f>IF(E329="Seca",Tol_Seca,Tol_Chuva)</f>
        <v>0</v>
      </c>
      <c r="Z329">
        <f>IF(AND(U329&gt;0,O329&gt;0),IF(X329&lt;=Y329,"OK","ATENCAO"),"")</f>
        <v>0</v>
      </c>
    </row>
    <row r="330" spans="7:26">
      <c r="G330">
        <f>D330&amp;"|"&amp;E330&amp;"|"&amp;F330</f>
        <v>0</v>
      </c>
      <c r="H330">
        <f>UPPER(SUBSTITUTE(SUBSTITUTE(G330,"-","")," ",""))</f>
        <v>0</v>
      </c>
      <c r="I330" s="6">
        <f>IFERROR(INDEX(Param_E,MATCH(H330,Param_KeysNorm,0)),"")</f>
        <v>0</v>
      </c>
      <c r="J330" s="6">
        <f>IFERROR(INDEX(Param_Gf,MATCH(H330,Param_KeysNorm,0)),"")</f>
        <v>0</v>
      </c>
      <c r="K330" s="6">
        <f>IFERROR(INDEX(Param_s,MATCH(H330,Param_KeysNorm,0)),"")</f>
        <v>0</v>
      </c>
      <c r="L330" s="6">
        <f>IFERROR(INDEX(Param_g,MATCH(H330,Param_KeysNorm,0)),"")</f>
        <v>0</v>
      </c>
      <c r="M330" s="6">
        <f>IFERROR(INDEX(Param_L,MATCH(H330,Param_KeysNorm,0)),"")</f>
        <v>0</v>
      </c>
      <c r="N330" s="6">
        <f>IFERROR(INDEX(Param_rho,MATCH(H330,Param_KeysNorm,0)),"")</f>
        <v>0</v>
      </c>
      <c r="O330" s="6">
        <f>IFERROR(INDEX(Param_d,MATCH(H330,Param_KeysNorm,0)),"")</f>
        <v>0</v>
      </c>
      <c r="P330" s="6">
        <f>IFERROR(IF(I330&gt;0,10000/I330,""),"")</f>
        <v>0</v>
      </c>
      <c r="Q330" s="6">
        <f>IFERROR(IF(K330&gt;0,J330/K330,""),"")</f>
        <v>0</v>
      </c>
      <c r="R330" s="6">
        <f>IFERROR(IF(L330&gt;0,Q330/L330,""),"")</f>
        <v>0</v>
      </c>
      <c r="S330" s="7">
        <f>IFERROR(R330*P330,"")</f>
        <v>0</v>
      </c>
      <c r="T330" s="6">
        <f>IFERROR((S330*M330*N330)/1000,"")</f>
        <v>0</v>
      </c>
      <c r="U330" s="6">
        <f>IFERROR(R330*M330*N330,"")</f>
        <v>0</v>
      </c>
      <c r="V330" s="6">
        <f>IF(A330&gt;0,A330*(1-(B330/100)-(C330/100)),"")</f>
        <v>0</v>
      </c>
      <c r="W330" s="6">
        <f>IFERROR(T330*V330,"")</f>
        <v>0</v>
      </c>
      <c r="X330" s="8">
        <f>IF(AND(U330&gt;0,O330&gt;0),ABS(U330-O330)/O330,"")</f>
        <v>0</v>
      </c>
      <c r="Y330" s="8">
        <f>IF(E330="Seca",Tol_Seca,Tol_Chuva)</f>
        <v>0</v>
      </c>
      <c r="Z330">
        <f>IF(AND(U330&gt;0,O330&gt;0),IF(X330&lt;=Y330,"OK","ATENCAO"),"")</f>
        <v>0</v>
      </c>
    </row>
    <row r="331" spans="7:26">
      <c r="G331">
        <f>D331&amp;"|"&amp;E331&amp;"|"&amp;F331</f>
        <v>0</v>
      </c>
      <c r="H331">
        <f>UPPER(SUBSTITUTE(SUBSTITUTE(G331,"-","")," ",""))</f>
        <v>0</v>
      </c>
      <c r="I331" s="6">
        <f>IFERROR(INDEX(Param_E,MATCH(H331,Param_KeysNorm,0)),"")</f>
        <v>0</v>
      </c>
      <c r="J331" s="6">
        <f>IFERROR(INDEX(Param_Gf,MATCH(H331,Param_KeysNorm,0)),"")</f>
        <v>0</v>
      </c>
      <c r="K331" s="6">
        <f>IFERROR(INDEX(Param_s,MATCH(H331,Param_KeysNorm,0)),"")</f>
        <v>0</v>
      </c>
      <c r="L331" s="6">
        <f>IFERROR(INDEX(Param_g,MATCH(H331,Param_KeysNorm,0)),"")</f>
        <v>0</v>
      </c>
      <c r="M331" s="6">
        <f>IFERROR(INDEX(Param_L,MATCH(H331,Param_KeysNorm,0)),"")</f>
        <v>0</v>
      </c>
      <c r="N331" s="6">
        <f>IFERROR(INDEX(Param_rho,MATCH(H331,Param_KeysNorm,0)),"")</f>
        <v>0</v>
      </c>
      <c r="O331" s="6">
        <f>IFERROR(INDEX(Param_d,MATCH(H331,Param_KeysNorm,0)),"")</f>
        <v>0</v>
      </c>
      <c r="P331" s="6">
        <f>IFERROR(IF(I331&gt;0,10000/I331,""),"")</f>
        <v>0</v>
      </c>
      <c r="Q331" s="6">
        <f>IFERROR(IF(K331&gt;0,J331/K331,""),"")</f>
        <v>0</v>
      </c>
      <c r="R331" s="6">
        <f>IFERROR(IF(L331&gt;0,Q331/L331,""),"")</f>
        <v>0</v>
      </c>
      <c r="S331" s="7">
        <f>IFERROR(R331*P331,"")</f>
        <v>0</v>
      </c>
      <c r="T331" s="6">
        <f>IFERROR((S331*M331*N331)/1000,"")</f>
        <v>0</v>
      </c>
      <c r="U331" s="6">
        <f>IFERROR(R331*M331*N331,"")</f>
        <v>0</v>
      </c>
      <c r="V331" s="6">
        <f>IF(A331&gt;0,A331*(1-(B331/100)-(C331/100)),"")</f>
        <v>0</v>
      </c>
      <c r="W331" s="6">
        <f>IFERROR(T331*V331,"")</f>
        <v>0</v>
      </c>
      <c r="X331" s="8">
        <f>IF(AND(U331&gt;0,O331&gt;0),ABS(U331-O331)/O331,"")</f>
        <v>0</v>
      </c>
      <c r="Y331" s="8">
        <f>IF(E331="Seca",Tol_Seca,Tol_Chuva)</f>
        <v>0</v>
      </c>
      <c r="Z331">
        <f>IF(AND(U331&gt;0,O331&gt;0),IF(X331&lt;=Y331,"OK","ATENCAO"),"")</f>
        <v>0</v>
      </c>
    </row>
    <row r="332" spans="7:26">
      <c r="G332">
        <f>D332&amp;"|"&amp;E332&amp;"|"&amp;F332</f>
        <v>0</v>
      </c>
      <c r="H332">
        <f>UPPER(SUBSTITUTE(SUBSTITUTE(G332,"-","")," ",""))</f>
        <v>0</v>
      </c>
      <c r="I332" s="6">
        <f>IFERROR(INDEX(Param_E,MATCH(H332,Param_KeysNorm,0)),"")</f>
        <v>0</v>
      </c>
      <c r="J332" s="6">
        <f>IFERROR(INDEX(Param_Gf,MATCH(H332,Param_KeysNorm,0)),"")</f>
        <v>0</v>
      </c>
      <c r="K332" s="6">
        <f>IFERROR(INDEX(Param_s,MATCH(H332,Param_KeysNorm,0)),"")</f>
        <v>0</v>
      </c>
      <c r="L332" s="6">
        <f>IFERROR(INDEX(Param_g,MATCH(H332,Param_KeysNorm,0)),"")</f>
        <v>0</v>
      </c>
      <c r="M332" s="6">
        <f>IFERROR(INDEX(Param_L,MATCH(H332,Param_KeysNorm,0)),"")</f>
        <v>0</v>
      </c>
      <c r="N332" s="6">
        <f>IFERROR(INDEX(Param_rho,MATCH(H332,Param_KeysNorm,0)),"")</f>
        <v>0</v>
      </c>
      <c r="O332" s="6">
        <f>IFERROR(INDEX(Param_d,MATCH(H332,Param_KeysNorm,0)),"")</f>
        <v>0</v>
      </c>
      <c r="P332" s="6">
        <f>IFERROR(IF(I332&gt;0,10000/I332,""),"")</f>
        <v>0</v>
      </c>
      <c r="Q332" s="6">
        <f>IFERROR(IF(K332&gt;0,J332/K332,""),"")</f>
        <v>0</v>
      </c>
      <c r="R332" s="6">
        <f>IFERROR(IF(L332&gt;0,Q332/L332,""),"")</f>
        <v>0</v>
      </c>
      <c r="S332" s="7">
        <f>IFERROR(R332*P332,"")</f>
        <v>0</v>
      </c>
      <c r="T332" s="6">
        <f>IFERROR((S332*M332*N332)/1000,"")</f>
        <v>0</v>
      </c>
      <c r="U332" s="6">
        <f>IFERROR(R332*M332*N332,"")</f>
        <v>0</v>
      </c>
      <c r="V332" s="6">
        <f>IF(A332&gt;0,A332*(1-(B332/100)-(C332/100)),"")</f>
        <v>0</v>
      </c>
      <c r="W332" s="6">
        <f>IFERROR(T332*V332,"")</f>
        <v>0</v>
      </c>
      <c r="X332" s="8">
        <f>IF(AND(U332&gt;0,O332&gt;0),ABS(U332-O332)/O332,"")</f>
        <v>0</v>
      </c>
      <c r="Y332" s="8">
        <f>IF(E332="Seca",Tol_Seca,Tol_Chuva)</f>
        <v>0</v>
      </c>
      <c r="Z332">
        <f>IF(AND(U332&gt;0,O332&gt;0),IF(X332&lt;=Y332,"OK","ATENCAO"),"")</f>
        <v>0</v>
      </c>
    </row>
    <row r="333" spans="7:26">
      <c r="G333">
        <f>D333&amp;"|"&amp;E333&amp;"|"&amp;F333</f>
        <v>0</v>
      </c>
      <c r="H333">
        <f>UPPER(SUBSTITUTE(SUBSTITUTE(G333,"-","")," ",""))</f>
        <v>0</v>
      </c>
      <c r="I333" s="6">
        <f>IFERROR(INDEX(Param_E,MATCH(H333,Param_KeysNorm,0)),"")</f>
        <v>0</v>
      </c>
      <c r="J333" s="6">
        <f>IFERROR(INDEX(Param_Gf,MATCH(H333,Param_KeysNorm,0)),"")</f>
        <v>0</v>
      </c>
      <c r="K333" s="6">
        <f>IFERROR(INDEX(Param_s,MATCH(H333,Param_KeysNorm,0)),"")</f>
        <v>0</v>
      </c>
      <c r="L333" s="6">
        <f>IFERROR(INDEX(Param_g,MATCH(H333,Param_KeysNorm,0)),"")</f>
        <v>0</v>
      </c>
      <c r="M333" s="6">
        <f>IFERROR(INDEX(Param_L,MATCH(H333,Param_KeysNorm,0)),"")</f>
        <v>0</v>
      </c>
      <c r="N333" s="6">
        <f>IFERROR(INDEX(Param_rho,MATCH(H333,Param_KeysNorm,0)),"")</f>
        <v>0</v>
      </c>
      <c r="O333" s="6">
        <f>IFERROR(INDEX(Param_d,MATCH(H333,Param_KeysNorm,0)),"")</f>
        <v>0</v>
      </c>
      <c r="P333" s="6">
        <f>IFERROR(IF(I333&gt;0,10000/I333,""),"")</f>
        <v>0</v>
      </c>
      <c r="Q333" s="6">
        <f>IFERROR(IF(K333&gt;0,J333/K333,""),"")</f>
        <v>0</v>
      </c>
      <c r="R333" s="6">
        <f>IFERROR(IF(L333&gt;0,Q333/L333,""),"")</f>
        <v>0</v>
      </c>
      <c r="S333" s="7">
        <f>IFERROR(R333*P333,"")</f>
        <v>0</v>
      </c>
      <c r="T333" s="6">
        <f>IFERROR((S333*M333*N333)/1000,"")</f>
        <v>0</v>
      </c>
      <c r="U333" s="6">
        <f>IFERROR(R333*M333*N333,"")</f>
        <v>0</v>
      </c>
      <c r="V333" s="6">
        <f>IF(A333&gt;0,A333*(1-(B333/100)-(C333/100)),"")</f>
        <v>0</v>
      </c>
      <c r="W333" s="6">
        <f>IFERROR(T333*V333,"")</f>
        <v>0</v>
      </c>
      <c r="X333" s="8">
        <f>IF(AND(U333&gt;0,O333&gt;0),ABS(U333-O333)/O333,"")</f>
        <v>0</v>
      </c>
      <c r="Y333" s="8">
        <f>IF(E333="Seca",Tol_Seca,Tol_Chuva)</f>
        <v>0</v>
      </c>
      <c r="Z333">
        <f>IF(AND(U333&gt;0,O333&gt;0),IF(X333&lt;=Y333,"OK","ATENCAO"),"")</f>
        <v>0</v>
      </c>
    </row>
    <row r="334" spans="7:26">
      <c r="G334">
        <f>D334&amp;"|"&amp;E334&amp;"|"&amp;F334</f>
        <v>0</v>
      </c>
      <c r="H334">
        <f>UPPER(SUBSTITUTE(SUBSTITUTE(G334,"-","")," ",""))</f>
        <v>0</v>
      </c>
      <c r="I334" s="6">
        <f>IFERROR(INDEX(Param_E,MATCH(H334,Param_KeysNorm,0)),"")</f>
        <v>0</v>
      </c>
      <c r="J334" s="6">
        <f>IFERROR(INDEX(Param_Gf,MATCH(H334,Param_KeysNorm,0)),"")</f>
        <v>0</v>
      </c>
      <c r="K334" s="6">
        <f>IFERROR(INDEX(Param_s,MATCH(H334,Param_KeysNorm,0)),"")</f>
        <v>0</v>
      </c>
      <c r="L334" s="6">
        <f>IFERROR(INDEX(Param_g,MATCH(H334,Param_KeysNorm,0)),"")</f>
        <v>0</v>
      </c>
      <c r="M334" s="6">
        <f>IFERROR(INDEX(Param_L,MATCH(H334,Param_KeysNorm,0)),"")</f>
        <v>0</v>
      </c>
      <c r="N334" s="6">
        <f>IFERROR(INDEX(Param_rho,MATCH(H334,Param_KeysNorm,0)),"")</f>
        <v>0</v>
      </c>
      <c r="O334" s="6">
        <f>IFERROR(INDEX(Param_d,MATCH(H334,Param_KeysNorm,0)),"")</f>
        <v>0</v>
      </c>
      <c r="P334" s="6">
        <f>IFERROR(IF(I334&gt;0,10000/I334,""),"")</f>
        <v>0</v>
      </c>
      <c r="Q334" s="6">
        <f>IFERROR(IF(K334&gt;0,J334/K334,""),"")</f>
        <v>0</v>
      </c>
      <c r="R334" s="6">
        <f>IFERROR(IF(L334&gt;0,Q334/L334,""),"")</f>
        <v>0</v>
      </c>
      <c r="S334" s="7">
        <f>IFERROR(R334*P334,"")</f>
        <v>0</v>
      </c>
      <c r="T334" s="6">
        <f>IFERROR((S334*M334*N334)/1000,"")</f>
        <v>0</v>
      </c>
      <c r="U334" s="6">
        <f>IFERROR(R334*M334*N334,"")</f>
        <v>0</v>
      </c>
      <c r="V334" s="6">
        <f>IF(A334&gt;0,A334*(1-(B334/100)-(C334/100)),"")</f>
        <v>0</v>
      </c>
      <c r="W334" s="6">
        <f>IFERROR(T334*V334,"")</f>
        <v>0</v>
      </c>
      <c r="X334" s="8">
        <f>IF(AND(U334&gt;0,O334&gt;0),ABS(U334-O334)/O334,"")</f>
        <v>0</v>
      </c>
      <c r="Y334" s="8">
        <f>IF(E334="Seca",Tol_Seca,Tol_Chuva)</f>
        <v>0</v>
      </c>
      <c r="Z334">
        <f>IF(AND(U334&gt;0,O334&gt;0),IF(X334&lt;=Y334,"OK","ATENCAO"),"")</f>
        <v>0</v>
      </c>
    </row>
    <row r="335" spans="7:26">
      <c r="G335">
        <f>D335&amp;"|"&amp;E335&amp;"|"&amp;F335</f>
        <v>0</v>
      </c>
      <c r="H335">
        <f>UPPER(SUBSTITUTE(SUBSTITUTE(G335,"-","")," ",""))</f>
        <v>0</v>
      </c>
      <c r="I335" s="6">
        <f>IFERROR(INDEX(Param_E,MATCH(H335,Param_KeysNorm,0)),"")</f>
        <v>0</v>
      </c>
      <c r="J335" s="6">
        <f>IFERROR(INDEX(Param_Gf,MATCH(H335,Param_KeysNorm,0)),"")</f>
        <v>0</v>
      </c>
      <c r="K335" s="6">
        <f>IFERROR(INDEX(Param_s,MATCH(H335,Param_KeysNorm,0)),"")</f>
        <v>0</v>
      </c>
      <c r="L335" s="6">
        <f>IFERROR(INDEX(Param_g,MATCH(H335,Param_KeysNorm,0)),"")</f>
        <v>0</v>
      </c>
      <c r="M335" s="6">
        <f>IFERROR(INDEX(Param_L,MATCH(H335,Param_KeysNorm,0)),"")</f>
        <v>0</v>
      </c>
      <c r="N335" s="6">
        <f>IFERROR(INDEX(Param_rho,MATCH(H335,Param_KeysNorm,0)),"")</f>
        <v>0</v>
      </c>
      <c r="O335" s="6">
        <f>IFERROR(INDEX(Param_d,MATCH(H335,Param_KeysNorm,0)),"")</f>
        <v>0</v>
      </c>
      <c r="P335" s="6">
        <f>IFERROR(IF(I335&gt;0,10000/I335,""),"")</f>
        <v>0</v>
      </c>
      <c r="Q335" s="6">
        <f>IFERROR(IF(K335&gt;0,J335/K335,""),"")</f>
        <v>0</v>
      </c>
      <c r="R335" s="6">
        <f>IFERROR(IF(L335&gt;0,Q335/L335,""),"")</f>
        <v>0</v>
      </c>
      <c r="S335" s="7">
        <f>IFERROR(R335*P335,"")</f>
        <v>0</v>
      </c>
      <c r="T335" s="6">
        <f>IFERROR((S335*M335*N335)/1000,"")</f>
        <v>0</v>
      </c>
      <c r="U335" s="6">
        <f>IFERROR(R335*M335*N335,"")</f>
        <v>0</v>
      </c>
      <c r="V335" s="6">
        <f>IF(A335&gt;0,A335*(1-(B335/100)-(C335/100)),"")</f>
        <v>0</v>
      </c>
      <c r="W335" s="6">
        <f>IFERROR(T335*V335,"")</f>
        <v>0</v>
      </c>
      <c r="X335" s="8">
        <f>IF(AND(U335&gt;0,O335&gt;0),ABS(U335-O335)/O335,"")</f>
        <v>0</v>
      </c>
      <c r="Y335" s="8">
        <f>IF(E335="Seca",Tol_Seca,Tol_Chuva)</f>
        <v>0</v>
      </c>
      <c r="Z335">
        <f>IF(AND(U335&gt;0,O335&gt;0),IF(X335&lt;=Y335,"OK","ATENCAO"),"")</f>
        <v>0</v>
      </c>
    </row>
    <row r="336" spans="7:26">
      <c r="G336">
        <f>D336&amp;"|"&amp;E336&amp;"|"&amp;F336</f>
        <v>0</v>
      </c>
      <c r="H336">
        <f>UPPER(SUBSTITUTE(SUBSTITUTE(G336,"-","")," ",""))</f>
        <v>0</v>
      </c>
      <c r="I336" s="6">
        <f>IFERROR(INDEX(Param_E,MATCH(H336,Param_KeysNorm,0)),"")</f>
        <v>0</v>
      </c>
      <c r="J336" s="6">
        <f>IFERROR(INDEX(Param_Gf,MATCH(H336,Param_KeysNorm,0)),"")</f>
        <v>0</v>
      </c>
      <c r="K336" s="6">
        <f>IFERROR(INDEX(Param_s,MATCH(H336,Param_KeysNorm,0)),"")</f>
        <v>0</v>
      </c>
      <c r="L336" s="6">
        <f>IFERROR(INDEX(Param_g,MATCH(H336,Param_KeysNorm,0)),"")</f>
        <v>0</v>
      </c>
      <c r="M336" s="6">
        <f>IFERROR(INDEX(Param_L,MATCH(H336,Param_KeysNorm,0)),"")</f>
        <v>0</v>
      </c>
      <c r="N336" s="6">
        <f>IFERROR(INDEX(Param_rho,MATCH(H336,Param_KeysNorm,0)),"")</f>
        <v>0</v>
      </c>
      <c r="O336" s="6">
        <f>IFERROR(INDEX(Param_d,MATCH(H336,Param_KeysNorm,0)),"")</f>
        <v>0</v>
      </c>
      <c r="P336" s="6">
        <f>IFERROR(IF(I336&gt;0,10000/I336,""),"")</f>
        <v>0</v>
      </c>
      <c r="Q336" s="6">
        <f>IFERROR(IF(K336&gt;0,J336/K336,""),"")</f>
        <v>0</v>
      </c>
      <c r="R336" s="6">
        <f>IFERROR(IF(L336&gt;0,Q336/L336,""),"")</f>
        <v>0</v>
      </c>
      <c r="S336" s="7">
        <f>IFERROR(R336*P336,"")</f>
        <v>0</v>
      </c>
      <c r="T336" s="6">
        <f>IFERROR((S336*M336*N336)/1000,"")</f>
        <v>0</v>
      </c>
      <c r="U336" s="6">
        <f>IFERROR(R336*M336*N336,"")</f>
        <v>0</v>
      </c>
      <c r="V336" s="6">
        <f>IF(A336&gt;0,A336*(1-(B336/100)-(C336/100)),"")</f>
        <v>0</v>
      </c>
      <c r="W336" s="6">
        <f>IFERROR(T336*V336,"")</f>
        <v>0</v>
      </c>
      <c r="X336" s="8">
        <f>IF(AND(U336&gt;0,O336&gt;0),ABS(U336-O336)/O336,"")</f>
        <v>0</v>
      </c>
      <c r="Y336" s="8">
        <f>IF(E336="Seca",Tol_Seca,Tol_Chuva)</f>
        <v>0</v>
      </c>
      <c r="Z336">
        <f>IF(AND(U336&gt;0,O336&gt;0),IF(X336&lt;=Y336,"OK","ATENCAO"),"")</f>
        <v>0</v>
      </c>
    </row>
    <row r="337" spans="7:26">
      <c r="G337">
        <f>D337&amp;"|"&amp;E337&amp;"|"&amp;F337</f>
        <v>0</v>
      </c>
      <c r="H337">
        <f>UPPER(SUBSTITUTE(SUBSTITUTE(G337,"-","")," ",""))</f>
        <v>0</v>
      </c>
      <c r="I337" s="6">
        <f>IFERROR(INDEX(Param_E,MATCH(H337,Param_KeysNorm,0)),"")</f>
        <v>0</v>
      </c>
      <c r="J337" s="6">
        <f>IFERROR(INDEX(Param_Gf,MATCH(H337,Param_KeysNorm,0)),"")</f>
        <v>0</v>
      </c>
      <c r="K337" s="6">
        <f>IFERROR(INDEX(Param_s,MATCH(H337,Param_KeysNorm,0)),"")</f>
        <v>0</v>
      </c>
      <c r="L337" s="6">
        <f>IFERROR(INDEX(Param_g,MATCH(H337,Param_KeysNorm,0)),"")</f>
        <v>0</v>
      </c>
      <c r="M337" s="6">
        <f>IFERROR(INDEX(Param_L,MATCH(H337,Param_KeysNorm,0)),"")</f>
        <v>0</v>
      </c>
      <c r="N337" s="6">
        <f>IFERROR(INDEX(Param_rho,MATCH(H337,Param_KeysNorm,0)),"")</f>
        <v>0</v>
      </c>
      <c r="O337" s="6">
        <f>IFERROR(INDEX(Param_d,MATCH(H337,Param_KeysNorm,0)),"")</f>
        <v>0</v>
      </c>
      <c r="P337" s="6">
        <f>IFERROR(IF(I337&gt;0,10000/I337,""),"")</f>
        <v>0</v>
      </c>
      <c r="Q337" s="6">
        <f>IFERROR(IF(K337&gt;0,J337/K337,""),"")</f>
        <v>0</v>
      </c>
      <c r="R337" s="6">
        <f>IFERROR(IF(L337&gt;0,Q337/L337,""),"")</f>
        <v>0</v>
      </c>
      <c r="S337" s="7">
        <f>IFERROR(R337*P337,"")</f>
        <v>0</v>
      </c>
      <c r="T337" s="6">
        <f>IFERROR((S337*M337*N337)/1000,"")</f>
        <v>0</v>
      </c>
      <c r="U337" s="6">
        <f>IFERROR(R337*M337*N337,"")</f>
        <v>0</v>
      </c>
      <c r="V337" s="6">
        <f>IF(A337&gt;0,A337*(1-(B337/100)-(C337/100)),"")</f>
        <v>0</v>
      </c>
      <c r="W337" s="6">
        <f>IFERROR(T337*V337,"")</f>
        <v>0</v>
      </c>
      <c r="X337" s="8">
        <f>IF(AND(U337&gt;0,O337&gt;0),ABS(U337-O337)/O337,"")</f>
        <v>0</v>
      </c>
      <c r="Y337" s="8">
        <f>IF(E337="Seca",Tol_Seca,Tol_Chuva)</f>
        <v>0</v>
      </c>
      <c r="Z337">
        <f>IF(AND(U337&gt;0,O337&gt;0),IF(X337&lt;=Y337,"OK","ATENCAO"),"")</f>
        <v>0</v>
      </c>
    </row>
    <row r="338" spans="7:26">
      <c r="G338">
        <f>D338&amp;"|"&amp;E338&amp;"|"&amp;F338</f>
        <v>0</v>
      </c>
      <c r="H338">
        <f>UPPER(SUBSTITUTE(SUBSTITUTE(G338,"-","")," ",""))</f>
        <v>0</v>
      </c>
      <c r="I338" s="6">
        <f>IFERROR(INDEX(Param_E,MATCH(H338,Param_KeysNorm,0)),"")</f>
        <v>0</v>
      </c>
      <c r="J338" s="6">
        <f>IFERROR(INDEX(Param_Gf,MATCH(H338,Param_KeysNorm,0)),"")</f>
        <v>0</v>
      </c>
      <c r="K338" s="6">
        <f>IFERROR(INDEX(Param_s,MATCH(H338,Param_KeysNorm,0)),"")</f>
        <v>0</v>
      </c>
      <c r="L338" s="6">
        <f>IFERROR(INDEX(Param_g,MATCH(H338,Param_KeysNorm,0)),"")</f>
        <v>0</v>
      </c>
      <c r="M338" s="6">
        <f>IFERROR(INDEX(Param_L,MATCH(H338,Param_KeysNorm,0)),"")</f>
        <v>0</v>
      </c>
      <c r="N338" s="6">
        <f>IFERROR(INDEX(Param_rho,MATCH(H338,Param_KeysNorm,0)),"")</f>
        <v>0</v>
      </c>
      <c r="O338" s="6">
        <f>IFERROR(INDEX(Param_d,MATCH(H338,Param_KeysNorm,0)),"")</f>
        <v>0</v>
      </c>
      <c r="P338" s="6">
        <f>IFERROR(IF(I338&gt;0,10000/I338,""),"")</f>
        <v>0</v>
      </c>
      <c r="Q338" s="6">
        <f>IFERROR(IF(K338&gt;0,J338/K338,""),"")</f>
        <v>0</v>
      </c>
      <c r="R338" s="6">
        <f>IFERROR(IF(L338&gt;0,Q338/L338,""),"")</f>
        <v>0</v>
      </c>
      <c r="S338" s="7">
        <f>IFERROR(R338*P338,"")</f>
        <v>0</v>
      </c>
      <c r="T338" s="6">
        <f>IFERROR((S338*M338*N338)/1000,"")</f>
        <v>0</v>
      </c>
      <c r="U338" s="6">
        <f>IFERROR(R338*M338*N338,"")</f>
        <v>0</v>
      </c>
      <c r="V338" s="6">
        <f>IF(A338&gt;0,A338*(1-(B338/100)-(C338/100)),"")</f>
        <v>0</v>
      </c>
      <c r="W338" s="6">
        <f>IFERROR(T338*V338,"")</f>
        <v>0</v>
      </c>
      <c r="X338" s="8">
        <f>IF(AND(U338&gt;0,O338&gt;0),ABS(U338-O338)/O338,"")</f>
        <v>0</v>
      </c>
      <c r="Y338" s="8">
        <f>IF(E338="Seca",Tol_Seca,Tol_Chuva)</f>
        <v>0</v>
      </c>
      <c r="Z338">
        <f>IF(AND(U338&gt;0,O338&gt;0),IF(X338&lt;=Y338,"OK","ATENCAO"),"")</f>
        <v>0</v>
      </c>
    </row>
    <row r="339" spans="7:26">
      <c r="G339">
        <f>D339&amp;"|"&amp;E339&amp;"|"&amp;F339</f>
        <v>0</v>
      </c>
      <c r="H339">
        <f>UPPER(SUBSTITUTE(SUBSTITUTE(G339,"-","")," ",""))</f>
        <v>0</v>
      </c>
      <c r="I339" s="6">
        <f>IFERROR(INDEX(Param_E,MATCH(H339,Param_KeysNorm,0)),"")</f>
        <v>0</v>
      </c>
      <c r="J339" s="6">
        <f>IFERROR(INDEX(Param_Gf,MATCH(H339,Param_KeysNorm,0)),"")</f>
        <v>0</v>
      </c>
      <c r="K339" s="6">
        <f>IFERROR(INDEX(Param_s,MATCH(H339,Param_KeysNorm,0)),"")</f>
        <v>0</v>
      </c>
      <c r="L339" s="6">
        <f>IFERROR(INDEX(Param_g,MATCH(H339,Param_KeysNorm,0)),"")</f>
        <v>0</v>
      </c>
      <c r="M339" s="6">
        <f>IFERROR(INDEX(Param_L,MATCH(H339,Param_KeysNorm,0)),"")</f>
        <v>0</v>
      </c>
      <c r="N339" s="6">
        <f>IFERROR(INDEX(Param_rho,MATCH(H339,Param_KeysNorm,0)),"")</f>
        <v>0</v>
      </c>
      <c r="O339" s="6">
        <f>IFERROR(INDEX(Param_d,MATCH(H339,Param_KeysNorm,0)),"")</f>
        <v>0</v>
      </c>
      <c r="P339" s="6">
        <f>IFERROR(IF(I339&gt;0,10000/I339,""),"")</f>
        <v>0</v>
      </c>
      <c r="Q339" s="6">
        <f>IFERROR(IF(K339&gt;0,J339/K339,""),"")</f>
        <v>0</v>
      </c>
      <c r="R339" s="6">
        <f>IFERROR(IF(L339&gt;0,Q339/L339,""),"")</f>
        <v>0</v>
      </c>
      <c r="S339" s="7">
        <f>IFERROR(R339*P339,"")</f>
        <v>0</v>
      </c>
      <c r="T339" s="6">
        <f>IFERROR((S339*M339*N339)/1000,"")</f>
        <v>0</v>
      </c>
      <c r="U339" s="6">
        <f>IFERROR(R339*M339*N339,"")</f>
        <v>0</v>
      </c>
      <c r="V339" s="6">
        <f>IF(A339&gt;0,A339*(1-(B339/100)-(C339/100)),"")</f>
        <v>0</v>
      </c>
      <c r="W339" s="6">
        <f>IFERROR(T339*V339,"")</f>
        <v>0</v>
      </c>
      <c r="X339" s="8">
        <f>IF(AND(U339&gt;0,O339&gt;0),ABS(U339-O339)/O339,"")</f>
        <v>0</v>
      </c>
      <c r="Y339" s="8">
        <f>IF(E339="Seca",Tol_Seca,Tol_Chuva)</f>
        <v>0</v>
      </c>
      <c r="Z339">
        <f>IF(AND(U339&gt;0,O339&gt;0),IF(X339&lt;=Y339,"OK","ATENCAO"),"")</f>
        <v>0</v>
      </c>
    </row>
    <row r="340" spans="7:26">
      <c r="G340">
        <f>D340&amp;"|"&amp;E340&amp;"|"&amp;F340</f>
        <v>0</v>
      </c>
      <c r="H340">
        <f>UPPER(SUBSTITUTE(SUBSTITUTE(G340,"-","")," ",""))</f>
        <v>0</v>
      </c>
      <c r="I340" s="6">
        <f>IFERROR(INDEX(Param_E,MATCH(H340,Param_KeysNorm,0)),"")</f>
        <v>0</v>
      </c>
      <c r="J340" s="6">
        <f>IFERROR(INDEX(Param_Gf,MATCH(H340,Param_KeysNorm,0)),"")</f>
        <v>0</v>
      </c>
      <c r="K340" s="6">
        <f>IFERROR(INDEX(Param_s,MATCH(H340,Param_KeysNorm,0)),"")</f>
        <v>0</v>
      </c>
      <c r="L340" s="6">
        <f>IFERROR(INDEX(Param_g,MATCH(H340,Param_KeysNorm,0)),"")</f>
        <v>0</v>
      </c>
      <c r="M340" s="6">
        <f>IFERROR(INDEX(Param_L,MATCH(H340,Param_KeysNorm,0)),"")</f>
        <v>0</v>
      </c>
      <c r="N340" s="6">
        <f>IFERROR(INDEX(Param_rho,MATCH(H340,Param_KeysNorm,0)),"")</f>
        <v>0</v>
      </c>
      <c r="O340" s="6">
        <f>IFERROR(INDEX(Param_d,MATCH(H340,Param_KeysNorm,0)),"")</f>
        <v>0</v>
      </c>
      <c r="P340" s="6">
        <f>IFERROR(IF(I340&gt;0,10000/I340,""),"")</f>
        <v>0</v>
      </c>
      <c r="Q340" s="6">
        <f>IFERROR(IF(K340&gt;0,J340/K340,""),"")</f>
        <v>0</v>
      </c>
      <c r="R340" s="6">
        <f>IFERROR(IF(L340&gt;0,Q340/L340,""),"")</f>
        <v>0</v>
      </c>
      <c r="S340" s="7">
        <f>IFERROR(R340*P340,"")</f>
        <v>0</v>
      </c>
      <c r="T340" s="6">
        <f>IFERROR((S340*M340*N340)/1000,"")</f>
        <v>0</v>
      </c>
      <c r="U340" s="6">
        <f>IFERROR(R340*M340*N340,"")</f>
        <v>0</v>
      </c>
      <c r="V340" s="6">
        <f>IF(A340&gt;0,A340*(1-(B340/100)-(C340/100)),"")</f>
        <v>0</v>
      </c>
      <c r="W340" s="6">
        <f>IFERROR(T340*V340,"")</f>
        <v>0</v>
      </c>
      <c r="X340" s="8">
        <f>IF(AND(U340&gt;0,O340&gt;0),ABS(U340-O340)/O340,"")</f>
        <v>0</v>
      </c>
      <c r="Y340" s="8">
        <f>IF(E340="Seca",Tol_Seca,Tol_Chuva)</f>
        <v>0</v>
      </c>
      <c r="Z340">
        <f>IF(AND(U340&gt;0,O340&gt;0),IF(X340&lt;=Y340,"OK","ATENCAO"),"")</f>
        <v>0</v>
      </c>
    </row>
    <row r="341" spans="7:26">
      <c r="G341">
        <f>D341&amp;"|"&amp;E341&amp;"|"&amp;F341</f>
        <v>0</v>
      </c>
      <c r="H341">
        <f>UPPER(SUBSTITUTE(SUBSTITUTE(G341,"-","")," ",""))</f>
        <v>0</v>
      </c>
      <c r="I341" s="6">
        <f>IFERROR(INDEX(Param_E,MATCH(H341,Param_KeysNorm,0)),"")</f>
        <v>0</v>
      </c>
      <c r="J341" s="6">
        <f>IFERROR(INDEX(Param_Gf,MATCH(H341,Param_KeysNorm,0)),"")</f>
        <v>0</v>
      </c>
      <c r="K341" s="6">
        <f>IFERROR(INDEX(Param_s,MATCH(H341,Param_KeysNorm,0)),"")</f>
        <v>0</v>
      </c>
      <c r="L341" s="6">
        <f>IFERROR(INDEX(Param_g,MATCH(H341,Param_KeysNorm,0)),"")</f>
        <v>0</v>
      </c>
      <c r="M341" s="6">
        <f>IFERROR(INDEX(Param_L,MATCH(H341,Param_KeysNorm,0)),"")</f>
        <v>0</v>
      </c>
      <c r="N341" s="6">
        <f>IFERROR(INDEX(Param_rho,MATCH(H341,Param_KeysNorm,0)),"")</f>
        <v>0</v>
      </c>
      <c r="O341" s="6">
        <f>IFERROR(INDEX(Param_d,MATCH(H341,Param_KeysNorm,0)),"")</f>
        <v>0</v>
      </c>
      <c r="P341" s="6">
        <f>IFERROR(IF(I341&gt;0,10000/I341,""),"")</f>
        <v>0</v>
      </c>
      <c r="Q341" s="6">
        <f>IFERROR(IF(K341&gt;0,J341/K341,""),"")</f>
        <v>0</v>
      </c>
      <c r="R341" s="6">
        <f>IFERROR(IF(L341&gt;0,Q341/L341,""),"")</f>
        <v>0</v>
      </c>
      <c r="S341" s="7">
        <f>IFERROR(R341*P341,"")</f>
        <v>0</v>
      </c>
      <c r="T341" s="6">
        <f>IFERROR((S341*M341*N341)/1000,"")</f>
        <v>0</v>
      </c>
      <c r="U341" s="6">
        <f>IFERROR(R341*M341*N341,"")</f>
        <v>0</v>
      </c>
      <c r="V341" s="6">
        <f>IF(A341&gt;0,A341*(1-(B341/100)-(C341/100)),"")</f>
        <v>0</v>
      </c>
      <c r="W341" s="6">
        <f>IFERROR(T341*V341,"")</f>
        <v>0</v>
      </c>
      <c r="X341" s="8">
        <f>IF(AND(U341&gt;0,O341&gt;0),ABS(U341-O341)/O341,"")</f>
        <v>0</v>
      </c>
      <c r="Y341" s="8">
        <f>IF(E341="Seca",Tol_Seca,Tol_Chuva)</f>
        <v>0</v>
      </c>
      <c r="Z341">
        <f>IF(AND(U341&gt;0,O341&gt;0),IF(X341&lt;=Y341,"OK","ATENCAO"),"")</f>
        <v>0</v>
      </c>
    </row>
    <row r="342" spans="7:26">
      <c r="G342">
        <f>D342&amp;"|"&amp;E342&amp;"|"&amp;F342</f>
        <v>0</v>
      </c>
      <c r="H342">
        <f>UPPER(SUBSTITUTE(SUBSTITUTE(G342,"-","")," ",""))</f>
        <v>0</v>
      </c>
      <c r="I342" s="6">
        <f>IFERROR(INDEX(Param_E,MATCH(H342,Param_KeysNorm,0)),"")</f>
        <v>0</v>
      </c>
      <c r="J342" s="6">
        <f>IFERROR(INDEX(Param_Gf,MATCH(H342,Param_KeysNorm,0)),"")</f>
        <v>0</v>
      </c>
      <c r="K342" s="6">
        <f>IFERROR(INDEX(Param_s,MATCH(H342,Param_KeysNorm,0)),"")</f>
        <v>0</v>
      </c>
      <c r="L342" s="6">
        <f>IFERROR(INDEX(Param_g,MATCH(H342,Param_KeysNorm,0)),"")</f>
        <v>0</v>
      </c>
      <c r="M342" s="6">
        <f>IFERROR(INDEX(Param_L,MATCH(H342,Param_KeysNorm,0)),"")</f>
        <v>0</v>
      </c>
      <c r="N342" s="6">
        <f>IFERROR(INDEX(Param_rho,MATCH(H342,Param_KeysNorm,0)),"")</f>
        <v>0</v>
      </c>
      <c r="O342" s="6">
        <f>IFERROR(INDEX(Param_d,MATCH(H342,Param_KeysNorm,0)),"")</f>
        <v>0</v>
      </c>
      <c r="P342" s="6">
        <f>IFERROR(IF(I342&gt;0,10000/I342,""),"")</f>
        <v>0</v>
      </c>
      <c r="Q342" s="6">
        <f>IFERROR(IF(K342&gt;0,J342/K342,""),"")</f>
        <v>0</v>
      </c>
      <c r="R342" s="6">
        <f>IFERROR(IF(L342&gt;0,Q342/L342,""),"")</f>
        <v>0</v>
      </c>
      <c r="S342" s="7">
        <f>IFERROR(R342*P342,"")</f>
        <v>0</v>
      </c>
      <c r="T342" s="6">
        <f>IFERROR((S342*M342*N342)/1000,"")</f>
        <v>0</v>
      </c>
      <c r="U342" s="6">
        <f>IFERROR(R342*M342*N342,"")</f>
        <v>0</v>
      </c>
      <c r="V342" s="6">
        <f>IF(A342&gt;0,A342*(1-(B342/100)-(C342/100)),"")</f>
        <v>0</v>
      </c>
      <c r="W342" s="6">
        <f>IFERROR(T342*V342,"")</f>
        <v>0</v>
      </c>
      <c r="X342" s="8">
        <f>IF(AND(U342&gt;0,O342&gt;0),ABS(U342-O342)/O342,"")</f>
        <v>0</v>
      </c>
      <c r="Y342" s="8">
        <f>IF(E342="Seca",Tol_Seca,Tol_Chuva)</f>
        <v>0</v>
      </c>
      <c r="Z342">
        <f>IF(AND(U342&gt;0,O342&gt;0),IF(X342&lt;=Y342,"OK","ATENCAO"),"")</f>
        <v>0</v>
      </c>
    </row>
    <row r="343" spans="7:26">
      <c r="G343">
        <f>D343&amp;"|"&amp;E343&amp;"|"&amp;F343</f>
        <v>0</v>
      </c>
      <c r="H343">
        <f>UPPER(SUBSTITUTE(SUBSTITUTE(G343,"-","")," ",""))</f>
        <v>0</v>
      </c>
      <c r="I343" s="6">
        <f>IFERROR(INDEX(Param_E,MATCH(H343,Param_KeysNorm,0)),"")</f>
        <v>0</v>
      </c>
      <c r="J343" s="6">
        <f>IFERROR(INDEX(Param_Gf,MATCH(H343,Param_KeysNorm,0)),"")</f>
        <v>0</v>
      </c>
      <c r="K343" s="6">
        <f>IFERROR(INDEX(Param_s,MATCH(H343,Param_KeysNorm,0)),"")</f>
        <v>0</v>
      </c>
      <c r="L343" s="6">
        <f>IFERROR(INDEX(Param_g,MATCH(H343,Param_KeysNorm,0)),"")</f>
        <v>0</v>
      </c>
      <c r="M343" s="6">
        <f>IFERROR(INDEX(Param_L,MATCH(H343,Param_KeysNorm,0)),"")</f>
        <v>0</v>
      </c>
      <c r="N343" s="6">
        <f>IFERROR(INDEX(Param_rho,MATCH(H343,Param_KeysNorm,0)),"")</f>
        <v>0</v>
      </c>
      <c r="O343" s="6">
        <f>IFERROR(INDEX(Param_d,MATCH(H343,Param_KeysNorm,0)),"")</f>
        <v>0</v>
      </c>
      <c r="P343" s="6">
        <f>IFERROR(IF(I343&gt;0,10000/I343,""),"")</f>
        <v>0</v>
      </c>
      <c r="Q343" s="6">
        <f>IFERROR(IF(K343&gt;0,J343/K343,""),"")</f>
        <v>0</v>
      </c>
      <c r="R343" s="6">
        <f>IFERROR(IF(L343&gt;0,Q343/L343,""),"")</f>
        <v>0</v>
      </c>
      <c r="S343" s="7">
        <f>IFERROR(R343*P343,"")</f>
        <v>0</v>
      </c>
      <c r="T343" s="6">
        <f>IFERROR((S343*M343*N343)/1000,"")</f>
        <v>0</v>
      </c>
      <c r="U343" s="6">
        <f>IFERROR(R343*M343*N343,"")</f>
        <v>0</v>
      </c>
      <c r="V343" s="6">
        <f>IF(A343&gt;0,A343*(1-(B343/100)-(C343/100)),"")</f>
        <v>0</v>
      </c>
      <c r="W343" s="6">
        <f>IFERROR(T343*V343,"")</f>
        <v>0</v>
      </c>
      <c r="X343" s="8">
        <f>IF(AND(U343&gt;0,O343&gt;0),ABS(U343-O343)/O343,"")</f>
        <v>0</v>
      </c>
      <c r="Y343" s="8">
        <f>IF(E343="Seca",Tol_Seca,Tol_Chuva)</f>
        <v>0</v>
      </c>
      <c r="Z343">
        <f>IF(AND(U343&gt;0,O343&gt;0),IF(X343&lt;=Y343,"OK","ATENCAO"),"")</f>
        <v>0</v>
      </c>
    </row>
    <row r="344" spans="7:26">
      <c r="G344">
        <f>D344&amp;"|"&amp;E344&amp;"|"&amp;F344</f>
        <v>0</v>
      </c>
      <c r="H344">
        <f>UPPER(SUBSTITUTE(SUBSTITUTE(G344,"-","")," ",""))</f>
        <v>0</v>
      </c>
      <c r="I344" s="6">
        <f>IFERROR(INDEX(Param_E,MATCH(H344,Param_KeysNorm,0)),"")</f>
        <v>0</v>
      </c>
      <c r="J344" s="6">
        <f>IFERROR(INDEX(Param_Gf,MATCH(H344,Param_KeysNorm,0)),"")</f>
        <v>0</v>
      </c>
      <c r="K344" s="6">
        <f>IFERROR(INDEX(Param_s,MATCH(H344,Param_KeysNorm,0)),"")</f>
        <v>0</v>
      </c>
      <c r="L344" s="6">
        <f>IFERROR(INDEX(Param_g,MATCH(H344,Param_KeysNorm,0)),"")</f>
        <v>0</v>
      </c>
      <c r="M344" s="6">
        <f>IFERROR(INDEX(Param_L,MATCH(H344,Param_KeysNorm,0)),"")</f>
        <v>0</v>
      </c>
      <c r="N344" s="6">
        <f>IFERROR(INDEX(Param_rho,MATCH(H344,Param_KeysNorm,0)),"")</f>
        <v>0</v>
      </c>
      <c r="O344" s="6">
        <f>IFERROR(INDEX(Param_d,MATCH(H344,Param_KeysNorm,0)),"")</f>
        <v>0</v>
      </c>
      <c r="P344" s="6">
        <f>IFERROR(IF(I344&gt;0,10000/I344,""),"")</f>
        <v>0</v>
      </c>
      <c r="Q344" s="6">
        <f>IFERROR(IF(K344&gt;0,J344/K344,""),"")</f>
        <v>0</v>
      </c>
      <c r="R344" s="6">
        <f>IFERROR(IF(L344&gt;0,Q344/L344,""),"")</f>
        <v>0</v>
      </c>
      <c r="S344" s="7">
        <f>IFERROR(R344*P344,"")</f>
        <v>0</v>
      </c>
      <c r="T344" s="6">
        <f>IFERROR((S344*M344*N344)/1000,"")</f>
        <v>0</v>
      </c>
      <c r="U344" s="6">
        <f>IFERROR(R344*M344*N344,"")</f>
        <v>0</v>
      </c>
      <c r="V344" s="6">
        <f>IF(A344&gt;0,A344*(1-(B344/100)-(C344/100)),"")</f>
        <v>0</v>
      </c>
      <c r="W344" s="6">
        <f>IFERROR(T344*V344,"")</f>
        <v>0</v>
      </c>
      <c r="X344" s="8">
        <f>IF(AND(U344&gt;0,O344&gt;0),ABS(U344-O344)/O344,"")</f>
        <v>0</v>
      </c>
      <c r="Y344" s="8">
        <f>IF(E344="Seca",Tol_Seca,Tol_Chuva)</f>
        <v>0</v>
      </c>
      <c r="Z344">
        <f>IF(AND(U344&gt;0,O344&gt;0),IF(X344&lt;=Y344,"OK","ATENCAO"),"")</f>
        <v>0</v>
      </c>
    </row>
    <row r="345" spans="7:26">
      <c r="G345">
        <f>D345&amp;"|"&amp;E345&amp;"|"&amp;F345</f>
        <v>0</v>
      </c>
      <c r="H345">
        <f>UPPER(SUBSTITUTE(SUBSTITUTE(G345,"-","")," ",""))</f>
        <v>0</v>
      </c>
      <c r="I345" s="6">
        <f>IFERROR(INDEX(Param_E,MATCH(H345,Param_KeysNorm,0)),"")</f>
        <v>0</v>
      </c>
      <c r="J345" s="6">
        <f>IFERROR(INDEX(Param_Gf,MATCH(H345,Param_KeysNorm,0)),"")</f>
        <v>0</v>
      </c>
      <c r="K345" s="6">
        <f>IFERROR(INDEX(Param_s,MATCH(H345,Param_KeysNorm,0)),"")</f>
        <v>0</v>
      </c>
      <c r="L345" s="6">
        <f>IFERROR(INDEX(Param_g,MATCH(H345,Param_KeysNorm,0)),"")</f>
        <v>0</v>
      </c>
      <c r="M345" s="6">
        <f>IFERROR(INDEX(Param_L,MATCH(H345,Param_KeysNorm,0)),"")</f>
        <v>0</v>
      </c>
      <c r="N345" s="6">
        <f>IFERROR(INDEX(Param_rho,MATCH(H345,Param_KeysNorm,0)),"")</f>
        <v>0</v>
      </c>
      <c r="O345" s="6">
        <f>IFERROR(INDEX(Param_d,MATCH(H345,Param_KeysNorm,0)),"")</f>
        <v>0</v>
      </c>
      <c r="P345" s="6">
        <f>IFERROR(IF(I345&gt;0,10000/I345,""),"")</f>
        <v>0</v>
      </c>
      <c r="Q345" s="6">
        <f>IFERROR(IF(K345&gt;0,J345/K345,""),"")</f>
        <v>0</v>
      </c>
      <c r="R345" s="6">
        <f>IFERROR(IF(L345&gt;0,Q345/L345,""),"")</f>
        <v>0</v>
      </c>
      <c r="S345" s="7">
        <f>IFERROR(R345*P345,"")</f>
        <v>0</v>
      </c>
      <c r="T345" s="6">
        <f>IFERROR((S345*M345*N345)/1000,"")</f>
        <v>0</v>
      </c>
      <c r="U345" s="6">
        <f>IFERROR(R345*M345*N345,"")</f>
        <v>0</v>
      </c>
      <c r="V345" s="6">
        <f>IF(A345&gt;0,A345*(1-(B345/100)-(C345/100)),"")</f>
        <v>0</v>
      </c>
      <c r="W345" s="6">
        <f>IFERROR(T345*V345,"")</f>
        <v>0</v>
      </c>
      <c r="X345" s="8">
        <f>IF(AND(U345&gt;0,O345&gt;0),ABS(U345-O345)/O345,"")</f>
        <v>0</v>
      </c>
      <c r="Y345" s="8">
        <f>IF(E345="Seca",Tol_Seca,Tol_Chuva)</f>
        <v>0</v>
      </c>
      <c r="Z345">
        <f>IF(AND(U345&gt;0,O345&gt;0),IF(X345&lt;=Y345,"OK","ATENCAO"),"")</f>
        <v>0</v>
      </c>
    </row>
    <row r="346" spans="7:26">
      <c r="G346">
        <f>D346&amp;"|"&amp;E346&amp;"|"&amp;F346</f>
        <v>0</v>
      </c>
      <c r="H346">
        <f>UPPER(SUBSTITUTE(SUBSTITUTE(G346,"-","")," ",""))</f>
        <v>0</v>
      </c>
      <c r="I346" s="6">
        <f>IFERROR(INDEX(Param_E,MATCH(H346,Param_KeysNorm,0)),"")</f>
        <v>0</v>
      </c>
      <c r="J346" s="6">
        <f>IFERROR(INDEX(Param_Gf,MATCH(H346,Param_KeysNorm,0)),"")</f>
        <v>0</v>
      </c>
      <c r="K346" s="6">
        <f>IFERROR(INDEX(Param_s,MATCH(H346,Param_KeysNorm,0)),"")</f>
        <v>0</v>
      </c>
      <c r="L346" s="6">
        <f>IFERROR(INDEX(Param_g,MATCH(H346,Param_KeysNorm,0)),"")</f>
        <v>0</v>
      </c>
      <c r="M346" s="6">
        <f>IFERROR(INDEX(Param_L,MATCH(H346,Param_KeysNorm,0)),"")</f>
        <v>0</v>
      </c>
      <c r="N346" s="6">
        <f>IFERROR(INDEX(Param_rho,MATCH(H346,Param_KeysNorm,0)),"")</f>
        <v>0</v>
      </c>
      <c r="O346" s="6">
        <f>IFERROR(INDEX(Param_d,MATCH(H346,Param_KeysNorm,0)),"")</f>
        <v>0</v>
      </c>
      <c r="P346" s="6">
        <f>IFERROR(IF(I346&gt;0,10000/I346,""),"")</f>
        <v>0</v>
      </c>
      <c r="Q346" s="6">
        <f>IFERROR(IF(K346&gt;0,J346/K346,""),"")</f>
        <v>0</v>
      </c>
      <c r="R346" s="6">
        <f>IFERROR(IF(L346&gt;0,Q346/L346,""),"")</f>
        <v>0</v>
      </c>
      <c r="S346" s="7">
        <f>IFERROR(R346*P346,"")</f>
        <v>0</v>
      </c>
      <c r="T346" s="6">
        <f>IFERROR((S346*M346*N346)/1000,"")</f>
        <v>0</v>
      </c>
      <c r="U346" s="6">
        <f>IFERROR(R346*M346*N346,"")</f>
        <v>0</v>
      </c>
      <c r="V346" s="6">
        <f>IF(A346&gt;0,A346*(1-(B346/100)-(C346/100)),"")</f>
        <v>0</v>
      </c>
      <c r="W346" s="6">
        <f>IFERROR(T346*V346,"")</f>
        <v>0</v>
      </c>
      <c r="X346" s="8">
        <f>IF(AND(U346&gt;0,O346&gt;0),ABS(U346-O346)/O346,"")</f>
        <v>0</v>
      </c>
      <c r="Y346" s="8">
        <f>IF(E346="Seca",Tol_Seca,Tol_Chuva)</f>
        <v>0</v>
      </c>
      <c r="Z346">
        <f>IF(AND(U346&gt;0,O346&gt;0),IF(X346&lt;=Y346,"OK","ATENCAO"),"")</f>
        <v>0</v>
      </c>
    </row>
    <row r="347" spans="7:26">
      <c r="G347">
        <f>D347&amp;"|"&amp;E347&amp;"|"&amp;F347</f>
        <v>0</v>
      </c>
      <c r="H347">
        <f>UPPER(SUBSTITUTE(SUBSTITUTE(G347,"-","")," ",""))</f>
        <v>0</v>
      </c>
      <c r="I347" s="6">
        <f>IFERROR(INDEX(Param_E,MATCH(H347,Param_KeysNorm,0)),"")</f>
        <v>0</v>
      </c>
      <c r="J347" s="6">
        <f>IFERROR(INDEX(Param_Gf,MATCH(H347,Param_KeysNorm,0)),"")</f>
        <v>0</v>
      </c>
      <c r="K347" s="6">
        <f>IFERROR(INDEX(Param_s,MATCH(H347,Param_KeysNorm,0)),"")</f>
        <v>0</v>
      </c>
      <c r="L347" s="6">
        <f>IFERROR(INDEX(Param_g,MATCH(H347,Param_KeysNorm,0)),"")</f>
        <v>0</v>
      </c>
      <c r="M347" s="6">
        <f>IFERROR(INDEX(Param_L,MATCH(H347,Param_KeysNorm,0)),"")</f>
        <v>0</v>
      </c>
      <c r="N347" s="6">
        <f>IFERROR(INDEX(Param_rho,MATCH(H347,Param_KeysNorm,0)),"")</f>
        <v>0</v>
      </c>
      <c r="O347" s="6">
        <f>IFERROR(INDEX(Param_d,MATCH(H347,Param_KeysNorm,0)),"")</f>
        <v>0</v>
      </c>
      <c r="P347" s="6">
        <f>IFERROR(IF(I347&gt;0,10000/I347,""),"")</f>
        <v>0</v>
      </c>
      <c r="Q347" s="6">
        <f>IFERROR(IF(K347&gt;0,J347/K347,""),"")</f>
        <v>0</v>
      </c>
      <c r="R347" s="6">
        <f>IFERROR(IF(L347&gt;0,Q347/L347,""),"")</f>
        <v>0</v>
      </c>
      <c r="S347" s="7">
        <f>IFERROR(R347*P347,"")</f>
        <v>0</v>
      </c>
      <c r="T347" s="6">
        <f>IFERROR((S347*M347*N347)/1000,"")</f>
        <v>0</v>
      </c>
      <c r="U347" s="6">
        <f>IFERROR(R347*M347*N347,"")</f>
        <v>0</v>
      </c>
      <c r="V347" s="6">
        <f>IF(A347&gt;0,A347*(1-(B347/100)-(C347/100)),"")</f>
        <v>0</v>
      </c>
      <c r="W347" s="6">
        <f>IFERROR(T347*V347,"")</f>
        <v>0</v>
      </c>
      <c r="X347" s="8">
        <f>IF(AND(U347&gt;0,O347&gt;0),ABS(U347-O347)/O347,"")</f>
        <v>0</v>
      </c>
      <c r="Y347" s="8">
        <f>IF(E347="Seca",Tol_Seca,Tol_Chuva)</f>
        <v>0</v>
      </c>
      <c r="Z347">
        <f>IF(AND(U347&gt;0,O347&gt;0),IF(X347&lt;=Y347,"OK","ATENCAO"),"")</f>
        <v>0</v>
      </c>
    </row>
    <row r="348" spans="7:26">
      <c r="G348">
        <f>D348&amp;"|"&amp;E348&amp;"|"&amp;F348</f>
        <v>0</v>
      </c>
      <c r="H348">
        <f>UPPER(SUBSTITUTE(SUBSTITUTE(G348,"-","")," ",""))</f>
        <v>0</v>
      </c>
      <c r="I348" s="6">
        <f>IFERROR(INDEX(Param_E,MATCH(H348,Param_KeysNorm,0)),"")</f>
        <v>0</v>
      </c>
      <c r="J348" s="6">
        <f>IFERROR(INDEX(Param_Gf,MATCH(H348,Param_KeysNorm,0)),"")</f>
        <v>0</v>
      </c>
      <c r="K348" s="6">
        <f>IFERROR(INDEX(Param_s,MATCH(H348,Param_KeysNorm,0)),"")</f>
        <v>0</v>
      </c>
      <c r="L348" s="6">
        <f>IFERROR(INDEX(Param_g,MATCH(H348,Param_KeysNorm,0)),"")</f>
        <v>0</v>
      </c>
      <c r="M348" s="6">
        <f>IFERROR(INDEX(Param_L,MATCH(H348,Param_KeysNorm,0)),"")</f>
        <v>0</v>
      </c>
      <c r="N348" s="6">
        <f>IFERROR(INDEX(Param_rho,MATCH(H348,Param_KeysNorm,0)),"")</f>
        <v>0</v>
      </c>
      <c r="O348" s="6">
        <f>IFERROR(INDEX(Param_d,MATCH(H348,Param_KeysNorm,0)),"")</f>
        <v>0</v>
      </c>
      <c r="P348" s="6">
        <f>IFERROR(IF(I348&gt;0,10000/I348,""),"")</f>
        <v>0</v>
      </c>
      <c r="Q348" s="6">
        <f>IFERROR(IF(K348&gt;0,J348/K348,""),"")</f>
        <v>0</v>
      </c>
      <c r="R348" s="6">
        <f>IFERROR(IF(L348&gt;0,Q348/L348,""),"")</f>
        <v>0</v>
      </c>
      <c r="S348" s="7">
        <f>IFERROR(R348*P348,"")</f>
        <v>0</v>
      </c>
      <c r="T348" s="6">
        <f>IFERROR((S348*M348*N348)/1000,"")</f>
        <v>0</v>
      </c>
      <c r="U348" s="6">
        <f>IFERROR(R348*M348*N348,"")</f>
        <v>0</v>
      </c>
      <c r="V348" s="6">
        <f>IF(A348&gt;0,A348*(1-(B348/100)-(C348/100)),"")</f>
        <v>0</v>
      </c>
      <c r="W348" s="6">
        <f>IFERROR(T348*V348,"")</f>
        <v>0</v>
      </c>
      <c r="X348" s="8">
        <f>IF(AND(U348&gt;0,O348&gt;0),ABS(U348-O348)/O348,"")</f>
        <v>0</v>
      </c>
      <c r="Y348" s="8">
        <f>IF(E348="Seca",Tol_Seca,Tol_Chuva)</f>
        <v>0</v>
      </c>
      <c r="Z348">
        <f>IF(AND(U348&gt;0,O348&gt;0),IF(X348&lt;=Y348,"OK","ATENCAO"),"")</f>
        <v>0</v>
      </c>
    </row>
    <row r="349" spans="7:26">
      <c r="G349">
        <f>D349&amp;"|"&amp;E349&amp;"|"&amp;F349</f>
        <v>0</v>
      </c>
      <c r="H349">
        <f>UPPER(SUBSTITUTE(SUBSTITUTE(G349,"-","")," ",""))</f>
        <v>0</v>
      </c>
      <c r="I349" s="6">
        <f>IFERROR(INDEX(Param_E,MATCH(H349,Param_KeysNorm,0)),"")</f>
        <v>0</v>
      </c>
      <c r="J349" s="6">
        <f>IFERROR(INDEX(Param_Gf,MATCH(H349,Param_KeysNorm,0)),"")</f>
        <v>0</v>
      </c>
      <c r="K349" s="6">
        <f>IFERROR(INDEX(Param_s,MATCH(H349,Param_KeysNorm,0)),"")</f>
        <v>0</v>
      </c>
      <c r="L349" s="6">
        <f>IFERROR(INDEX(Param_g,MATCH(H349,Param_KeysNorm,0)),"")</f>
        <v>0</v>
      </c>
      <c r="M349" s="6">
        <f>IFERROR(INDEX(Param_L,MATCH(H349,Param_KeysNorm,0)),"")</f>
        <v>0</v>
      </c>
      <c r="N349" s="6">
        <f>IFERROR(INDEX(Param_rho,MATCH(H349,Param_KeysNorm,0)),"")</f>
        <v>0</v>
      </c>
      <c r="O349" s="6">
        <f>IFERROR(INDEX(Param_d,MATCH(H349,Param_KeysNorm,0)),"")</f>
        <v>0</v>
      </c>
      <c r="P349" s="6">
        <f>IFERROR(IF(I349&gt;0,10000/I349,""),"")</f>
        <v>0</v>
      </c>
      <c r="Q349" s="6">
        <f>IFERROR(IF(K349&gt;0,J349/K349,""),"")</f>
        <v>0</v>
      </c>
      <c r="R349" s="6">
        <f>IFERROR(IF(L349&gt;0,Q349/L349,""),"")</f>
        <v>0</v>
      </c>
      <c r="S349" s="7">
        <f>IFERROR(R349*P349,"")</f>
        <v>0</v>
      </c>
      <c r="T349" s="6">
        <f>IFERROR((S349*M349*N349)/1000,"")</f>
        <v>0</v>
      </c>
      <c r="U349" s="6">
        <f>IFERROR(R349*M349*N349,"")</f>
        <v>0</v>
      </c>
      <c r="V349" s="6">
        <f>IF(A349&gt;0,A349*(1-(B349/100)-(C349/100)),"")</f>
        <v>0</v>
      </c>
      <c r="W349" s="6">
        <f>IFERROR(T349*V349,"")</f>
        <v>0</v>
      </c>
      <c r="X349" s="8">
        <f>IF(AND(U349&gt;0,O349&gt;0),ABS(U349-O349)/O349,"")</f>
        <v>0</v>
      </c>
      <c r="Y349" s="8">
        <f>IF(E349="Seca",Tol_Seca,Tol_Chuva)</f>
        <v>0</v>
      </c>
      <c r="Z349">
        <f>IF(AND(U349&gt;0,O349&gt;0),IF(X349&lt;=Y349,"OK","ATENCAO"),"")</f>
        <v>0</v>
      </c>
    </row>
    <row r="350" spans="7:26">
      <c r="G350">
        <f>D350&amp;"|"&amp;E350&amp;"|"&amp;F350</f>
        <v>0</v>
      </c>
      <c r="H350">
        <f>UPPER(SUBSTITUTE(SUBSTITUTE(G350,"-","")," ",""))</f>
        <v>0</v>
      </c>
      <c r="I350" s="6">
        <f>IFERROR(INDEX(Param_E,MATCH(H350,Param_KeysNorm,0)),"")</f>
        <v>0</v>
      </c>
      <c r="J350" s="6">
        <f>IFERROR(INDEX(Param_Gf,MATCH(H350,Param_KeysNorm,0)),"")</f>
        <v>0</v>
      </c>
      <c r="K350" s="6">
        <f>IFERROR(INDEX(Param_s,MATCH(H350,Param_KeysNorm,0)),"")</f>
        <v>0</v>
      </c>
      <c r="L350" s="6">
        <f>IFERROR(INDEX(Param_g,MATCH(H350,Param_KeysNorm,0)),"")</f>
        <v>0</v>
      </c>
      <c r="M350" s="6">
        <f>IFERROR(INDEX(Param_L,MATCH(H350,Param_KeysNorm,0)),"")</f>
        <v>0</v>
      </c>
      <c r="N350" s="6">
        <f>IFERROR(INDEX(Param_rho,MATCH(H350,Param_KeysNorm,0)),"")</f>
        <v>0</v>
      </c>
      <c r="O350" s="6">
        <f>IFERROR(INDEX(Param_d,MATCH(H350,Param_KeysNorm,0)),"")</f>
        <v>0</v>
      </c>
      <c r="P350" s="6">
        <f>IFERROR(IF(I350&gt;0,10000/I350,""),"")</f>
        <v>0</v>
      </c>
      <c r="Q350" s="6">
        <f>IFERROR(IF(K350&gt;0,J350/K350,""),"")</f>
        <v>0</v>
      </c>
      <c r="R350" s="6">
        <f>IFERROR(IF(L350&gt;0,Q350/L350,""),"")</f>
        <v>0</v>
      </c>
      <c r="S350" s="7">
        <f>IFERROR(R350*P350,"")</f>
        <v>0</v>
      </c>
      <c r="T350" s="6">
        <f>IFERROR((S350*M350*N350)/1000,"")</f>
        <v>0</v>
      </c>
      <c r="U350" s="6">
        <f>IFERROR(R350*M350*N350,"")</f>
        <v>0</v>
      </c>
      <c r="V350" s="6">
        <f>IF(A350&gt;0,A350*(1-(B350/100)-(C350/100)),"")</f>
        <v>0</v>
      </c>
      <c r="W350" s="6">
        <f>IFERROR(T350*V350,"")</f>
        <v>0</v>
      </c>
      <c r="X350" s="8">
        <f>IF(AND(U350&gt;0,O350&gt;0),ABS(U350-O350)/O350,"")</f>
        <v>0</v>
      </c>
      <c r="Y350" s="8">
        <f>IF(E350="Seca",Tol_Seca,Tol_Chuva)</f>
        <v>0</v>
      </c>
      <c r="Z350">
        <f>IF(AND(U350&gt;0,O350&gt;0),IF(X350&lt;=Y350,"OK","ATENCAO"),"")</f>
        <v>0</v>
      </c>
    </row>
    <row r="351" spans="7:26">
      <c r="G351">
        <f>D351&amp;"|"&amp;E351&amp;"|"&amp;F351</f>
        <v>0</v>
      </c>
      <c r="H351">
        <f>UPPER(SUBSTITUTE(SUBSTITUTE(G351,"-","")," ",""))</f>
        <v>0</v>
      </c>
      <c r="I351" s="6">
        <f>IFERROR(INDEX(Param_E,MATCH(H351,Param_KeysNorm,0)),"")</f>
        <v>0</v>
      </c>
      <c r="J351" s="6">
        <f>IFERROR(INDEX(Param_Gf,MATCH(H351,Param_KeysNorm,0)),"")</f>
        <v>0</v>
      </c>
      <c r="K351" s="6">
        <f>IFERROR(INDEX(Param_s,MATCH(H351,Param_KeysNorm,0)),"")</f>
        <v>0</v>
      </c>
      <c r="L351" s="6">
        <f>IFERROR(INDEX(Param_g,MATCH(H351,Param_KeysNorm,0)),"")</f>
        <v>0</v>
      </c>
      <c r="M351" s="6">
        <f>IFERROR(INDEX(Param_L,MATCH(H351,Param_KeysNorm,0)),"")</f>
        <v>0</v>
      </c>
      <c r="N351" s="6">
        <f>IFERROR(INDEX(Param_rho,MATCH(H351,Param_KeysNorm,0)),"")</f>
        <v>0</v>
      </c>
      <c r="O351" s="6">
        <f>IFERROR(INDEX(Param_d,MATCH(H351,Param_KeysNorm,0)),"")</f>
        <v>0</v>
      </c>
      <c r="P351" s="6">
        <f>IFERROR(IF(I351&gt;0,10000/I351,""),"")</f>
        <v>0</v>
      </c>
      <c r="Q351" s="6">
        <f>IFERROR(IF(K351&gt;0,J351/K351,""),"")</f>
        <v>0</v>
      </c>
      <c r="R351" s="6">
        <f>IFERROR(IF(L351&gt;0,Q351/L351,""),"")</f>
        <v>0</v>
      </c>
      <c r="S351" s="7">
        <f>IFERROR(R351*P351,"")</f>
        <v>0</v>
      </c>
      <c r="T351" s="6">
        <f>IFERROR((S351*M351*N351)/1000,"")</f>
        <v>0</v>
      </c>
      <c r="U351" s="6">
        <f>IFERROR(R351*M351*N351,"")</f>
        <v>0</v>
      </c>
      <c r="V351" s="6">
        <f>IF(A351&gt;0,A351*(1-(B351/100)-(C351/100)),"")</f>
        <v>0</v>
      </c>
      <c r="W351" s="6">
        <f>IFERROR(T351*V351,"")</f>
        <v>0</v>
      </c>
      <c r="X351" s="8">
        <f>IF(AND(U351&gt;0,O351&gt;0),ABS(U351-O351)/O351,"")</f>
        <v>0</v>
      </c>
      <c r="Y351" s="8">
        <f>IF(E351="Seca",Tol_Seca,Tol_Chuva)</f>
        <v>0</v>
      </c>
      <c r="Z351">
        <f>IF(AND(U351&gt;0,O351&gt;0),IF(X351&lt;=Y351,"OK","ATENCAO"),"")</f>
        <v>0</v>
      </c>
    </row>
    <row r="352" spans="7:26">
      <c r="G352">
        <f>D352&amp;"|"&amp;E352&amp;"|"&amp;F352</f>
        <v>0</v>
      </c>
      <c r="H352">
        <f>UPPER(SUBSTITUTE(SUBSTITUTE(G352,"-","")," ",""))</f>
        <v>0</v>
      </c>
      <c r="I352" s="6">
        <f>IFERROR(INDEX(Param_E,MATCH(H352,Param_KeysNorm,0)),"")</f>
        <v>0</v>
      </c>
      <c r="J352" s="6">
        <f>IFERROR(INDEX(Param_Gf,MATCH(H352,Param_KeysNorm,0)),"")</f>
        <v>0</v>
      </c>
      <c r="K352" s="6">
        <f>IFERROR(INDEX(Param_s,MATCH(H352,Param_KeysNorm,0)),"")</f>
        <v>0</v>
      </c>
      <c r="L352" s="6">
        <f>IFERROR(INDEX(Param_g,MATCH(H352,Param_KeysNorm,0)),"")</f>
        <v>0</v>
      </c>
      <c r="M352" s="6">
        <f>IFERROR(INDEX(Param_L,MATCH(H352,Param_KeysNorm,0)),"")</f>
        <v>0</v>
      </c>
      <c r="N352" s="6">
        <f>IFERROR(INDEX(Param_rho,MATCH(H352,Param_KeysNorm,0)),"")</f>
        <v>0</v>
      </c>
      <c r="O352" s="6">
        <f>IFERROR(INDEX(Param_d,MATCH(H352,Param_KeysNorm,0)),"")</f>
        <v>0</v>
      </c>
      <c r="P352" s="6">
        <f>IFERROR(IF(I352&gt;0,10000/I352,""),"")</f>
        <v>0</v>
      </c>
      <c r="Q352" s="6">
        <f>IFERROR(IF(K352&gt;0,J352/K352,""),"")</f>
        <v>0</v>
      </c>
      <c r="R352" s="6">
        <f>IFERROR(IF(L352&gt;0,Q352/L352,""),"")</f>
        <v>0</v>
      </c>
      <c r="S352" s="7">
        <f>IFERROR(R352*P352,"")</f>
        <v>0</v>
      </c>
      <c r="T352" s="6">
        <f>IFERROR((S352*M352*N352)/1000,"")</f>
        <v>0</v>
      </c>
      <c r="U352" s="6">
        <f>IFERROR(R352*M352*N352,"")</f>
        <v>0</v>
      </c>
      <c r="V352" s="6">
        <f>IF(A352&gt;0,A352*(1-(B352/100)-(C352/100)),"")</f>
        <v>0</v>
      </c>
      <c r="W352" s="6">
        <f>IFERROR(T352*V352,"")</f>
        <v>0</v>
      </c>
      <c r="X352" s="8">
        <f>IF(AND(U352&gt;0,O352&gt;0),ABS(U352-O352)/O352,"")</f>
        <v>0</v>
      </c>
      <c r="Y352" s="8">
        <f>IF(E352="Seca",Tol_Seca,Tol_Chuva)</f>
        <v>0</v>
      </c>
      <c r="Z352">
        <f>IF(AND(U352&gt;0,O352&gt;0),IF(X352&lt;=Y352,"OK","ATENCAO"),"")</f>
        <v>0</v>
      </c>
    </row>
    <row r="353" spans="7:26">
      <c r="G353">
        <f>D353&amp;"|"&amp;E353&amp;"|"&amp;F353</f>
        <v>0</v>
      </c>
      <c r="H353">
        <f>UPPER(SUBSTITUTE(SUBSTITUTE(G353,"-","")," ",""))</f>
        <v>0</v>
      </c>
      <c r="I353" s="6">
        <f>IFERROR(INDEX(Param_E,MATCH(H353,Param_KeysNorm,0)),"")</f>
        <v>0</v>
      </c>
      <c r="J353" s="6">
        <f>IFERROR(INDEX(Param_Gf,MATCH(H353,Param_KeysNorm,0)),"")</f>
        <v>0</v>
      </c>
      <c r="K353" s="6">
        <f>IFERROR(INDEX(Param_s,MATCH(H353,Param_KeysNorm,0)),"")</f>
        <v>0</v>
      </c>
      <c r="L353" s="6">
        <f>IFERROR(INDEX(Param_g,MATCH(H353,Param_KeysNorm,0)),"")</f>
        <v>0</v>
      </c>
      <c r="M353" s="6">
        <f>IFERROR(INDEX(Param_L,MATCH(H353,Param_KeysNorm,0)),"")</f>
        <v>0</v>
      </c>
      <c r="N353" s="6">
        <f>IFERROR(INDEX(Param_rho,MATCH(H353,Param_KeysNorm,0)),"")</f>
        <v>0</v>
      </c>
      <c r="O353" s="6">
        <f>IFERROR(INDEX(Param_d,MATCH(H353,Param_KeysNorm,0)),"")</f>
        <v>0</v>
      </c>
      <c r="P353" s="6">
        <f>IFERROR(IF(I353&gt;0,10000/I353,""),"")</f>
        <v>0</v>
      </c>
      <c r="Q353" s="6">
        <f>IFERROR(IF(K353&gt;0,J353/K353,""),"")</f>
        <v>0</v>
      </c>
      <c r="R353" s="6">
        <f>IFERROR(IF(L353&gt;0,Q353/L353,""),"")</f>
        <v>0</v>
      </c>
      <c r="S353" s="7">
        <f>IFERROR(R353*P353,"")</f>
        <v>0</v>
      </c>
      <c r="T353" s="6">
        <f>IFERROR((S353*M353*N353)/1000,"")</f>
        <v>0</v>
      </c>
      <c r="U353" s="6">
        <f>IFERROR(R353*M353*N353,"")</f>
        <v>0</v>
      </c>
      <c r="V353" s="6">
        <f>IF(A353&gt;0,A353*(1-(B353/100)-(C353/100)),"")</f>
        <v>0</v>
      </c>
      <c r="W353" s="6">
        <f>IFERROR(T353*V353,"")</f>
        <v>0</v>
      </c>
      <c r="X353" s="8">
        <f>IF(AND(U353&gt;0,O353&gt;0),ABS(U353-O353)/O353,"")</f>
        <v>0</v>
      </c>
      <c r="Y353" s="8">
        <f>IF(E353="Seca",Tol_Seca,Tol_Chuva)</f>
        <v>0</v>
      </c>
      <c r="Z353">
        <f>IF(AND(U353&gt;0,O353&gt;0),IF(X353&lt;=Y353,"OK","ATENCAO"),"")</f>
        <v>0</v>
      </c>
    </row>
    <row r="354" spans="7:26">
      <c r="G354">
        <f>D354&amp;"|"&amp;E354&amp;"|"&amp;F354</f>
        <v>0</v>
      </c>
      <c r="H354">
        <f>UPPER(SUBSTITUTE(SUBSTITUTE(G354,"-","")," ",""))</f>
        <v>0</v>
      </c>
      <c r="I354" s="6">
        <f>IFERROR(INDEX(Param_E,MATCH(H354,Param_KeysNorm,0)),"")</f>
        <v>0</v>
      </c>
      <c r="J354" s="6">
        <f>IFERROR(INDEX(Param_Gf,MATCH(H354,Param_KeysNorm,0)),"")</f>
        <v>0</v>
      </c>
      <c r="K354" s="6">
        <f>IFERROR(INDEX(Param_s,MATCH(H354,Param_KeysNorm,0)),"")</f>
        <v>0</v>
      </c>
      <c r="L354" s="6">
        <f>IFERROR(INDEX(Param_g,MATCH(H354,Param_KeysNorm,0)),"")</f>
        <v>0</v>
      </c>
      <c r="M354" s="6">
        <f>IFERROR(INDEX(Param_L,MATCH(H354,Param_KeysNorm,0)),"")</f>
        <v>0</v>
      </c>
      <c r="N354" s="6">
        <f>IFERROR(INDEX(Param_rho,MATCH(H354,Param_KeysNorm,0)),"")</f>
        <v>0</v>
      </c>
      <c r="O354" s="6">
        <f>IFERROR(INDEX(Param_d,MATCH(H354,Param_KeysNorm,0)),"")</f>
        <v>0</v>
      </c>
      <c r="P354" s="6">
        <f>IFERROR(IF(I354&gt;0,10000/I354,""),"")</f>
        <v>0</v>
      </c>
      <c r="Q354" s="6">
        <f>IFERROR(IF(K354&gt;0,J354/K354,""),"")</f>
        <v>0</v>
      </c>
      <c r="R354" s="6">
        <f>IFERROR(IF(L354&gt;0,Q354/L354,""),"")</f>
        <v>0</v>
      </c>
      <c r="S354" s="7">
        <f>IFERROR(R354*P354,"")</f>
        <v>0</v>
      </c>
      <c r="T354" s="6">
        <f>IFERROR((S354*M354*N354)/1000,"")</f>
        <v>0</v>
      </c>
      <c r="U354" s="6">
        <f>IFERROR(R354*M354*N354,"")</f>
        <v>0</v>
      </c>
      <c r="V354" s="6">
        <f>IF(A354&gt;0,A354*(1-(B354/100)-(C354/100)),"")</f>
        <v>0</v>
      </c>
      <c r="W354" s="6">
        <f>IFERROR(T354*V354,"")</f>
        <v>0</v>
      </c>
      <c r="X354" s="8">
        <f>IF(AND(U354&gt;0,O354&gt;0),ABS(U354-O354)/O354,"")</f>
        <v>0</v>
      </c>
      <c r="Y354" s="8">
        <f>IF(E354="Seca",Tol_Seca,Tol_Chuva)</f>
        <v>0</v>
      </c>
      <c r="Z354">
        <f>IF(AND(U354&gt;0,O354&gt;0),IF(X354&lt;=Y354,"OK","ATENCAO"),"")</f>
        <v>0</v>
      </c>
    </row>
    <row r="355" spans="7:26">
      <c r="G355">
        <f>D355&amp;"|"&amp;E355&amp;"|"&amp;F355</f>
        <v>0</v>
      </c>
      <c r="H355">
        <f>UPPER(SUBSTITUTE(SUBSTITUTE(G355,"-","")," ",""))</f>
        <v>0</v>
      </c>
      <c r="I355" s="6">
        <f>IFERROR(INDEX(Param_E,MATCH(H355,Param_KeysNorm,0)),"")</f>
        <v>0</v>
      </c>
      <c r="J355" s="6">
        <f>IFERROR(INDEX(Param_Gf,MATCH(H355,Param_KeysNorm,0)),"")</f>
        <v>0</v>
      </c>
      <c r="K355" s="6">
        <f>IFERROR(INDEX(Param_s,MATCH(H355,Param_KeysNorm,0)),"")</f>
        <v>0</v>
      </c>
      <c r="L355" s="6">
        <f>IFERROR(INDEX(Param_g,MATCH(H355,Param_KeysNorm,0)),"")</f>
        <v>0</v>
      </c>
      <c r="M355" s="6">
        <f>IFERROR(INDEX(Param_L,MATCH(H355,Param_KeysNorm,0)),"")</f>
        <v>0</v>
      </c>
      <c r="N355" s="6">
        <f>IFERROR(INDEX(Param_rho,MATCH(H355,Param_KeysNorm,0)),"")</f>
        <v>0</v>
      </c>
      <c r="O355" s="6">
        <f>IFERROR(INDEX(Param_d,MATCH(H355,Param_KeysNorm,0)),"")</f>
        <v>0</v>
      </c>
      <c r="P355" s="6">
        <f>IFERROR(IF(I355&gt;0,10000/I355,""),"")</f>
        <v>0</v>
      </c>
      <c r="Q355" s="6">
        <f>IFERROR(IF(K355&gt;0,J355/K355,""),"")</f>
        <v>0</v>
      </c>
      <c r="R355" s="6">
        <f>IFERROR(IF(L355&gt;0,Q355/L355,""),"")</f>
        <v>0</v>
      </c>
      <c r="S355" s="7">
        <f>IFERROR(R355*P355,"")</f>
        <v>0</v>
      </c>
      <c r="T355" s="6">
        <f>IFERROR((S355*M355*N355)/1000,"")</f>
        <v>0</v>
      </c>
      <c r="U355" s="6">
        <f>IFERROR(R355*M355*N355,"")</f>
        <v>0</v>
      </c>
      <c r="V355" s="6">
        <f>IF(A355&gt;0,A355*(1-(B355/100)-(C355/100)),"")</f>
        <v>0</v>
      </c>
      <c r="W355" s="6">
        <f>IFERROR(T355*V355,"")</f>
        <v>0</v>
      </c>
      <c r="X355" s="8">
        <f>IF(AND(U355&gt;0,O355&gt;0),ABS(U355-O355)/O355,"")</f>
        <v>0</v>
      </c>
      <c r="Y355" s="8">
        <f>IF(E355="Seca",Tol_Seca,Tol_Chuva)</f>
        <v>0</v>
      </c>
      <c r="Z355">
        <f>IF(AND(U355&gt;0,O355&gt;0),IF(X355&lt;=Y355,"OK","ATENCAO"),"")</f>
        <v>0</v>
      </c>
    </row>
    <row r="356" spans="7:26">
      <c r="G356">
        <f>D356&amp;"|"&amp;E356&amp;"|"&amp;F356</f>
        <v>0</v>
      </c>
      <c r="H356">
        <f>UPPER(SUBSTITUTE(SUBSTITUTE(G356,"-","")," ",""))</f>
        <v>0</v>
      </c>
      <c r="I356" s="6">
        <f>IFERROR(INDEX(Param_E,MATCH(H356,Param_KeysNorm,0)),"")</f>
        <v>0</v>
      </c>
      <c r="J356" s="6">
        <f>IFERROR(INDEX(Param_Gf,MATCH(H356,Param_KeysNorm,0)),"")</f>
        <v>0</v>
      </c>
      <c r="K356" s="6">
        <f>IFERROR(INDEX(Param_s,MATCH(H356,Param_KeysNorm,0)),"")</f>
        <v>0</v>
      </c>
      <c r="L356" s="6">
        <f>IFERROR(INDEX(Param_g,MATCH(H356,Param_KeysNorm,0)),"")</f>
        <v>0</v>
      </c>
      <c r="M356" s="6">
        <f>IFERROR(INDEX(Param_L,MATCH(H356,Param_KeysNorm,0)),"")</f>
        <v>0</v>
      </c>
      <c r="N356" s="6">
        <f>IFERROR(INDEX(Param_rho,MATCH(H356,Param_KeysNorm,0)),"")</f>
        <v>0</v>
      </c>
      <c r="O356" s="6">
        <f>IFERROR(INDEX(Param_d,MATCH(H356,Param_KeysNorm,0)),"")</f>
        <v>0</v>
      </c>
      <c r="P356" s="6">
        <f>IFERROR(IF(I356&gt;0,10000/I356,""),"")</f>
        <v>0</v>
      </c>
      <c r="Q356" s="6">
        <f>IFERROR(IF(K356&gt;0,J356/K356,""),"")</f>
        <v>0</v>
      </c>
      <c r="R356" s="6">
        <f>IFERROR(IF(L356&gt;0,Q356/L356,""),"")</f>
        <v>0</v>
      </c>
      <c r="S356" s="7">
        <f>IFERROR(R356*P356,"")</f>
        <v>0</v>
      </c>
      <c r="T356" s="6">
        <f>IFERROR((S356*M356*N356)/1000,"")</f>
        <v>0</v>
      </c>
      <c r="U356" s="6">
        <f>IFERROR(R356*M356*N356,"")</f>
        <v>0</v>
      </c>
      <c r="V356" s="6">
        <f>IF(A356&gt;0,A356*(1-(B356/100)-(C356/100)),"")</f>
        <v>0</v>
      </c>
      <c r="W356" s="6">
        <f>IFERROR(T356*V356,"")</f>
        <v>0</v>
      </c>
      <c r="X356" s="8">
        <f>IF(AND(U356&gt;0,O356&gt;0),ABS(U356-O356)/O356,"")</f>
        <v>0</v>
      </c>
      <c r="Y356" s="8">
        <f>IF(E356="Seca",Tol_Seca,Tol_Chuva)</f>
        <v>0</v>
      </c>
      <c r="Z356">
        <f>IF(AND(U356&gt;0,O356&gt;0),IF(X356&lt;=Y356,"OK","ATENCAO"),"")</f>
        <v>0</v>
      </c>
    </row>
    <row r="357" spans="7:26">
      <c r="G357">
        <f>D357&amp;"|"&amp;E357&amp;"|"&amp;F357</f>
        <v>0</v>
      </c>
      <c r="H357">
        <f>UPPER(SUBSTITUTE(SUBSTITUTE(G357,"-","")," ",""))</f>
        <v>0</v>
      </c>
      <c r="I357" s="6">
        <f>IFERROR(INDEX(Param_E,MATCH(H357,Param_KeysNorm,0)),"")</f>
        <v>0</v>
      </c>
      <c r="J357" s="6">
        <f>IFERROR(INDEX(Param_Gf,MATCH(H357,Param_KeysNorm,0)),"")</f>
        <v>0</v>
      </c>
      <c r="K357" s="6">
        <f>IFERROR(INDEX(Param_s,MATCH(H357,Param_KeysNorm,0)),"")</f>
        <v>0</v>
      </c>
      <c r="L357" s="6">
        <f>IFERROR(INDEX(Param_g,MATCH(H357,Param_KeysNorm,0)),"")</f>
        <v>0</v>
      </c>
      <c r="M357" s="6">
        <f>IFERROR(INDEX(Param_L,MATCH(H357,Param_KeysNorm,0)),"")</f>
        <v>0</v>
      </c>
      <c r="N357" s="6">
        <f>IFERROR(INDEX(Param_rho,MATCH(H357,Param_KeysNorm,0)),"")</f>
        <v>0</v>
      </c>
      <c r="O357" s="6">
        <f>IFERROR(INDEX(Param_d,MATCH(H357,Param_KeysNorm,0)),"")</f>
        <v>0</v>
      </c>
      <c r="P357" s="6">
        <f>IFERROR(IF(I357&gt;0,10000/I357,""),"")</f>
        <v>0</v>
      </c>
      <c r="Q357" s="6">
        <f>IFERROR(IF(K357&gt;0,J357/K357,""),"")</f>
        <v>0</v>
      </c>
      <c r="R357" s="6">
        <f>IFERROR(IF(L357&gt;0,Q357/L357,""),"")</f>
        <v>0</v>
      </c>
      <c r="S357" s="7">
        <f>IFERROR(R357*P357,"")</f>
        <v>0</v>
      </c>
      <c r="T357" s="6">
        <f>IFERROR((S357*M357*N357)/1000,"")</f>
        <v>0</v>
      </c>
      <c r="U357" s="6">
        <f>IFERROR(R357*M357*N357,"")</f>
        <v>0</v>
      </c>
      <c r="V357" s="6">
        <f>IF(A357&gt;0,A357*(1-(B357/100)-(C357/100)),"")</f>
        <v>0</v>
      </c>
      <c r="W357" s="6">
        <f>IFERROR(T357*V357,"")</f>
        <v>0</v>
      </c>
      <c r="X357" s="8">
        <f>IF(AND(U357&gt;0,O357&gt;0),ABS(U357-O357)/O357,"")</f>
        <v>0</v>
      </c>
      <c r="Y357" s="8">
        <f>IF(E357="Seca",Tol_Seca,Tol_Chuva)</f>
        <v>0</v>
      </c>
      <c r="Z357">
        <f>IF(AND(U357&gt;0,O357&gt;0),IF(X357&lt;=Y357,"OK","ATENCAO"),"")</f>
        <v>0</v>
      </c>
    </row>
    <row r="358" spans="7:26">
      <c r="G358">
        <f>D358&amp;"|"&amp;E358&amp;"|"&amp;F358</f>
        <v>0</v>
      </c>
      <c r="H358">
        <f>UPPER(SUBSTITUTE(SUBSTITUTE(G358,"-","")," ",""))</f>
        <v>0</v>
      </c>
      <c r="I358" s="6">
        <f>IFERROR(INDEX(Param_E,MATCH(H358,Param_KeysNorm,0)),"")</f>
        <v>0</v>
      </c>
      <c r="J358" s="6">
        <f>IFERROR(INDEX(Param_Gf,MATCH(H358,Param_KeysNorm,0)),"")</f>
        <v>0</v>
      </c>
      <c r="K358" s="6">
        <f>IFERROR(INDEX(Param_s,MATCH(H358,Param_KeysNorm,0)),"")</f>
        <v>0</v>
      </c>
      <c r="L358" s="6">
        <f>IFERROR(INDEX(Param_g,MATCH(H358,Param_KeysNorm,0)),"")</f>
        <v>0</v>
      </c>
      <c r="M358" s="6">
        <f>IFERROR(INDEX(Param_L,MATCH(H358,Param_KeysNorm,0)),"")</f>
        <v>0</v>
      </c>
      <c r="N358" s="6">
        <f>IFERROR(INDEX(Param_rho,MATCH(H358,Param_KeysNorm,0)),"")</f>
        <v>0</v>
      </c>
      <c r="O358" s="6">
        <f>IFERROR(INDEX(Param_d,MATCH(H358,Param_KeysNorm,0)),"")</f>
        <v>0</v>
      </c>
      <c r="P358" s="6">
        <f>IFERROR(IF(I358&gt;0,10000/I358,""),"")</f>
        <v>0</v>
      </c>
      <c r="Q358" s="6">
        <f>IFERROR(IF(K358&gt;0,J358/K358,""),"")</f>
        <v>0</v>
      </c>
      <c r="R358" s="6">
        <f>IFERROR(IF(L358&gt;0,Q358/L358,""),"")</f>
        <v>0</v>
      </c>
      <c r="S358" s="7">
        <f>IFERROR(R358*P358,"")</f>
        <v>0</v>
      </c>
      <c r="T358" s="6">
        <f>IFERROR((S358*M358*N358)/1000,"")</f>
        <v>0</v>
      </c>
      <c r="U358" s="6">
        <f>IFERROR(R358*M358*N358,"")</f>
        <v>0</v>
      </c>
      <c r="V358" s="6">
        <f>IF(A358&gt;0,A358*(1-(B358/100)-(C358/100)),"")</f>
        <v>0</v>
      </c>
      <c r="W358" s="6">
        <f>IFERROR(T358*V358,"")</f>
        <v>0</v>
      </c>
      <c r="X358" s="8">
        <f>IF(AND(U358&gt;0,O358&gt;0),ABS(U358-O358)/O358,"")</f>
        <v>0</v>
      </c>
      <c r="Y358" s="8">
        <f>IF(E358="Seca",Tol_Seca,Tol_Chuva)</f>
        <v>0</v>
      </c>
      <c r="Z358">
        <f>IF(AND(U358&gt;0,O358&gt;0),IF(X358&lt;=Y358,"OK","ATENCAO"),"")</f>
        <v>0</v>
      </c>
    </row>
    <row r="359" spans="7:26">
      <c r="G359">
        <f>D359&amp;"|"&amp;E359&amp;"|"&amp;F359</f>
        <v>0</v>
      </c>
      <c r="H359">
        <f>UPPER(SUBSTITUTE(SUBSTITUTE(G359,"-","")," ",""))</f>
        <v>0</v>
      </c>
      <c r="I359" s="6">
        <f>IFERROR(INDEX(Param_E,MATCH(H359,Param_KeysNorm,0)),"")</f>
        <v>0</v>
      </c>
      <c r="J359" s="6">
        <f>IFERROR(INDEX(Param_Gf,MATCH(H359,Param_KeysNorm,0)),"")</f>
        <v>0</v>
      </c>
      <c r="K359" s="6">
        <f>IFERROR(INDEX(Param_s,MATCH(H359,Param_KeysNorm,0)),"")</f>
        <v>0</v>
      </c>
      <c r="L359" s="6">
        <f>IFERROR(INDEX(Param_g,MATCH(H359,Param_KeysNorm,0)),"")</f>
        <v>0</v>
      </c>
      <c r="M359" s="6">
        <f>IFERROR(INDEX(Param_L,MATCH(H359,Param_KeysNorm,0)),"")</f>
        <v>0</v>
      </c>
      <c r="N359" s="6">
        <f>IFERROR(INDEX(Param_rho,MATCH(H359,Param_KeysNorm,0)),"")</f>
        <v>0</v>
      </c>
      <c r="O359" s="6">
        <f>IFERROR(INDEX(Param_d,MATCH(H359,Param_KeysNorm,0)),"")</f>
        <v>0</v>
      </c>
      <c r="P359" s="6">
        <f>IFERROR(IF(I359&gt;0,10000/I359,""),"")</f>
        <v>0</v>
      </c>
      <c r="Q359" s="6">
        <f>IFERROR(IF(K359&gt;0,J359/K359,""),"")</f>
        <v>0</v>
      </c>
      <c r="R359" s="6">
        <f>IFERROR(IF(L359&gt;0,Q359/L359,""),"")</f>
        <v>0</v>
      </c>
      <c r="S359" s="7">
        <f>IFERROR(R359*P359,"")</f>
        <v>0</v>
      </c>
      <c r="T359" s="6">
        <f>IFERROR((S359*M359*N359)/1000,"")</f>
        <v>0</v>
      </c>
      <c r="U359" s="6">
        <f>IFERROR(R359*M359*N359,"")</f>
        <v>0</v>
      </c>
      <c r="V359" s="6">
        <f>IF(A359&gt;0,A359*(1-(B359/100)-(C359/100)),"")</f>
        <v>0</v>
      </c>
      <c r="W359" s="6">
        <f>IFERROR(T359*V359,"")</f>
        <v>0</v>
      </c>
      <c r="X359" s="8">
        <f>IF(AND(U359&gt;0,O359&gt;0),ABS(U359-O359)/O359,"")</f>
        <v>0</v>
      </c>
      <c r="Y359" s="8">
        <f>IF(E359="Seca",Tol_Seca,Tol_Chuva)</f>
        <v>0</v>
      </c>
      <c r="Z359">
        <f>IF(AND(U359&gt;0,O359&gt;0),IF(X359&lt;=Y359,"OK","ATENCAO"),"")</f>
        <v>0</v>
      </c>
    </row>
    <row r="360" spans="7:26">
      <c r="G360">
        <f>D360&amp;"|"&amp;E360&amp;"|"&amp;F360</f>
        <v>0</v>
      </c>
      <c r="H360">
        <f>UPPER(SUBSTITUTE(SUBSTITUTE(G360,"-","")," ",""))</f>
        <v>0</v>
      </c>
      <c r="I360" s="6">
        <f>IFERROR(INDEX(Param_E,MATCH(H360,Param_KeysNorm,0)),"")</f>
        <v>0</v>
      </c>
      <c r="J360" s="6">
        <f>IFERROR(INDEX(Param_Gf,MATCH(H360,Param_KeysNorm,0)),"")</f>
        <v>0</v>
      </c>
      <c r="K360" s="6">
        <f>IFERROR(INDEX(Param_s,MATCH(H360,Param_KeysNorm,0)),"")</f>
        <v>0</v>
      </c>
      <c r="L360" s="6">
        <f>IFERROR(INDEX(Param_g,MATCH(H360,Param_KeysNorm,0)),"")</f>
        <v>0</v>
      </c>
      <c r="M360" s="6">
        <f>IFERROR(INDEX(Param_L,MATCH(H360,Param_KeysNorm,0)),"")</f>
        <v>0</v>
      </c>
      <c r="N360" s="6">
        <f>IFERROR(INDEX(Param_rho,MATCH(H360,Param_KeysNorm,0)),"")</f>
        <v>0</v>
      </c>
      <c r="O360" s="6">
        <f>IFERROR(INDEX(Param_d,MATCH(H360,Param_KeysNorm,0)),"")</f>
        <v>0</v>
      </c>
      <c r="P360" s="6">
        <f>IFERROR(IF(I360&gt;0,10000/I360,""),"")</f>
        <v>0</v>
      </c>
      <c r="Q360" s="6">
        <f>IFERROR(IF(K360&gt;0,J360/K360,""),"")</f>
        <v>0</v>
      </c>
      <c r="R360" s="6">
        <f>IFERROR(IF(L360&gt;0,Q360/L360,""),"")</f>
        <v>0</v>
      </c>
      <c r="S360" s="7">
        <f>IFERROR(R360*P360,"")</f>
        <v>0</v>
      </c>
      <c r="T360" s="6">
        <f>IFERROR((S360*M360*N360)/1000,"")</f>
        <v>0</v>
      </c>
      <c r="U360" s="6">
        <f>IFERROR(R360*M360*N360,"")</f>
        <v>0</v>
      </c>
      <c r="V360" s="6">
        <f>IF(A360&gt;0,A360*(1-(B360/100)-(C360/100)),"")</f>
        <v>0</v>
      </c>
      <c r="W360" s="6">
        <f>IFERROR(T360*V360,"")</f>
        <v>0</v>
      </c>
      <c r="X360" s="8">
        <f>IF(AND(U360&gt;0,O360&gt;0),ABS(U360-O360)/O360,"")</f>
        <v>0</v>
      </c>
      <c r="Y360" s="8">
        <f>IF(E360="Seca",Tol_Seca,Tol_Chuva)</f>
        <v>0</v>
      </c>
      <c r="Z360">
        <f>IF(AND(U360&gt;0,O360&gt;0),IF(X360&lt;=Y360,"OK","ATENCAO"),"")</f>
        <v>0</v>
      </c>
    </row>
    <row r="361" spans="7:26">
      <c r="G361">
        <f>D361&amp;"|"&amp;E361&amp;"|"&amp;F361</f>
        <v>0</v>
      </c>
      <c r="H361">
        <f>UPPER(SUBSTITUTE(SUBSTITUTE(G361,"-","")," ",""))</f>
        <v>0</v>
      </c>
      <c r="I361" s="6">
        <f>IFERROR(INDEX(Param_E,MATCH(H361,Param_KeysNorm,0)),"")</f>
        <v>0</v>
      </c>
      <c r="J361" s="6">
        <f>IFERROR(INDEX(Param_Gf,MATCH(H361,Param_KeysNorm,0)),"")</f>
        <v>0</v>
      </c>
      <c r="K361" s="6">
        <f>IFERROR(INDEX(Param_s,MATCH(H361,Param_KeysNorm,0)),"")</f>
        <v>0</v>
      </c>
      <c r="L361" s="6">
        <f>IFERROR(INDEX(Param_g,MATCH(H361,Param_KeysNorm,0)),"")</f>
        <v>0</v>
      </c>
      <c r="M361" s="6">
        <f>IFERROR(INDEX(Param_L,MATCH(H361,Param_KeysNorm,0)),"")</f>
        <v>0</v>
      </c>
      <c r="N361" s="6">
        <f>IFERROR(INDEX(Param_rho,MATCH(H361,Param_KeysNorm,0)),"")</f>
        <v>0</v>
      </c>
      <c r="O361" s="6">
        <f>IFERROR(INDEX(Param_d,MATCH(H361,Param_KeysNorm,0)),"")</f>
        <v>0</v>
      </c>
      <c r="P361" s="6">
        <f>IFERROR(IF(I361&gt;0,10000/I361,""),"")</f>
        <v>0</v>
      </c>
      <c r="Q361" s="6">
        <f>IFERROR(IF(K361&gt;0,J361/K361,""),"")</f>
        <v>0</v>
      </c>
      <c r="R361" s="6">
        <f>IFERROR(IF(L361&gt;0,Q361/L361,""),"")</f>
        <v>0</v>
      </c>
      <c r="S361" s="7">
        <f>IFERROR(R361*P361,"")</f>
        <v>0</v>
      </c>
      <c r="T361" s="6">
        <f>IFERROR((S361*M361*N361)/1000,"")</f>
        <v>0</v>
      </c>
      <c r="U361" s="6">
        <f>IFERROR(R361*M361*N361,"")</f>
        <v>0</v>
      </c>
      <c r="V361" s="6">
        <f>IF(A361&gt;0,A361*(1-(B361/100)-(C361/100)),"")</f>
        <v>0</v>
      </c>
      <c r="W361" s="6">
        <f>IFERROR(T361*V361,"")</f>
        <v>0</v>
      </c>
      <c r="X361" s="8">
        <f>IF(AND(U361&gt;0,O361&gt;0),ABS(U361-O361)/O361,"")</f>
        <v>0</v>
      </c>
      <c r="Y361" s="8">
        <f>IF(E361="Seca",Tol_Seca,Tol_Chuva)</f>
        <v>0</v>
      </c>
      <c r="Z361">
        <f>IF(AND(U361&gt;0,O361&gt;0),IF(X361&lt;=Y361,"OK","ATENCAO"),"")</f>
        <v>0</v>
      </c>
    </row>
    <row r="362" spans="7:26">
      <c r="G362">
        <f>D362&amp;"|"&amp;E362&amp;"|"&amp;F362</f>
        <v>0</v>
      </c>
      <c r="H362">
        <f>UPPER(SUBSTITUTE(SUBSTITUTE(G362,"-","")," ",""))</f>
        <v>0</v>
      </c>
      <c r="I362" s="6">
        <f>IFERROR(INDEX(Param_E,MATCH(H362,Param_KeysNorm,0)),"")</f>
        <v>0</v>
      </c>
      <c r="J362" s="6">
        <f>IFERROR(INDEX(Param_Gf,MATCH(H362,Param_KeysNorm,0)),"")</f>
        <v>0</v>
      </c>
      <c r="K362" s="6">
        <f>IFERROR(INDEX(Param_s,MATCH(H362,Param_KeysNorm,0)),"")</f>
        <v>0</v>
      </c>
      <c r="L362" s="6">
        <f>IFERROR(INDEX(Param_g,MATCH(H362,Param_KeysNorm,0)),"")</f>
        <v>0</v>
      </c>
      <c r="M362" s="6">
        <f>IFERROR(INDEX(Param_L,MATCH(H362,Param_KeysNorm,0)),"")</f>
        <v>0</v>
      </c>
      <c r="N362" s="6">
        <f>IFERROR(INDEX(Param_rho,MATCH(H362,Param_KeysNorm,0)),"")</f>
        <v>0</v>
      </c>
      <c r="O362" s="6">
        <f>IFERROR(INDEX(Param_d,MATCH(H362,Param_KeysNorm,0)),"")</f>
        <v>0</v>
      </c>
      <c r="P362" s="6">
        <f>IFERROR(IF(I362&gt;0,10000/I362,""),"")</f>
        <v>0</v>
      </c>
      <c r="Q362" s="6">
        <f>IFERROR(IF(K362&gt;0,J362/K362,""),"")</f>
        <v>0</v>
      </c>
      <c r="R362" s="6">
        <f>IFERROR(IF(L362&gt;0,Q362/L362,""),"")</f>
        <v>0</v>
      </c>
      <c r="S362" s="7">
        <f>IFERROR(R362*P362,"")</f>
        <v>0</v>
      </c>
      <c r="T362" s="6">
        <f>IFERROR((S362*M362*N362)/1000,"")</f>
        <v>0</v>
      </c>
      <c r="U362" s="6">
        <f>IFERROR(R362*M362*N362,"")</f>
        <v>0</v>
      </c>
      <c r="V362" s="6">
        <f>IF(A362&gt;0,A362*(1-(B362/100)-(C362/100)),"")</f>
        <v>0</v>
      </c>
      <c r="W362" s="6">
        <f>IFERROR(T362*V362,"")</f>
        <v>0</v>
      </c>
      <c r="X362" s="8">
        <f>IF(AND(U362&gt;0,O362&gt;0),ABS(U362-O362)/O362,"")</f>
        <v>0</v>
      </c>
      <c r="Y362" s="8">
        <f>IF(E362="Seca",Tol_Seca,Tol_Chuva)</f>
        <v>0</v>
      </c>
      <c r="Z362">
        <f>IF(AND(U362&gt;0,O362&gt;0),IF(X362&lt;=Y362,"OK","ATENCAO"),"")</f>
        <v>0</v>
      </c>
    </row>
    <row r="363" spans="7:26">
      <c r="G363">
        <f>D363&amp;"|"&amp;E363&amp;"|"&amp;F363</f>
        <v>0</v>
      </c>
      <c r="H363">
        <f>UPPER(SUBSTITUTE(SUBSTITUTE(G363,"-","")," ",""))</f>
        <v>0</v>
      </c>
      <c r="I363" s="6">
        <f>IFERROR(INDEX(Param_E,MATCH(H363,Param_KeysNorm,0)),"")</f>
        <v>0</v>
      </c>
      <c r="J363" s="6">
        <f>IFERROR(INDEX(Param_Gf,MATCH(H363,Param_KeysNorm,0)),"")</f>
        <v>0</v>
      </c>
      <c r="K363" s="6">
        <f>IFERROR(INDEX(Param_s,MATCH(H363,Param_KeysNorm,0)),"")</f>
        <v>0</v>
      </c>
      <c r="L363" s="6">
        <f>IFERROR(INDEX(Param_g,MATCH(H363,Param_KeysNorm,0)),"")</f>
        <v>0</v>
      </c>
      <c r="M363" s="6">
        <f>IFERROR(INDEX(Param_L,MATCH(H363,Param_KeysNorm,0)),"")</f>
        <v>0</v>
      </c>
      <c r="N363" s="6">
        <f>IFERROR(INDEX(Param_rho,MATCH(H363,Param_KeysNorm,0)),"")</f>
        <v>0</v>
      </c>
      <c r="O363" s="6">
        <f>IFERROR(INDEX(Param_d,MATCH(H363,Param_KeysNorm,0)),"")</f>
        <v>0</v>
      </c>
      <c r="P363" s="6">
        <f>IFERROR(IF(I363&gt;0,10000/I363,""),"")</f>
        <v>0</v>
      </c>
      <c r="Q363" s="6">
        <f>IFERROR(IF(K363&gt;0,J363/K363,""),"")</f>
        <v>0</v>
      </c>
      <c r="R363" s="6">
        <f>IFERROR(IF(L363&gt;0,Q363/L363,""),"")</f>
        <v>0</v>
      </c>
      <c r="S363" s="7">
        <f>IFERROR(R363*P363,"")</f>
        <v>0</v>
      </c>
      <c r="T363" s="6">
        <f>IFERROR((S363*M363*N363)/1000,"")</f>
        <v>0</v>
      </c>
      <c r="U363" s="6">
        <f>IFERROR(R363*M363*N363,"")</f>
        <v>0</v>
      </c>
      <c r="V363" s="6">
        <f>IF(A363&gt;0,A363*(1-(B363/100)-(C363/100)),"")</f>
        <v>0</v>
      </c>
      <c r="W363" s="6">
        <f>IFERROR(T363*V363,"")</f>
        <v>0</v>
      </c>
      <c r="X363" s="8">
        <f>IF(AND(U363&gt;0,O363&gt;0),ABS(U363-O363)/O363,"")</f>
        <v>0</v>
      </c>
      <c r="Y363" s="8">
        <f>IF(E363="Seca",Tol_Seca,Tol_Chuva)</f>
        <v>0</v>
      </c>
      <c r="Z363">
        <f>IF(AND(U363&gt;0,O363&gt;0),IF(X363&lt;=Y363,"OK","ATENCAO"),"")</f>
        <v>0</v>
      </c>
    </row>
    <row r="364" spans="7:26">
      <c r="G364">
        <f>D364&amp;"|"&amp;E364&amp;"|"&amp;F364</f>
        <v>0</v>
      </c>
      <c r="H364">
        <f>UPPER(SUBSTITUTE(SUBSTITUTE(G364,"-","")," ",""))</f>
        <v>0</v>
      </c>
      <c r="I364" s="6">
        <f>IFERROR(INDEX(Param_E,MATCH(H364,Param_KeysNorm,0)),"")</f>
        <v>0</v>
      </c>
      <c r="J364" s="6">
        <f>IFERROR(INDEX(Param_Gf,MATCH(H364,Param_KeysNorm,0)),"")</f>
        <v>0</v>
      </c>
      <c r="K364" s="6">
        <f>IFERROR(INDEX(Param_s,MATCH(H364,Param_KeysNorm,0)),"")</f>
        <v>0</v>
      </c>
      <c r="L364" s="6">
        <f>IFERROR(INDEX(Param_g,MATCH(H364,Param_KeysNorm,0)),"")</f>
        <v>0</v>
      </c>
      <c r="M364" s="6">
        <f>IFERROR(INDEX(Param_L,MATCH(H364,Param_KeysNorm,0)),"")</f>
        <v>0</v>
      </c>
      <c r="N364" s="6">
        <f>IFERROR(INDEX(Param_rho,MATCH(H364,Param_KeysNorm,0)),"")</f>
        <v>0</v>
      </c>
      <c r="O364" s="6">
        <f>IFERROR(INDEX(Param_d,MATCH(H364,Param_KeysNorm,0)),"")</f>
        <v>0</v>
      </c>
      <c r="P364" s="6">
        <f>IFERROR(IF(I364&gt;0,10000/I364,""),"")</f>
        <v>0</v>
      </c>
      <c r="Q364" s="6">
        <f>IFERROR(IF(K364&gt;0,J364/K364,""),"")</f>
        <v>0</v>
      </c>
      <c r="R364" s="6">
        <f>IFERROR(IF(L364&gt;0,Q364/L364,""),"")</f>
        <v>0</v>
      </c>
      <c r="S364" s="7">
        <f>IFERROR(R364*P364,"")</f>
        <v>0</v>
      </c>
      <c r="T364" s="6">
        <f>IFERROR((S364*M364*N364)/1000,"")</f>
        <v>0</v>
      </c>
      <c r="U364" s="6">
        <f>IFERROR(R364*M364*N364,"")</f>
        <v>0</v>
      </c>
      <c r="V364" s="6">
        <f>IF(A364&gt;0,A364*(1-(B364/100)-(C364/100)),"")</f>
        <v>0</v>
      </c>
      <c r="W364" s="6">
        <f>IFERROR(T364*V364,"")</f>
        <v>0</v>
      </c>
      <c r="X364" s="8">
        <f>IF(AND(U364&gt;0,O364&gt;0),ABS(U364-O364)/O364,"")</f>
        <v>0</v>
      </c>
      <c r="Y364" s="8">
        <f>IF(E364="Seca",Tol_Seca,Tol_Chuva)</f>
        <v>0</v>
      </c>
      <c r="Z364">
        <f>IF(AND(U364&gt;0,O364&gt;0),IF(X364&lt;=Y364,"OK","ATENCAO"),"")</f>
        <v>0</v>
      </c>
    </row>
    <row r="365" spans="7:26">
      <c r="G365">
        <f>D365&amp;"|"&amp;E365&amp;"|"&amp;F365</f>
        <v>0</v>
      </c>
      <c r="H365">
        <f>UPPER(SUBSTITUTE(SUBSTITUTE(G365,"-","")," ",""))</f>
        <v>0</v>
      </c>
      <c r="I365" s="6">
        <f>IFERROR(INDEX(Param_E,MATCH(H365,Param_KeysNorm,0)),"")</f>
        <v>0</v>
      </c>
      <c r="J365" s="6">
        <f>IFERROR(INDEX(Param_Gf,MATCH(H365,Param_KeysNorm,0)),"")</f>
        <v>0</v>
      </c>
      <c r="K365" s="6">
        <f>IFERROR(INDEX(Param_s,MATCH(H365,Param_KeysNorm,0)),"")</f>
        <v>0</v>
      </c>
      <c r="L365" s="6">
        <f>IFERROR(INDEX(Param_g,MATCH(H365,Param_KeysNorm,0)),"")</f>
        <v>0</v>
      </c>
      <c r="M365" s="6">
        <f>IFERROR(INDEX(Param_L,MATCH(H365,Param_KeysNorm,0)),"")</f>
        <v>0</v>
      </c>
      <c r="N365" s="6">
        <f>IFERROR(INDEX(Param_rho,MATCH(H365,Param_KeysNorm,0)),"")</f>
        <v>0</v>
      </c>
      <c r="O365" s="6">
        <f>IFERROR(INDEX(Param_d,MATCH(H365,Param_KeysNorm,0)),"")</f>
        <v>0</v>
      </c>
      <c r="P365" s="6">
        <f>IFERROR(IF(I365&gt;0,10000/I365,""),"")</f>
        <v>0</v>
      </c>
      <c r="Q365" s="6">
        <f>IFERROR(IF(K365&gt;0,J365/K365,""),"")</f>
        <v>0</v>
      </c>
      <c r="R365" s="6">
        <f>IFERROR(IF(L365&gt;0,Q365/L365,""),"")</f>
        <v>0</v>
      </c>
      <c r="S365" s="7">
        <f>IFERROR(R365*P365,"")</f>
        <v>0</v>
      </c>
      <c r="T365" s="6">
        <f>IFERROR((S365*M365*N365)/1000,"")</f>
        <v>0</v>
      </c>
      <c r="U365" s="6">
        <f>IFERROR(R365*M365*N365,"")</f>
        <v>0</v>
      </c>
      <c r="V365" s="6">
        <f>IF(A365&gt;0,A365*(1-(B365/100)-(C365/100)),"")</f>
        <v>0</v>
      </c>
      <c r="W365" s="6">
        <f>IFERROR(T365*V365,"")</f>
        <v>0</v>
      </c>
      <c r="X365" s="8">
        <f>IF(AND(U365&gt;0,O365&gt;0),ABS(U365-O365)/O365,"")</f>
        <v>0</v>
      </c>
      <c r="Y365" s="8">
        <f>IF(E365="Seca",Tol_Seca,Tol_Chuva)</f>
        <v>0</v>
      </c>
      <c r="Z365">
        <f>IF(AND(U365&gt;0,O365&gt;0),IF(X365&lt;=Y365,"OK","ATENCAO"),"")</f>
        <v>0</v>
      </c>
    </row>
    <row r="366" spans="7:26">
      <c r="G366">
        <f>D366&amp;"|"&amp;E366&amp;"|"&amp;F366</f>
        <v>0</v>
      </c>
      <c r="H366">
        <f>UPPER(SUBSTITUTE(SUBSTITUTE(G366,"-","")," ",""))</f>
        <v>0</v>
      </c>
      <c r="I366" s="6">
        <f>IFERROR(INDEX(Param_E,MATCH(H366,Param_KeysNorm,0)),"")</f>
        <v>0</v>
      </c>
      <c r="J366" s="6">
        <f>IFERROR(INDEX(Param_Gf,MATCH(H366,Param_KeysNorm,0)),"")</f>
        <v>0</v>
      </c>
      <c r="K366" s="6">
        <f>IFERROR(INDEX(Param_s,MATCH(H366,Param_KeysNorm,0)),"")</f>
        <v>0</v>
      </c>
      <c r="L366" s="6">
        <f>IFERROR(INDEX(Param_g,MATCH(H366,Param_KeysNorm,0)),"")</f>
        <v>0</v>
      </c>
      <c r="M366" s="6">
        <f>IFERROR(INDEX(Param_L,MATCH(H366,Param_KeysNorm,0)),"")</f>
        <v>0</v>
      </c>
      <c r="N366" s="6">
        <f>IFERROR(INDEX(Param_rho,MATCH(H366,Param_KeysNorm,0)),"")</f>
        <v>0</v>
      </c>
      <c r="O366" s="6">
        <f>IFERROR(INDEX(Param_d,MATCH(H366,Param_KeysNorm,0)),"")</f>
        <v>0</v>
      </c>
      <c r="P366" s="6">
        <f>IFERROR(IF(I366&gt;0,10000/I366,""),"")</f>
        <v>0</v>
      </c>
      <c r="Q366" s="6">
        <f>IFERROR(IF(K366&gt;0,J366/K366,""),"")</f>
        <v>0</v>
      </c>
      <c r="R366" s="6">
        <f>IFERROR(IF(L366&gt;0,Q366/L366,""),"")</f>
        <v>0</v>
      </c>
      <c r="S366" s="7">
        <f>IFERROR(R366*P366,"")</f>
        <v>0</v>
      </c>
      <c r="T366" s="6">
        <f>IFERROR((S366*M366*N366)/1000,"")</f>
        <v>0</v>
      </c>
      <c r="U366" s="6">
        <f>IFERROR(R366*M366*N366,"")</f>
        <v>0</v>
      </c>
      <c r="V366" s="6">
        <f>IF(A366&gt;0,A366*(1-(B366/100)-(C366/100)),"")</f>
        <v>0</v>
      </c>
      <c r="W366" s="6">
        <f>IFERROR(T366*V366,"")</f>
        <v>0</v>
      </c>
      <c r="X366" s="8">
        <f>IF(AND(U366&gt;0,O366&gt;0),ABS(U366-O366)/O366,"")</f>
        <v>0</v>
      </c>
      <c r="Y366" s="8">
        <f>IF(E366="Seca",Tol_Seca,Tol_Chuva)</f>
        <v>0</v>
      </c>
      <c r="Z366">
        <f>IF(AND(U366&gt;0,O366&gt;0),IF(X366&lt;=Y366,"OK","ATENCAO"),"")</f>
        <v>0</v>
      </c>
    </row>
    <row r="367" spans="7:26">
      <c r="G367">
        <f>D367&amp;"|"&amp;E367&amp;"|"&amp;F367</f>
        <v>0</v>
      </c>
      <c r="H367">
        <f>UPPER(SUBSTITUTE(SUBSTITUTE(G367,"-","")," ",""))</f>
        <v>0</v>
      </c>
      <c r="I367" s="6">
        <f>IFERROR(INDEX(Param_E,MATCH(H367,Param_KeysNorm,0)),"")</f>
        <v>0</v>
      </c>
      <c r="J367" s="6">
        <f>IFERROR(INDEX(Param_Gf,MATCH(H367,Param_KeysNorm,0)),"")</f>
        <v>0</v>
      </c>
      <c r="K367" s="6">
        <f>IFERROR(INDEX(Param_s,MATCH(H367,Param_KeysNorm,0)),"")</f>
        <v>0</v>
      </c>
      <c r="L367" s="6">
        <f>IFERROR(INDEX(Param_g,MATCH(H367,Param_KeysNorm,0)),"")</f>
        <v>0</v>
      </c>
      <c r="M367" s="6">
        <f>IFERROR(INDEX(Param_L,MATCH(H367,Param_KeysNorm,0)),"")</f>
        <v>0</v>
      </c>
      <c r="N367" s="6">
        <f>IFERROR(INDEX(Param_rho,MATCH(H367,Param_KeysNorm,0)),"")</f>
        <v>0</v>
      </c>
      <c r="O367" s="6">
        <f>IFERROR(INDEX(Param_d,MATCH(H367,Param_KeysNorm,0)),"")</f>
        <v>0</v>
      </c>
      <c r="P367" s="6">
        <f>IFERROR(IF(I367&gt;0,10000/I367,""),"")</f>
        <v>0</v>
      </c>
      <c r="Q367" s="6">
        <f>IFERROR(IF(K367&gt;0,J367/K367,""),"")</f>
        <v>0</v>
      </c>
      <c r="R367" s="6">
        <f>IFERROR(IF(L367&gt;0,Q367/L367,""),"")</f>
        <v>0</v>
      </c>
      <c r="S367" s="7">
        <f>IFERROR(R367*P367,"")</f>
        <v>0</v>
      </c>
      <c r="T367" s="6">
        <f>IFERROR((S367*M367*N367)/1000,"")</f>
        <v>0</v>
      </c>
      <c r="U367" s="6">
        <f>IFERROR(R367*M367*N367,"")</f>
        <v>0</v>
      </c>
      <c r="V367" s="6">
        <f>IF(A367&gt;0,A367*(1-(B367/100)-(C367/100)),"")</f>
        <v>0</v>
      </c>
      <c r="W367" s="6">
        <f>IFERROR(T367*V367,"")</f>
        <v>0</v>
      </c>
      <c r="X367" s="8">
        <f>IF(AND(U367&gt;0,O367&gt;0),ABS(U367-O367)/O367,"")</f>
        <v>0</v>
      </c>
      <c r="Y367" s="8">
        <f>IF(E367="Seca",Tol_Seca,Tol_Chuva)</f>
        <v>0</v>
      </c>
      <c r="Z367">
        <f>IF(AND(U367&gt;0,O367&gt;0),IF(X367&lt;=Y367,"OK","ATENCAO"),"")</f>
        <v>0</v>
      </c>
    </row>
    <row r="368" spans="7:26">
      <c r="G368">
        <f>D368&amp;"|"&amp;E368&amp;"|"&amp;F368</f>
        <v>0</v>
      </c>
      <c r="H368">
        <f>UPPER(SUBSTITUTE(SUBSTITUTE(G368,"-","")," ",""))</f>
        <v>0</v>
      </c>
      <c r="I368" s="6">
        <f>IFERROR(INDEX(Param_E,MATCH(H368,Param_KeysNorm,0)),"")</f>
        <v>0</v>
      </c>
      <c r="J368" s="6">
        <f>IFERROR(INDEX(Param_Gf,MATCH(H368,Param_KeysNorm,0)),"")</f>
        <v>0</v>
      </c>
      <c r="K368" s="6">
        <f>IFERROR(INDEX(Param_s,MATCH(H368,Param_KeysNorm,0)),"")</f>
        <v>0</v>
      </c>
      <c r="L368" s="6">
        <f>IFERROR(INDEX(Param_g,MATCH(H368,Param_KeysNorm,0)),"")</f>
        <v>0</v>
      </c>
      <c r="M368" s="6">
        <f>IFERROR(INDEX(Param_L,MATCH(H368,Param_KeysNorm,0)),"")</f>
        <v>0</v>
      </c>
      <c r="N368" s="6">
        <f>IFERROR(INDEX(Param_rho,MATCH(H368,Param_KeysNorm,0)),"")</f>
        <v>0</v>
      </c>
      <c r="O368" s="6">
        <f>IFERROR(INDEX(Param_d,MATCH(H368,Param_KeysNorm,0)),"")</f>
        <v>0</v>
      </c>
      <c r="P368" s="6">
        <f>IFERROR(IF(I368&gt;0,10000/I368,""),"")</f>
        <v>0</v>
      </c>
      <c r="Q368" s="6">
        <f>IFERROR(IF(K368&gt;0,J368/K368,""),"")</f>
        <v>0</v>
      </c>
      <c r="R368" s="6">
        <f>IFERROR(IF(L368&gt;0,Q368/L368,""),"")</f>
        <v>0</v>
      </c>
      <c r="S368" s="7">
        <f>IFERROR(R368*P368,"")</f>
        <v>0</v>
      </c>
      <c r="T368" s="6">
        <f>IFERROR((S368*M368*N368)/1000,"")</f>
        <v>0</v>
      </c>
      <c r="U368" s="6">
        <f>IFERROR(R368*M368*N368,"")</f>
        <v>0</v>
      </c>
      <c r="V368" s="6">
        <f>IF(A368&gt;0,A368*(1-(B368/100)-(C368/100)),"")</f>
        <v>0</v>
      </c>
      <c r="W368" s="6">
        <f>IFERROR(T368*V368,"")</f>
        <v>0</v>
      </c>
      <c r="X368" s="8">
        <f>IF(AND(U368&gt;0,O368&gt;0),ABS(U368-O368)/O368,"")</f>
        <v>0</v>
      </c>
      <c r="Y368" s="8">
        <f>IF(E368="Seca",Tol_Seca,Tol_Chuva)</f>
        <v>0</v>
      </c>
      <c r="Z368">
        <f>IF(AND(U368&gt;0,O368&gt;0),IF(X368&lt;=Y368,"OK","ATENCAO"),"")</f>
        <v>0</v>
      </c>
    </row>
    <row r="369" spans="7:26">
      <c r="G369">
        <f>D369&amp;"|"&amp;E369&amp;"|"&amp;F369</f>
        <v>0</v>
      </c>
      <c r="H369">
        <f>UPPER(SUBSTITUTE(SUBSTITUTE(G369,"-","")," ",""))</f>
        <v>0</v>
      </c>
      <c r="I369" s="6">
        <f>IFERROR(INDEX(Param_E,MATCH(H369,Param_KeysNorm,0)),"")</f>
        <v>0</v>
      </c>
      <c r="J369" s="6">
        <f>IFERROR(INDEX(Param_Gf,MATCH(H369,Param_KeysNorm,0)),"")</f>
        <v>0</v>
      </c>
      <c r="K369" s="6">
        <f>IFERROR(INDEX(Param_s,MATCH(H369,Param_KeysNorm,0)),"")</f>
        <v>0</v>
      </c>
      <c r="L369" s="6">
        <f>IFERROR(INDEX(Param_g,MATCH(H369,Param_KeysNorm,0)),"")</f>
        <v>0</v>
      </c>
      <c r="M369" s="6">
        <f>IFERROR(INDEX(Param_L,MATCH(H369,Param_KeysNorm,0)),"")</f>
        <v>0</v>
      </c>
      <c r="N369" s="6">
        <f>IFERROR(INDEX(Param_rho,MATCH(H369,Param_KeysNorm,0)),"")</f>
        <v>0</v>
      </c>
      <c r="O369" s="6">
        <f>IFERROR(INDEX(Param_d,MATCH(H369,Param_KeysNorm,0)),"")</f>
        <v>0</v>
      </c>
      <c r="P369" s="6">
        <f>IFERROR(IF(I369&gt;0,10000/I369,""),"")</f>
        <v>0</v>
      </c>
      <c r="Q369" s="6">
        <f>IFERROR(IF(K369&gt;0,J369/K369,""),"")</f>
        <v>0</v>
      </c>
      <c r="R369" s="6">
        <f>IFERROR(IF(L369&gt;0,Q369/L369,""),"")</f>
        <v>0</v>
      </c>
      <c r="S369" s="7">
        <f>IFERROR(R369*P369,"")</f>
        <v>0</v>
      </c>
      <c r="T369" s="6">
        <f>IFERROR((S369*M369*N369)/1000,"")</f>
        <v>0</v>
      </c>
      <c r="U369" s="6">
        <f>IFERROR(R369*M369*N369,"")</f>
        <v>0</v>
      </c>
      <c r="V369" s="6">
        <f>IF(A369&gt;0,A369*(1-(B369/100)-(C369/100)),"")</f>
        <v>0</v>
      </c>
      <c r="W369" s="6">
        <f>IFERROR(T369*V369,"")</f>
        <v>0</v>
      </c>
      <c r="X369" s="8">
        <f>IF(AND(U369&gt;0,O369&gt;0),ABS(U369-O369)/O369,"")</f>
        <v>0</v>
      </c>
      <c r="Y369" s="8">
        <f>IF(E369="Seca",Tol_Seca,Tol_Chuva)</f>
        <v>0</v>
      </c>
      <c r="Z369">
        <f>IF(AND(U369&gt;0,O369&gt;0),IF(X369&lt;=Y369,"OK","ATENCAO"),"")</f>
        <v>0</v>
      </c>
    </row>
    <row r="370" spans="7:26">
      <c r="G370">
        <f>D370&amp;"|"&amp;E370&amp;"|"&amp;F370</f>
        <v>0</v>
      </c>
      <c r="H370">
        <f>UPPER(SUBSTITUTE(SUBSTITUTE(G370,"-","")," ",""))</f>
        <v>0</v>
      </c>
      <c r="I370" s="6">
        <f>IFERROR(INDEX(Param_E,MATCH(H370,Param_KeysNorm,0)),"")</f>
        <v>0</v>
      </c>
      <c r="J370" s="6">
        <f>IFERROR(INDEX(Param_Gf,MATCH(H370,Param_KeysNorm,0)),"")</f>
        <v>0</v>
      </c>
      <c r="K370" s="6">
        <f>IFERROR(INDEX(Param_s,MATCH(H370,Param_KeysNorm,0)),"")</f>
        <v>0</v>
      </c>
      <c r="L370" s="6">
        <f>IFERROR(INDEX(Param_g,MATCH(H370,Param_KeysNorm,0)),"")</f>
        <v>0</v>
      </c>
      <c r="M370" s="6">
        <f>IFERROR(INDEX(Param_L,MATCH(H370,Param_KeysNorm,0)),"")</f>
        <v>0</v>
      </c>
      <c r="N370" s="6">
        <f>IFERROR(INDEX(Param_rho,MATCH(H370,Param_KeysNorm,0)),"")</f>
        <v>0</v>
      </c>
      <c r="O370" s="6">
        <f>IFERROR(INDEX(Param_d,MATCH(H370,Param_KeysNorm,0)),"")</f>
        <v>0</v>
      </c>
      <c r="P370" s="6">
        <f>IFERROR(IF(I370&gt;0,10000/I370,""),"")</f>
        <v>0</v>
      </c>
      <c r="Q370" s="6">
        <f>IFERROR(IF(K370&gt;0,J370/K370,""),"")</f>
        <v>0</v>
      </c>
      <c r="R370" s="6">
        <f>IFERROR(IF(L370&gt;0,Q370/L370,""),"")</f>
        <v>0</v>
      </c>
      <c r="S370" s="7">
        <f>IFERROR(R370*P370,"")</f>
        <v>0</v>
      </c>
      <c r="T370" s="6">
        <f>IFERROR((S370*M370*N370)/1000,"")</f>
        <v>0</v>
      </c>
      <c r="U370" s="6">
        <f>IFERROR(R370*M370*N370,"")</f>
        <v>0</v>
      </c>
      <c r="V370" s="6">
        <f>IF(A370&gt;0,A370*(1-(B370/100)-(C370/100)),"")</f>
        <v>0</v>
      </c>
      <c r="W370" s="6">
        <f>IFERROR(T370*V370,"")</f>
        <v>0</v>
      </c>
      <c r="X370" s="8">
        <f>IF(AND(U370&gt;0,O370&gt;0),ABS(U370-O370)/O370,"")</f>
        <v>0</v>
      </c>
      <c r="Y370" s="8">
        <f>IF(E370="Seca",Tol_Seca,Tol_Chuva)</f>
        <v>0</v>
      </c>
      <c r="Z370">
        <f>IF(AND(U370&gt;0,O370&gt;0),IF(X370&lt;=Y370,"OK","ATENCAO"),"")</f>
        <v>0</v>
      </c>
    </row>
    <row r="371" spans="7:26">
      <c r="G371">
        <f>D371&amp;"|"&amp;E371&amp;"|"&amp;F371</f>
        <v>0</v>
      </c>
      <c r="H371">
        <f>UPPER(SUBSTITUTE(SUBSTITUTE(G371,"-","")," ",""))</f>
        <v>0</v>
      </c>
      <c r="I371" s="6">
        <f>IFERROR(INDEX(Param_E,MATCH(H371,Param_KeysNorm,0)),"")</f>
        <v>0</v>
      </c>
      <c r="J371" s="6">
        <f>IFERROR(INDEX(Param_Gf,MATCH(H371,Param_KeysNorm,0)),"")</f>
        <v>0</v>
      </c>
      <c r="K371" s="6">
        <f>IFERROR(INDEX(Param_s,MATCH(H371,Param_KeysNorm,0)),"")</f>
        <v>0</v>
      </c>
      <c r="L371" s="6">
        <f>IFERROR(INDEX(Param_g,MATCH(H371,Param_KeysNorm,0)),"")</f>
        <v>0</v>
      </c>
      <c r="M371" s="6">
        <f>IFERROR(INDEX(Param_L,MATCH(H371,Param_KeysNorm,0)),"")</f>
        <v>0</v>
      </c>
      <c r="N371" s="6">
        <f>IFERROR(INDEX(Param_rho,MATCH(H371,Param_KeysNorm,0)),"")</f>
        <v>0</v>
      </c>
      <c r="O371" s="6">
        <f>IFERROR(INDEX(Param_d,MATCH(H371,Param_KeysNorm,0)),"")</f>
        <v>0</v>
      </c>
      <c r="P371" s="6">
        <f>IFERROR(IF(I371&gt;0,10000/I371,""),"")</f>
        <v>0</v>
      </c>
      <c r="Q371" s="6">
        <f>IFERROR(IF(K371&gt;0,J371/K371,""),"")</f>
        <v>0</v>
      </c>
      <c r="R371" s="6">
        <f>IFERROR(IF(L371&gt;0,Q371/L371,""),"")</f>
        <v>0</v>
      </c>
      <c r="S371" s="7">
        <f>IFERROR(R371*P371,"")</f>
        <v>0</v>
      </c>
      <c r="T371" s="6">
        <f>IFERROR((S371*M371*N371)/1000,"")</f>
        <v>0</v>
      </c>
      <c r="U371" s="6">
        <f>IFERROR(R371*M371*N371,"")</f>
        <v>0</v>
      </c>
      <c r="V371" s="6">
        <f>IF(A371&gt;0,A371*(1-(B371/100)-(C371/100)),"")</f>
        <v>0</v>
      </c>
      <c r="W371" s="6">
        <f>IFERROR(T371*V371,"")</f>
        <v>0</v>
      </c>
      <c r="X371" s="8">
        <f>IF(AND(U371&gt;0,O371&gt;0),ABS(U371-O371)/O371,"")</f>
        <v>0</v>
      </c>
      <c r="Y371" s="8">
        <f>IF(E371="Seca",Tol_Seca,Tol_Chuva)</f>
        <v>0</v>
      </c>
      <c r="Z371">
        <f>IF(AND(U371&gt;0,O371&gt;0),IF(X371&lt;=Y371,"OK","ATENCAO"),"")</f>
        <v>0</v>
      </c>
    </row>
    <row r="372" spans="7:26">
      <c r="G372">
        <f>D372&amp;"|"&amp;E372&amp;"|"&amp;F372</f>
        <v>0</v>
      </c>
      <c r="H372">
        <f>UPPER(SUBSTITUTE(SUBSTITUTE(G372,"-","")," ",""))</f>
        <v>0</v>
      </c>
      <c r="I372" s="6">
        <f>IFERROR(INDEX(Param_E,MATCH(H372,Param_KeysNorm,0)),"")</f>
        <v>0</v>
      </c>
      <c r="J372" s="6">
        <f>IFERROR(INDEX(Param_Gf,MATCH(H372,Param_KeysNorm,0)),"")</f>
        <v>0</v>
      </c>
      <c r="K372" s="6">
        <f>IFERROR(INDEX(Param_s,MATCH(H372,Param_KeysNorm,0)),"")</f>
        <v>0</v>
      </c>
      <c r="L372" s="6">
        <f>IFERROR(INDEX(Param_g,MATCH(H372,Param_KeysNorm,0)),"")</f>
        <v>0</v>
      </c>
      <c r="M372" s="6">
        <f>IFERROR(INDEX(Param_L,MATCH(H372,Param_KeysNorm,0)),"")</f>
        <v>0</v>
      </c>
      <c r="N372" s="6">
        <f>IFERROR(INDEX(Param_rho,MATCH(H372,Param_KeysNorm,0)),"")</f>
        <v>0</v>
      </c>
      <c r="O372" s="6">
        <f>IFERROR(INDEX(Param_d,MATCH(H372,Param_KeysNorm,0)),"")</f>
        <v>0</v>
      </c>
      <c r="P372" s="6">
        <f>IFERROR(IF(I372&gt;0,10000/I372,""),"")</f>
        <v>0</v>
      </c>
      <c r="Q372" s="6">
        <f>IFERROR(IF(K372&gt;0,J372/K372,""),"")</f>
        <v>0</v>
      </c>
      <c r="R372" s="6">
        <f>IFERROR(IF(L372&gt;0,Q372/L372,""),"")</f>
        <v>0</v>
      </c>
      <c r="S372" s="7">
        <f>IFERROR(R372*P372,"")</f>
        <v>0</v>
      </c>
      <c r="T372" s="6">
        <f>IFERROR((S372*M372*N372)/1000,"")</f>
        <v>0</v>
      </c>
      <c r="U372" s="6">
        <f>IFERROR(R372*M372*N372,"")</f>
        <v>0</v>
      </c>
      <c r="V372" s="6">
        <f>IF(A372&gt;0,A372*(1-(B372/100)-(C372/100)),"")</f>
        <v>0</v>
      </c>
      <c r="W372" s="6">
        <f>IFERROR(T372*V372,"")</f>
        <v>0</v>
      </c>
      <c r="X372" s="8">
        <f>IF(AND(U372&gt;0,O372&gt;0),ABS(U372-O372)/O372,"")</f>
        <v>0</v>
      </c>
      <c r="Y372" s="8">
        <f>IF(E372="Seca",Tol_Seca,Tol_Chuva)</f>
        <v>0</v>
      </c>
      <c r="Z372">
        <f>IF(AND(U372&gt;0,O372&gt;0),IF(X372&lt;=Y372,"OK","ATENCAO"),"")</f>
        <v>0</v>
      </c>
    </row>
    <row r="373" spans="7:26">
      <c r="G373">
        <f>D373&amp;"|"&amp;E373&amp;"|"&amp;F373</f>
        <v>0</v>
      </c>
      <c r="H373">
        <f>UPPER(SUBSTITUTE(SUBSTITUTE(G373,"-","")," ",""))</f>
        <v>0</v>
      </c>
      <c r="I373" s="6">
        <f>IFERROR(INDEX(Param_E,MATCH(H373,Param_KeysNorm,0)),"")</f>
        <v>0</v>
      </c>
      <c r="J373" s="6">
        <f>IFERROR(INDEX(Param_Gf,MATCH(H373,Param_KeysNorm,0)),"")</f>
        <v>0</v>
      </c>
      <c r="K373" s="6">
        <f>IFERROR(INDEX(Param_s,MATCH(H373,Param_KeysNorm,0)),"")</f>
        <v>0</v>
      </c>
      <c r="L373" s="6">
        <f>IFERROR(INDEX(Param_g,MATCH(H373,Param_KeysNorm,0)),"")</f>
        <v>0</v>
      </c>
      <c r="M373" s="6">
        <f>IFERROR(INDEX(Param_L,MATCH(H373,Param_KeysNorm,0)),"")</f>
        <v>0</v>
      </c>
      <c r="N373" s="6">
        <f>IFERROR(INDEX(Param_rho,MATCH(H373,Param_KeysNorm,0)),"")</f>
        <v>0</v>
      </c>
      <c r="O373" s="6">
        <f>IFERROR(INDEX(Param_d,MATCH(H373,Param_KeysNorm,0)),"")</f>
        <v>0</v>
      </c>
      <c r="P373" s="6">
        <f>IFERROR(IF(I373&gt;0,10000/I373,""),"")</f>
        <v>0</v>
      </c>
      <c r="Q373" s="6">
        <f>IFERROR(IF(K373&gt;0,J373/K373,""),"")</f>
        <v>0</v>
      </c>
      <c r="R373" s="6">
        <f>IFERROR(IF(L373&gt;0,Q373/L373,""),"")</f>
        <v>0</v>
      </c>
      <c r="S373" s="7">
        <f>IFERROR(R373*P373,"")</f>
        <v>0</v>
      </c>
      <c r="T373" s="6">
        <f>IFERROR((S373*M373*N373)/1000,"")</f>
        <v>0</v>
      </c>
      <c r="U373" s="6">
        <f>IFERROR(R373*M373*N373,"")</f>
        <v>0</v>
      </c>
      <c r="V373" s="6">
        <f>IF(A373&gt;0,A373*(1-(B373/100)-(C373/100)),"")</f>
        <v>0</v>
      </c>
      <c r="W373" s="6">
        <f>IFERROR(T373*V373,"")</f>
        <v>0</v>
      </c>
      <c r="X373" s="8">
        <f>IF(AND(U373&gt;0,O373&gt;0),ABS(U373-O373)/O373,"")</f>
        <v>0</v>
      </c>
      <c r="Y373" s="8">
        <f>IF(E373="Seca",Tol_Seca,Tol_Chuva)</f>
        <v>0</v>
      </c>
      <c r="Z373">
        <f>IF(AND(U373&gt;0,O373&gt;0),IF(X373&lt;=Y373,"OK","ATENCAO"),"")</f>
        <v>0</v>
      </c>
    </row>
    <row r="374" spans="7:26">
      <c r="G374">
        <f>D374&amp;"|"&amp;E374&amp;"|"&amp;F374</f>
        <v>0</v>
      </c>
      <c r="H374">
        <f>UPPER(SUBSTITUTE(SUBSTITUTE(G374,"-","")," ",""))</f>
        <v>0</v>
      </c>
      <c r="I374" s="6">
        <f>IFERROR(INDEX(Param_E,MATCH(H374,Param_KeysNorm,0)),"")</f>
        <v>0</v>
      </c>
      <c r="J374" s="6">
        <f>IFERROR(INDEX(Param_Gf,MATCH(H374,Param_KeysNorm,0)),"")</f>
        <v>0</v>
      </c>
      <c r="K374" s="6">
        <f>IFERROR(INDEX(Param_s,MATCH(H374,Param_KeysNorm,0)),"")</f>
        <v>0</v>
      </c>
      <c r="L374" s="6">
        <f>IFERROR(INDEX(Param_g,MATCH(H374,Param_KeysNorm,0)),"")</f>
        <v>0</v>
      </c>
      <c r="M374" s="6">
        <f>IFERROR(INDEX(Param_L,MATCH(H374,Param_KeysNorm,0)),"")</f>
        <v>0</v>
      </c>
      <c r="N374" s="6">
        <f>IFERROR(INDEX(Param_rho,MATCH(H374,Param_KeysNorm,0)),"")</f>
        <v>0</v>
      </c>
      <c r="O374" s="6">
        <f>IFERROR(INDEX(Param_d,MATCH(H374,Param_KeysNorm,0)),"")</f>
        <v>0</v>
      </c>
      <c r="P374" s="6">
        <f>IFERROR(IF(I374&gt;0,10000/I374,""),"")</f>
        <v>0</v>
      </c>
      <c r="Q374" s="6">
        <f>IFERROR(IF(K374&gt;0,J374/K374,""),"")</f>
        <v>0</v>
      </c>
      <c r="R374" s="6">
        <f>IFERROR(IF(L374&gt;0,Q374/L374,""),"")</f>
        <v>0</v>
      </c>
      <c r="S374" s="7">
        <f>IFERROR(R374*P374,"")</f>
        <v>0</v>
      </c>
      <c r="T374" s="6">
        <f>IFERROR((S374*M374*N374)/1000,"")</f>
        <v>0</v>
      </c>
      <c r="U374" s="6">
        <f>IFERROR(R374*M374*N374,"")</f>
        <v>0</v>
      </c>
      <c r="V374" s="6">
        <f>IF(A374&gt;0,A374*(1-(B374/100)-(C374/100)),"")</f>
        <v>0</v>
      </c>
      <c r="W374" s="6">
        <f>IFERROR(T374*V374,"")</f>
        <v>0</v>
      </c>
      <c r="X374" s="8">
        <f>IF(AND(U374&gt;0,O374&gt;0),ABS(U374-O374)/O374,"")</f>
        <v>0</v>
      </c>
      <c r="Y374" s="8">
        <f>IF(E374="Seca",Tol_Seca,Tol_Chuva)</f>
        <v>0</v>
      </c>
      <c r="Z374">
        <f>IF(AND(U374&gt;0,O374&gt;0),IF(X374&lt;=Y374,"OK","ATENCAO"),"")</f>
        <v>0</v>
      </c>
    </row>
    <row r="375" spans="7:26">
      <c r="G375">
        <f>D375&amp;"|"&amp;E375&amp;"|"&amp;F375</f>
        <v>0</v>
      </c>
      <c r="H375">
        <f>UPPER(SUBSTITUTE(SUBSTITUTE(G375,"-","")," ",""))</f>
        <v>0</v>
      </c>
      <c r="I375" s="6">
        <f>IFERROR(INDEX(Param_E,MATCH(H375,Param_KeysNorm,0)),"")</f>
        <v>0</v>
      </c>
      <c r="J375" s="6">
        <f>IFERROR(INDEX(Param_Gf,MATCH(H375,Param_KeysNorm,0)),"")</f>
        <v>0</v>
      </c>
      <c r="K375" s="6">
        <f>IFERROR(INDEX(Param_s,MATCH(H375,Param_KeysNorm,0)),"")</f>
        <v>0</v>
      </c>
      <c r="L375" s="6">
        <f>IFERROR(INDEX(Param_g,MATCH(H375,Param_KeysNorm,0)),"")</f>
        <v>0</v>
      </c>
      <c r="M375" s="6">
        <f>IFERROR(INDEX(Param_L,MATCH(H375,Param_KeysNorm,0)),"")</f>
        <v>0</v>
      </c>
      <c r="N375" s="6">
        <f>IFERROR(INDEX(Param_rho,MATCH(H375,Param_KeysNorm,0)),"")</f>
        <v>0</v>
      </c>
      <c r="O375" s="6">
        <f>IFERROR(INDEX(Param_d,MATCH(H375,Param_KeysNorm,0)),"")</f>
        <v>0</v>
      </c>
      <c r="P375" s="6">
        <f>IFERROR(IF(I375&gt;0,10000/I375,""),"")</f>
        <v>0</v>
      </c>
      <c r="Q375" s="6">
        <f>IFERROR(IF(K375&gt;0,J375/K375,""),"")</f>
        <v>0</v>
      </c>
      <c r="R375" s="6">
        <f>IFERROR(IF(L375&gt;0,Q375/L375,""),"")</f>
        <v>0</v>
      </c>
      <c r="S375" s="7">
        <f>IFERROR(R375*P375,"")</f>
        <v>0</v>
      </c>
      <c r="T375" s="6">
        <f>IFERROR((S375*M375*N375)/1000,"")</f>
        <v>0</v>
      </c>
      <c r="U375" s="6">
        <f>IFERROR(R375*M375*N375,"")</f>
        <v>0</v>
      </c>
      <c r="V375" s="6">
        <f>IF(A375&gt;0,A375*(1-(B375/100)-(C375/100)),"")</f>
        <v>0</v>
      </c>
      <c r="W375" s="6">
        <f>IFERROR(T375*V375,"")</f>
        <v>0</v>
      </c>
      <c r="X375" s="8">
        <f>IF(AND(U375&gt;0,O375&gt;0),ABS(U375-O375)/O375,"")</f>
        <v>0</v>
      </c>
      <c r="Y375" s="8">
        <f>IF(E375="Seca",Tol_Seca,Tol_Chuva)</f>
        <v>0</v>
      </c>
      <c r="Z375">
        <f>IF(AND(U375&gt;0,O375&gt;0),IF(X375&lt;=Y375,"OK","ATENCAO"),"")</f>
        <v>0</v>
      </c>
    </row>
    <row r="376" spans="7:26">
      <c r="G376">
        <f>D376&amp;"|"&amp;E376&amp;"|"&amp;F376</f>
        <v>0</v>
      </c>
      <c r="H376">
        <f>UPPER(SUBSTITUTE(SUBSTITUTE(G376,"-","")," ",""))</f>
        <v>0</v>
      </c>
      <c r="I376" s="6">
        <f>IFERROR(INDEX(Param_E,MATCH(H376,Param_KeysNorm,0)),"")</f>
        <v>0</v>
      </c>
      <c r="J376" s="6">
        <f>IFERROR(INDEX(Param_Gf,MATCH(H376,Param_KeysNorm,0)),"")</f>
        <v>0</v>
      </c>
      <c r="K376" s="6">
        <f>IFERROR(INDEX(Param_s,MATCH(H376,Param_KeysNorm,0)),"")</f>
        <v>0</v>
      </c>
      <c r="L376" s="6">
        <f>IFERROR(INDEX(Param_g,MATCH(H376,Param_KeysNorm,0)),"")</f>
        <v>0</v>
      </c>
      <c r="M376" s="6">
        <f>IFERROR(INDEX(Param_L,MATCH(H376,Param_KeysNorm,0)),"")</f>
        <v>0</v>
      </c>
      <c r="N376" s="6">
        <f>IFERROR(INDEX(Param_rho,MATCH(H376,Param_KeysNorm,0)),"")</f>
        <v>0</v>
      </c>
      <c r="O376" s="6">
        <f>IFERROR(INDEX(Param_d,MATCH(H376,Param_KeysNorm,0)),"")</f>
        <v>0</v>
      </c>
      <c r="P376" s="6">
        <f>IFERROR(IF(I376&gt;0,10000/I376,""),"")</f>
        <v>0</v>
      </c>
      <c r="Q376" s="6">
        <f>IFERROR(IF(K376&gt;0,J376/K376,""),"")</f>
        <v>0</v>
      </c>
      <c r="R376" s="6">
        <f>IFERROR(IF(L376&gt;0,Q376/L376,""),"")</f>
        <v>0</v>
      </c>
      <c r="S376" s="7">
        <f>IFERROR(R376*P376,"")</f>
        <v>0</v>
      </c>
      <c r="T376" s="6">
        <f>IFERROR((S376*M376*N376)/1000,"")</f>
        <v>0</v>
      </c>
      <c r="U376" s="6">
        <f>IFERROR(R376*M376*N376,"")</f>
        <v>0</v>
      </c>
      <c r="V376" s="6">
        <f>IF(A376&gt;0,A376*(1-(B376/100)-(C376/100)),"")</f>
        <v>0</v>
      </c>
      <c r="W376" s="6">
        <f>IFERROR(T376*V376,"")</f>
        <v>0</v>
      </c>
      <c r="X376" s="8">
        <f>IF(AND(U376&gt;0,O376&gt;0),ABS(U376-O376)/O376,"")</f>
        <v>0</v>
      </c>
      <c r="Y376" s="8">
        <f>IF(E376="Seca",Tol_Seca,Tol_Chuva)</f>
        <v>0</v>
      </c>
      <c r="Z376">
        <f>IF(AND(U376&gt;0,O376&gt;0),IF(X376&lt;=Y376,"OK","ATENCAO"),"")</f>
        <v>0</v>
      </c>
    </row>
    <row r="377" spans="7:26">
      <c r="G377">
        <f>D377&amp;"|"&amp;E377&amp;"|"&amp;F377</f>
        <v>0</v>
      </c>
      <c r="H377">
        <f>UPPER(SUBSTITUTE(SUBSTITUTE(G377,"-","")," ",""))</f>
        <v>0</v>
      </c>
      <c r="I377" s="6">
        <f>IFERROR(INDEX(Param_E,MATCH(H377,Param_KeysNorm,0)),"")</f>
        <v>0</v>
      </c>
      <c r="J377" s="6">
        <f>IFERROR(INDEX(Param_Gf,MATCH(H377,Param_KeysNorm,0)),"")</f>
        <v>0</v>
      </c>
      <c r="K377" s="6">
        <f>IFERROR(INDEX(Param_s,MATCH(H377,Param_KeysNorm,0)),"")</f>
        <v>0</v>
      </c>
      <c r="L377" s="6">
        <f>IFERROR(INDEX(Param_g,MATCH(H377,Param_KeysNorm,0)),"")</f>
        <v>0</v>
      </c>
      <c r="M377" s="6">
        <f>IFERROR(INDEX(Param_L,MATCH(H377,Param_KeysNorm,0)),"")</f>
        <v>0</v>
      </c>
      <c r="N377" s="6">
        <f>IFERROR(INDEX(Param_rho,MATCH(H377,Param_KeysNorm,0)),"")</f>
        <v>0</v>
      </c>
      <c r="O377" s="6">
        <f>IFERROR(INDEX(Param_d,MATCH(H377,Param_KeysNorm,0)),"")</f>
        <v>0</v>
      </c>
      <c r="P377" s="6">
        <f>IFERROR(IF(I377&gt;0,10000/I377,""),"")</f>
        <v>0</v>
      </c>
      <c r="Q377" s="6">
        <f>IFERROR(IF(K377&gt;0,J377/K377,""),"")</f>
        <v>0</v>
      </c>
      <c r="R377" s="6">
        <f>IFERROR(IF(L377&gt;0,Q377/L377,""),"")</f>
        <v>0</v>
      </c>
      <c r="S377" s="7">
        <f>IFERROR(R377*P377,"")</f>
        <v>0</v>
      </c>
      <c r="T377" s="6">
        <f>IFERROR((S377*M377*N377)/1000,"")</f>
        <v>0</v>
      </c>
      <c r="U377" s="6">
        <f>IFERROR(R377*M377*N377,"")</f>
        <v>0</v>
      </c>
      <c r="V377" s="6">
        <f>IF(A377&gt;0,A377*(1-(B377/100)-(C377/100)),"")</f>
        <v>0</v>
      </c>
      <c r="W377" s="6">
        <f>IFERROR(T377*V377,"")</f>
        <v>0</v>
      </c>
      <c r="X377" s="8">
        <f>IF(AND(U377&gt;0,O377&gt;0),ABS(U377-O377)/O377,"")</f>
        <v>0</v>
      </c>
      <c r="Y377" s="8">
        <f>IF(E377="Seca",Tol_Seca,Tol_Chuva)</f>
        <v>0</v>
      </c>
      <c r="Z377">
        <f>IF(AND(U377&gt;0,O377&gt;0),IF(X377&lt;=Y377,"OK","ATENCAO"),"")</f>
        <v>0</v>
      </c>
    </row>
    <row r="378" spans="7:26">
      <c r="G378">
        <f>D378&amp;"|"&amp;E378&amp;"|"&amp;F378</f>
        <v>0</v>
      </c>
      <c r="H378">
        <f>UPPER(SUBSTITUTE(SUBSTITUTE(G378,"-","")," ",""))</f>
        <v>0</v>
      </c>
      <c r="I378" s="6">
        <f>IFERROR(INDEX(Param_E,MATCH(H378,Param_KeysNorm,0)),"")</f>
        <v>0</v>
      </c>
      <c r="J378" s="6">
        <f>IFERROR(INDEX(Param_Gf,MATCH(H378,Param_KeysNorm,0)),"")</f>
        <v>0</v>
      </c>
      <c r="K378" s="6">
        <f>IFERROR(INDEX(Param_s,MATCH(H378,Param_KeysNorm,0)),"")</f>
        <v>0</v>
      </c>
      <c r="L378" s="6">
        <f>IFERROR(INDEX(Param_g,MATCH(H378,Param_KeysNorm,0)),"")</f>
        <v>0</v>
      </c>
      <c r="M378" s="6">
        <f>IFERROR(INDEX(Param_L,MATCH(H378,Param_KeysNorm,0)),"")</f>
        <v>0</v>
      </c>
      <c r="N378" s="6">
        <f>IFERROR(INDEX(Param_rho,MATCH(H378,Param_KeysNorm,0)),"")</f>
        <v>0</v>
      </c>
      <c r="O378" s="6">
        <f>IFERROR(INDEX(Param_d,MATCH(H378,Param_KeysNorm,0)),"")</f>
        <v>0</v>
      </c>
      <c r="P378" s="6">
        <f>IFERROR(IF(I378&gt;0,10000/I378,""),"")</f>
        <v>0</v>
      </c>
      <c r="Q378" s="6">
        <f>IFERROR(IF(K378&gt;0,J378/K378,""),"")</f>
        <v>0</v>
      </c>
      <c r="R378" s="6">
        <f>IFERROR(IF(L378&gt;0,Q378/L378,""),"")</f>
        <v>0</v>
      </c>
      <c r="S378" s="7">
        <f>IFERROR(R378*P378,"")</f>
        <v>0</v>
      </c>
      <c r="T378" s="6">
        <f>IFERROR((S378*M378*N378)/1000,"")</f>
        <v>0</v>
      </c>
      <c r="U378" s="6">
        <f>IFERROR(R378*M378*N378,"")</f>
        <v>0</v>
      </c>
      <c r="V378" s="6">
        <f>IF(A378&gt;0,A378*(1-(B378/100)-(C378/100)),"")</f>
        <v>0</v>
      </c>
      <c r="W378" s="6">
        <f>IFERROR(T378*V378,"")</f>
        <v>0</v>
      </c>
      <c r="X378" s="8">
        <f>IF(AND(U378&gt;0,O378&gt;0),ABS(U378-O378)/O378,"")</f>
        <v>0</v>
      </c>
      <c r="Y378" s="8">
        <f>IF(E378="Seca",Tol_Seca,Tol_Chuva)</f>
        <v>0</v>
      </c>
      <c r="Z378">
        <f>IF(AND(U378&gt;0,O378&gt;0),IF(X378&lt;=Y378,"OK","ATENCAO"),"")</f>
        <v>0</v>
      </c>
    </row>
    <row r="379" spans="7:26">
      <c r="G379">
        <f>D379&amp;"|"&amp;E379&amp;"|"&amp;F379</f>
        <v>0</v>
      </c>
      <c r="H379">
        <f>UPPER(SUBSTITUTE(SUBSTITUTE(G379,"-","")," ",""))</f>
        <v>0</v>
      </c>
      <c r="I379" s="6">
        <f>IFERROR(INDEX(Param_E,MATCH(H379,Param_KeysNorm,0)),"")</f>
        <v>0</v>
      </c>
      <c r="J379" s="6">
        <f>IFERROR(INDEX(Param_Gf,MATCH(H379,Param_KeysNorm,0)),"")</f>
        <v>0</v>
      </c>
      <c r="K379" s="6">
        <f>IFERROR(INDEX(Param_s,MATCH(H379,Param_KeysNorm,0)),"")</f>
        <v>0</v>
      </c>
      <c r="L379" s="6">
        <f>IFERROR(INDEX(Param_g,MATCH(H379,Param_KeysNorm,0)),"")</f>
        <v>0</v>
      </c>
      <c r="M379" s="6">
        <f>IFERROR(INDEX(Param_L,MATCH(H379,Param_KeysNorm,0)),"")</f>
        <v>0</v>
      </c>
      <c r="N379" s="6">
        <f>IFERROR(INDEX(Param_rho,MATCH(H379,Param_KeysNorm,0)),"")</f>
        <v>0</v>
      </c>
      <c r="O379" s="6">
        <f>IFERROR(INDEX(Param_d,MATCH(H379,Param_KeysNorm,0)),"")</f>
        <v>0</v>
      </c>
      <c r="P379" s="6">
        <f>IFERROR(IF(I379&gt;0,10000/I379,""),"")</f>
        <v>0</v>
      </c>
      <c r="Q379" s="6">
        <f>IFERROR(IF(K379&gt;0,J379/K379,""),"")</f>
        <v>0</v>
      </c>
      <c r="R379" s="6">
        <f>IFERROR(IF(L379&gt;0,Q379/L379,""),"")</f>
        <v>0</v>
      </c>
      <c r="S379" s="7">
        <f>IFERROR(R379*P379,"")</f>
        <v>0</v>
      </c>
      <c r="T379" s="6">
        <f>IFERROR((S379*M379*N379)/1000,"")</f>
        <v>0</v>
      </c>
      <c r="U379" s="6">
        <f>IFERROR(R379*M379*N379,"")</f>
        <v>0</v>
      </c>
      <c r="V379" s="6">
        <f>IF(A379&gt;0,A379*(1-(B379/100)-(C379/100)),"")</f>
        <v>0</v>
      </c>
      <c r="W379" s="6">
        <f>IFERROR(T379*V379,"")</f>
        <v>0</v>
      </c>
      <c r="X379" s="8">
        <f>IF(AND(U379&gt;0,O379&gt;0),ABS(U379-O379)/O379,"")</f>
        <v>0</v>
      </c>
      <c r="Y379" s="8">
        <f>IF(E379="Seca",Tol_Seca,Tol_Chuva)</f>
        <v>0</v>
      </c>
      <c r="Z379">
        <f>IF(AND(U379&gt;0,O379&gt;0),IF(X379&lt;=Y379,"OK","ATENCAO"),"")</f>
        <v>0</v>
      </c>
    </row>
    <row r="380" spans="7:26">
      <c r="G380">
        <f>D380&amp;"|"&amp;E380&amp;"|"&amp;F380</f>
        <v>0</v>
      </c>
      <c r="H380">
        <f>UPPER(SUBSTITUTE(SUBSTITUTE(G380,"-","")," ",""))</f>
        <v>0</v>
      </c>
      <c r="I380" s="6">
        <f>IFERROR(INDEX(Param_E,MATCH(H380,Param_KeysNorm,0)),"")</f>
        <v>0</v>
      </c>
      <c r="J380" s="6">
        <f>IFERROR(INDEX(Param_Gf,MATCH(H380,Param_KeysNorm,0)),"")</f>
        <v>0</v>
      </c>
      <c r="K380" s="6">
        <f>IFERROR(INDEX(Param_s,MATCH(H380,Param_KeysNorm,0)),"")</f>
        <v>0</v>
      </c>
      <c r="L380" s="6">
        <f>IFERROR(INDEX(Param_g,MATCH(H380,Param_KeysNorm,0)),"")</f>
        <v>0</v>
      </c>
      <c r="M380" s="6">
        <f>IFERROR(INDEX(Param_L,MATCH(H380,Param_KeysNorm,0)),"")</f>
        <v>0</v>
      </c>
      <c r="N380" s="6">
        <f>IFERROR(INDEX(Param_rho,MATCH(H380,Param_KeysNorm,0)),"")</f>
        <v>0</v>
      </c>
      <c r="O380" s="6">
        <f>IFERROR(INDEX(Param_d,MATCH(H380,Param_KeysNorm,0)),"")</f>
        <v>0</v>
      </c>
      <c r="P380" s="6">
        <f>IFERROR(IF(I380&gt;0,10000/I380,""),"")</f>
        <v>0</v>
      </c>
      <c r="Q380" s="6">
        <f>IFERROR(IF(K380&gt;0,J380/K380,""),"")</f>
        <v>0</v>
      </c>
      <c r="R380" s="6">
        <f>IFERROR(IF(L380&gt;0,Q380/L380,""),"")</f>
        <v>0</v>
      </c>
      <c r="S380" s="7">
        <f>IFERROR(R380*P380,"")</f>
        <v>0</v>
      </c>
      <c r="T380" s="6">
        <f>IFERROR((S380*M380*N380)/1000,"")</f>
        <v>0</v>
      </c>
      <c r="U380" s="6">
        <f>IFERROR(R380*M380*N380,"")</f>
        <v>0</v>
      </c>
      <c r="V380" s="6">
        <f>IF(A380&gt;0,A380*(1-(B380/100)-(C380/100)),"")</f>
        <v>0</v>
      </c>
      <c r="W380" s="6">
        <f>IFERROR(T380*V380,"")</f>
        <v>0</v>
      </c>
      <c r="X380" s="8">
        <f>IF(AND(U380&gt;0,O380&gt;0),ABS(U380-O380)/O380,"")</f>
        <v>0</v>
      </c>
      <c r="Y380" s="8">
        <f>IF(E380="Seca",Tol_Seca,Tol_Chuva)</f>
        <v>0</v>
      </c>
      <c r="Z380">
        <f>IF(AND(U380&gt;0,O380&gt;0),IF(X380&lt;=Y380,"OK","ATENCAO"),"")</f>
        <v>0</v>
      </c>
    </row>
    <row r="381" spans="7:26">
      <c r="G381">
        <f>D381&amp;"|"&amp;E381&amp;"|"&amp;F381</f>
        <v>0</v>
      </c>
      <c r="H381">
        <f>UPPER(SUBSTITUTE(SUBSTITUTE(G381,"-","")," ",""))</f>
        <v>0</v>
      </c>
      <c r="I381" s="6">
        <f>IFERROR(INDEX(Param_E,MATCH(H381,Param_KeysNorm,0)),"")</f>
        <v>0</v>
      </c>
      <c r="J381" s="6">
        <f>IFERROR(INDEX(Param_Gf,MATCH(H381,Param_KeysNorm,0)),"")</f>
        <v>0</v>
      </c>
      <c r="K381" s="6">
        <f>IFERROR(INDEX(Param_s,MATCH(H381,Param_KeysNorm,0)),"")</f>
        <v>0</v>
      </c>
      <c r="L381" s="6">
        <f>IFERROR(INDEX(Param_g,MATCH(H381,Param_KeysNorm,0)),"")</f>
        <v>0</v>
      </c>
      <c r="M381" s="6">
        <f>IFERROR(INDEX(Param_L,MATCH(H381,Param_KeysNorm,0)),"")</f>
        <v>0</v>
      </c>
      <c r="N381" s="6">
        <f>IFERROR(INDEX(Param_rho,MATCH(H381,Param_KeysNorm,0)),"")</f>
        <v>0</v>
      </c>
      <c r="O381" s="6">
        <f>IFERROR(INDEX(Param_d,MATCH(H381,Param_KeysNorm,0)),"")</f>
        <v>0</v>
      </c>
      <c r="P381" s="6">
        <f>IFERROR(IF(I381&gt;0,10000/I381,""),"")</f>
        <v>0</v>
      </c>
      <c r="Q381" s="6">
        <f>IFERROR(IF(K381&gt;0,J381/K381,""),"")</f>
        <v>0</v>
      </c>
      <c r="R381" s="6">
        <f>IFERROR(IF(L381&gt;0,Q381/L381,""),"")</f>
        <v>0</v>
      </c>
      <c r="S381" s="7">
        <f>IFERROR(R381*P381,"")</f>
        <v>0</v>
      </c>
      <c r="T381" s="6">
        <f>IFERROR((S381*M381*N381)/1000,"")</f>
        <v>0</v>
      </c>
      <c r="U381" s="6">
        <f>IFERROR(R381*M381*N381,"")</f>
        <v>0</v>
      </c>
      <c r="V381" s="6">
        <f>IF(A381&gt;0,A381*(1-(B381/100)-(C381/100)),"")</f>
        <v>0</v>
      </c>
      <c r="W381" s="6">
        <f>IFERROR(T381*V381,"")</f>
        <v>0</v>
      </c>
      <c r="X381" s="8">
        <f>IF(AND(U381&gt;0,O381&gt;0),ABS(U381-O381)/O381,"")</f>
        <v>0</v>
      </c>
      <c r="Y381" s="8">
        <f>IF(E381="Seca",Tol_Seca,Tol_Chuva)</f>
        <v>0</v>
      </c>
      <c r="Z381">
        <f>IF(AND(U381&gt;0,O381&gt;0),IF(X381&lt;=Y381,"OK","ATENCAO"),"")</f>
        <v>0</v>
      </c>
    </row>
    <row r="382" spans="7:26">
      <c r="G382">
        <f>D382&amp;"|"&amp;E382&amp;"|"&amp;F382</f>
        <v>0</v>
      </c>
      <c r="H382">
        <f>UPPER(SUBSTITUTE(SUBSTITUTE(G382,"-","")," ",""))</f>
        <v>0</v>
      </c>
      <c r="I382" s="6">
        <f>IFERROR(INDEX(Param_E,MATCH(H382,Param_KeysNorm,0)),"")</f>
        <v>0</v>
      </c>
      <c r="J382" s="6">
        <f>IFERROR(INDEX(Param_Gf,MATCH(H382,Param_KeysNorm,0)),"")</f>
        <v>0</v>
      </c>
      <c r="K382" s="6">
        <f>IFERROR(INDEX(Param_s,MATCH(H382,Param_KeysNorm,0)),"")</f>
        <v>0</v>
      </c>
      <c r="L382" s="6">
        <f>IFERROR(INDEX(Param_g,MATCH(H382,Param_KeysNorm,0)),"")</f>
        <v>0</v>
      </c>
      <c r="M382" s="6">
        <f>IFERROR(INDEX(Param_L,MATCH(H382,Param_KeysNorm,0)),"")</f>
        <v>0</v>
      </c>
      <c r="N382" s="6">
        <f>IFERROR(INDEX(Param_rho,MATCH(H382,Param_KeysNorm,0)),"")</f>
        <v>0</v>
      </c>
      <c r="O382" s="6">
        <f>IFERROR(INDEX(Param_d,MATCH(H382,Param_KeysNorm,0)),"")</f>
        <v>0</v>
      </c>
      <c r="P382" s="6">
        <f>IFERROR(IF(I382&gt;0,10000/I382,""),"")</f>
        <v>0</v>
      </c>
      <c r="Q382" s="6">
        <f>IFERROR(IF(K382&gt;0,J382/K382,""),"")</f>
        <v>0</v>
      </c>
      <c r="R382" s="6">
        <f>IFERROR(IF(L382&gt;0,Q382/L382,""),"")</f>
        <v>0</v>
      </c>
      <c r="S382" s="7">
        <f>IFERROR(R382*P382,"")</f>
        <v>0</v>
      </c>
      <c r="T382" s="6">
        <f>IFERROR((S382*M382*N382)/1000,"")</f>
        <v>0</v>
      </c>
      <c r="U382" s="6">
        <f>IFERROR(R382*M382*N382,"")</f>
        <v>0</v>
      </c>
      <c r="V382" s="6">
        <f>IF(A382&gt;0,A382*(1-(B382/100)-(C382/100)),"")</f>
        <v>0</v>
      </c>
      <c r="W382" s="6">
        <f>IFERROR(T382*V382,"")</f>
        <v>0</v>
      </c>
      <c r="X382" s="8">
        <f>IF(AND(U382&gt;0,O382&gt;0),ABS(U382-O382)/O382,"")</f>
        <v>0</v>
      </c>
      <c r="Y382" s="8">
        <f>IF(E382="Seca",Tol_Seca,Tol_Chuva)</f>
        <v>0</v>
      </c>
      <c r="Z382">
        <f>IF(AND(U382&gt;0,O382&gt;0),IF(X382&lt;=Y382,"OK","ATENCAO"),"")</f>
        <v>0</v>
      </c>
    </row>
    <row r="383" spans="7:26">
      <c r="G383">
        <f>D383&amp;"|"&amp;E383&amp;"|"&amp;F383</f>
        <v>0</v>
      </c>
      <c r="H383">
        <f>UPPER(SUBSTITUTE(SUBSTITUTE(G383,"-","")," ",""))</f>
        <v>0</v>
      </c>
      <c r="I383" s="6">
        <f>IFERROR(INDEX(Param_E,MATCH(H383,Param_KeysNorm,0)),"")</f>
        <v>0</v>
      </c>
      <c r="J383" s="6">
        <f>IFERROR(INDEX(Param_Gf,MATCH(H383,Param_KeysNorm,0)),"")</f>
        <v>0</v>
      </c>
      <c r="K383" s="6">
        <f>IFERROR(INDEX(Param_s,MATCH(H383,Param_KeysNorm,0)),"")</f>
        <v>0</v>
      </c>
      <c r="L383" s="6">
        <f>IFERROR(INDEX(Param_g,MATCH(H383,Param_KeysNorm,0)),"")</f>
        <v>0</v>
      </c>
      <c r="M383" s="6">
        <f>IFERROR(INDEX(Param_L,MATCH(H383,Param_KeysNorm,0)),"")</f>
        <v>0</v>
      </c>
      <c r="N383" s="6">
        <f>IFERROR(INDEX(Param_rho,MATCH(H383,Param_KeysNorm,0)),"")</f>
        <v>0</v>
      </c>
      <c r="O383" s="6">
        <f>IFERROR(INDEX(Param_d,MATCH(H383,Param_KeysNorm,0)),"")</f>
        <v>0</v>
      </c>
      <c r="P383" s="6">
        <f>IFERROR(IF(I383&gt;0,10000/I383,""),"")</f>
        <v>0</v>
      </c>
      <c r="Q383" s="6">
        <f>IFERROR(IF(K383&gt;0,J383/K383,""),"")</f>
        <v>0</v>
      </c>
      <c r="R383" s="6">
        <f>IFERROR(IF(L383&gt;0,Q383/L383,""),"")</f>
        <v>0</v>
      </c>
      <c r="S383" s="7">
        <f>IFERROR(R383*P383,"")</f>
        <v>0</v>
      </c>
      <c r="T383" s="6">
        <f>IFERROR((S383*M383*N383)/1000,"")</f>
        <v>0</v>
      </c>
      <c r="U383" s="6">
        <f>IFERROR(R383*M383*N383,"")</f>
        <v>0</v>
      </c>
      <c r="V383" s="6">
        <f>IF(A383&gt;0,A383*(1-(B383/100)-(C383/100)),"")</f>
        <v>0</v>
      </c>
      <c r="W383" s="6">
        <f>IFERROR(T383*V383,"")</f>
        <v>0</v>
      </c>
      <c r="X383" s="8">
        <f>IF(AND(U383&gt;0,O383&gt;0),ABS(U383-O383)/O383,"")</f>
        <v>0</v>
      </c>
      <c r="Y383" s="8">
        <f>IF(E383="Seca",Tol_Seca,Tol_Chuva)</f>
        <v>0</v>
      </c>
      <c r="Z383">
        <f>IF(AND(U383&gt;0,O383&gt;0),IF(X383&lt;=Y383,"OK","ATENCAO"),"")</f>
        <v>0</v>
      </c>
    </row>
    <row r="384" spans="7:26">
      <c r="G384">
        <f>D384&amp;"|"&amp;E384&amp;"|"&amp;F384</f>
        <v>0</v>
      </c>
      <c r="H384">
        <f>UPPER(SUBSTITUTE(SUBSTITUTE(G384,"-","")," ",""))</f>
        <v>0</v>
      </c>
      <c r="I384" s="6">
        <f>IFERROR(INDEX(Param_E,MATCH(H384,Param_KeysNorm,0)),"")</f>
        <v>0</v>
      </c>
      <c r="J384" s="6">
        <f>IFERROR(INDEX(Param_Gf,MATCH(H384,Param_KeysNorm,0)),"")</f>
        <v>0</v>
      </c>
      <c r="K384" s="6">
        <f>IFERROR(INDEX(Param_s,MATCH(H384,Param_KeysNorm,0)),"")</f>
        <v>0</v>
      </c>
      <c r="L384" s="6">
        <f>IFERROR(INDEX(Param_g,MATCH(H384,Param_KeysNorm,0)),"")</f>
        <v>0</v>
      </c>
      <c r="M384" s="6">
        <f>IFERROR(INDEX(Param_L,MATCH(H384,Param_KeysNorm,0)),"")</f>
        <v>0</v>
      </c>
      <c r="N384" s="6">
        <f>IFERROR(INDEX(Param_rho,MATCH(H384,Param_KeysNorm,0)),"")</f>
        <v>0</v>
      </c>
      <c r="O384" s="6">
        <f>IFERROR(INDEX(Param_d,MATCH(H384,Param_KeysNorm,0)),"")</f>
        <v>0</v>
      </c>
      <c r="P384" s="6">
        <f>IFERROR(IF(I384&gt;0,10000/I384,""),"")</f>
        <v>0</v>
      </c>
      <c r="Q384" s="6">
        <f>IFERROR(IF(K384&gt;0,J384/K384,""),"")</f>
        <v>0</v>
      </c>
      <c r="R384" s="6">
        <f>IFERROR(IF(L384&gt;0,Q384/L384,""),"")</f>
        <v>0</v>
      </c>
      <c r="S384" s="7">
        <f>IFERROR(R384*P384,"")</f>
        <v>0</v>
      </c>
      <c r="T384" s="6">
        <f>IFERROR((S384*M384*N384)/1000,"")</f>
        <v>0</v>
      </c>
      <c r="U384" s="6">
        <f>IFERROR(R384*M384*N384,"")</f>
        <v>0</v>
      </c>
      <c r="V384" s="6">
        <f>IF(A384&gt;0,A384*(1-(B384/100)-(C384/100)),"")</f>
        <v>0</v>
      </c>
      <c r="W384" s="6">
        <f>IFERROR(T384*V384,"")</f>
        <v>0</v>
      </c>
      <c r="X384" s="8">
        <f>IF(AND(U384&gt;0,O384&gt;0),ABS(U384-O384)/O384,"")</f>
        <v>0</v>
      </c>
      <c r="Y384" s="8">
        <f>IF(E384="Seca",Tol_Seca,Tol_Chuva)</f>
        <v>0</v>
      </c>
      <c r="Z384">
        <f>IF(AND(U384&gt;0,O384&gt;0),IF(X384&lt;=Y384,"OK","ATENCAO"),"")</f>
        <v>0</v>
      </c>
    </row>
    <row r="385" spans="7:26">
      <c r="G385">
        <f>D385&amp;"|"&amp;E385&amp;"|"&amp;F385</f>
        <v>0</v>
      </c>
      <c r="H385">
        <f>UPPER(SUBSTITUTE(SUBSTITUTE(G385,"-","")," ",""))</f>
        <v>0</v>
      </c>
      <c r="I385" s="6">
        <f>IFERROR(INDEX(Param_E,MATCH(H385,Param_KeysNorm,0)),"")</f>
        <v>0</v>
      </c>
      <c r="J385" s="6">
        <f>IFERROR(INDEX(Param_Gf,MATCH(H385,Param_KeysNorm,0)),"")</f>
        <v>0</v>
      </c>
      <c r="K385" s="6">
        <f>IFERROR(INDEX(Param_s,MATCH(H385,Param_KeysNorm,0)),"")</f>
        <v>0</v>
      </c>
      <c r="L385" s="6">
        <f>IFERROR(INDEX(Param_g,MATCH(H385,Param_KeysNorm,0)),"")</f>
        <v>0</v>
      </c>
      <c r="M385" s="6">
        <f>IFERROR(INDEX(Param_L,MATCH(H385,Param_KeysNorm,0)),"")</f>
        <v>0</v>
      </c>
      <c r="N385" s="6">
        <f>IFERROR(INDEX(Param_rho,MATCH(H385,Param_KeysNorm,0)),"")</f>
        <v>0</v>
      </c>
      <c r="O385" s="6">
        <f>IFERROR(INDEX(Param_d,MATCH(H385,Param_KeysNorm,0)),"")</f>
        <v>0</v>
      </c>
      <c r="P385" s="6">
        <f>IFERROR(IF(I385&gt;0,10000/I385,""),"")</f>
        <v>0</v>
      </c>
      <c r="Q385" s="6">
        <f>IFERROR(IF(K385&gt;0,J385/K385,""),"")</f>
        <v>0</v>
      </c>
      <c r="R385" s="6">
        <f>IFERROR(IF(L385&gt;0,Q385/L385,""),"")</f>
        <v>0</v>
      </c>
      <c r="S385" s="7">
        <f>IFERROR(R385*P385,"")</f>
        <v>0</v>
      </c>
      <c r="T385" s="6">
        <f>IFERROR((S385*M385*N385)/1000,"")</f>
        <v>0</v>
      </c>
      <c r="U385" s="6">
        <f>IFERROR(R385*M385*N385,"")</f>
        <v>0</v>
      </c>
      <c r="V385" s="6">
        <f>IF(A385&gt;0,A385*(1-(B385/100)-(C385/100)),"")</f>
        <v>0</v>
      </c>
      <c r="W385" s="6">
        <f>IFERROR(T385*V385,"")</f>
        <v>0</v>
      </c>
      <c r="X385" s="8">
        <f>IF(AND(U385&gt;0,O385&gt;0),ABS(U385-O385)/O385,"")</f>
        <v>0</v>
      </c>
      <c r="Y385" s="8">
        <f>IF(E385="Seca",Tol_Seca,Tol_Chuva)</f>
        <v>0</v>
      </c>
      <c r="Z385">
        <f>IF(AND(U385&gt;0,O385&gt;0),IF(X385&lt;=Y385,"OK","ATENCAO"),"")</f>
        <v>0</v>
      </c>
    </row>
    <row r="386" spans="7:26">
      <c r="G386">
        <f>D386&amp;"|"&amp;E386&amp;"|"&amp;F386</f>
        <v>0</v>
      </c>
      <c r="H386">
        <f>UPPER(SUBSTITUTE(SUBSTITUTE(G386,"-","")," ",""))</f>
        <v>0</v>
      </c>
      <c r="I386" s="6">
        <f>IFERROR(INDEX(Param_E,MATCH(H386,Param_KeysNorm,0)),"")</f>
        <v>0</v>
      </c>
      <c r="J386" s="6">
        <f>IFERROR(INDEX(Param_Gf,MATCH(H386,Param_KeysNorm,0)),"")</f>
        <v>0</v>
      </c>
      <c r="K386" s="6">
        <f>IFERROR(INDEX(Param_s,MATCH(H386,Param_KeysNorm,0)),"")</f>
        <v>0</v>
      </c>
      <c r="L386" s="6">
        <f>IFERROR(INDEX(Param_g,MATCH(H386,Param_KeysNorm,0)),"")</f>
        <v>0</v>
      </c>
      <c r="M386" s="6">
        <f>IFERROR(INDEX(Param_L,MATCH(H386,Param_KeysNorm,0)),"")</f>
        <v>0</v>
      </c>
      <c r="N386" s="6">
        <f>IFERROR(INDEX(Param_rho,MATCH(H386,Param_KeysNorm,0)),"")</f>
        <v>0</v>
      </c>
      <c r="O386" s="6">
        <f>IFERROR(INDEX(Param_d,MATCH(H386,Param_KeysNorm,0)),"")</f>
        <v>0</v>
      </c>
      <c r="P386" s="6">
        <f>IFERROR(IF(I386&gt;0,10000/I386,""),"")</f>
        <v>0</v>
      </c>
      <c r="Q386" s="6">
        <f>IFERROR(IF(K386&gt;0,J386/K386,""),"")</f>
        <v>0</v>
      </c>
      <c r="R386" s="6">
        <f>IFERROR(IF(L386&gt;0,Q386/L386,""),"")</f>
        <v>0</v>
      </c>
      <c r="S386" s="7">
        <f>IFERROR(R386*P386,"")</f>
        <v>0</v>
      </c>
      <c r="T386" s="6">
        <f>IFERROR((S386*M386*N386)/1000,"")</f>
        <v>0</v>
      </c>
      <c r="U386" s="6">
        <f>IFERROR(R386*M386*N386,"")</f>
        <v>0</v>
      </c>
      <c r="V386" s="6">
        <f>IF(A386&gt;0,A386*(1-(B386/100)-(C386/100)),"")</f>
        <v>0</v>
      </c>
      <c r="W386" s="6">
        <f>IFERROR(T386*V386,"")</f>
        <v>0</v>
      </c>
      <c r="X386" s="8">
        <f>IF(AND(U386&gt;0,O386&gt;0),ABS(U386-O386)/O386,"")</f>
        <v>0</v>
      </c>
      <c r="Y386" s="8">
        <f>IF(E386="Seca",Tol_Seca,Tol_Chuva)</f>
        <v>0</v>
      </c>
      <c r="Z386">
        <f>IF(AND(U386&gt;0,O386&gt;0),IF(X386&lt;=Y386,"OK","ATENCAO"),"")</f>
        <v>0</v>
      </c>
    </row>
    <row r="387" spans="7:26">
      <c r="G387">
        <f>D387&amp;"|"&amp;E387&amp;"|"&amp;F387</f>
        <v>0</v>
      </c>
      <c r="H387">
        <f>UPPER(SUBSTITUTE(SUBSTITUTE(G387,"-","")," ",""))</f>
        <v>0</v>
      </c>
      <c r="I387" s="6">
        <f>IFERROR(INDEX(Param_E,MATCH(H387,Param_KeysNorm,0)),"")</f>
        <v>0</v>
      </c>
      <c r="J387" s="6">
        <f>IFERROR(INDEX(Param_Gf,MATCH(H387,Param_KeysNorm,0)),"")</f>
        <v>0</v>
      </c>
      <c r="K387" s="6">
        <f>IFERROR(INDEX(Param_s,MATCH(H387,Param_KeysNorm,0)),"")</f>
        <v>0</v>
      </c>
      <c r="L387" s="6">
        <f>IFERROR(INDEX(Param_g,MATCH(H387,Param_KeysNorm,0)),"")</f>
        <v>0</v>
      </c>
      <c r="M387" s="6">
        <f>IFERROR(INDEX(Param_L,MATCH(H387,Param_KeysNorm,0)),"")</f>
        <v>0</v>
      </c>
      <c r="N387" s="6">
        <f>IFERROR(INDEX(Param_rho,MATCH(H387,Param_KeysNorm,0)),"")</f>
        <v>0</v>
      </c>
      <c r="O387" s="6">
        <f>IFERROR(INDEX(Param_d,MATCH(H387,Param_KeysNorm,0)),"")</f>
        <v>0</v>
      </c>
      <c r="P387" s="6">
        <f>IFERROR(IF(I387&gt;0,10000/I387,""),"")</f>
        <v>0</v>
      </c>
      <c r="Q387" s="6">
        <f>IFERROR(IF(K387&gt;0,J387/K387,""),"")</f>
        <v>0</v>
      </c>
      <c r="R387" s="6">
        <f>IFERROR(IF(L387&gt;0,Q387/L387,""),"")</f>
        <v>0</v>
      </c>
      <c r="S387" s="7">
        <f>IFERROR(R387*P387,"")</f>
        <v>0</v>
      </c>
      <c r="T387" s="6">
        <f>IFERROR((S387*M387*N387)/1000,"")</f>
        <v>0</v>
      </c>
      <c r="U387" s="6">
        <f>IFERROR(R387*M387*N387,"")</f>
        <v>0</v>
      </c>
      <c r="V387" s="6">
        <f>IF(A387&gt;0,A387*(1-(B387/100)-(C387/100)),"")</f>
        <v>0</v>
      </c>
      <c r="W387" s="6">
        <f>IFERROR(T387*V387,"")</f>
        <v>0</v>
      </c>
      <c r="X387" s="8">
        <f>IF(AND(U387&gt;0,O387&gt;0),ABS(U387-O387)/O387,"")</f>
        <v>0</v>
      </c>
      <c r="Y387" s="8">
        <f>IF(E387="Seca",Tol_Seca,Tol_Chuva)</f>
        <v>0</v>
      </c>
      <c r="Z387">
        <f>IF(AND(U387&gt;0,O387&gt;0),IF(X387&lt;=Y387,"OK","ATENCAO"),"")</f>
        <v>0</v>
      </c>
    </row>
    <row r="388" spans="7:26">
      <c r="G388">
        <f>D388&amp;"|"&amp;E388&amp;"|"&amp;F388</f>
        <v>0</v>
      </c>
      <c r="H388">
        <f>UPPER(SUBSTITUTE(SUBSTITUTE(G388,"-","")," ",""))</f>
        <v>0</v>
      </c>
      <c r="I388" s="6">
        <f>IFERROR(INDEX(Param_E,MATCH(H388,Param_KeysNorm,0)),"")</f>
        <v>0</v>
      </c>
      <c r="J388" s="6">
        <f>IFERROR(INDEX(Param_Gf,MATCH(H388,Param_KeysNorm,0)),"")</f>
        <v>0</v>
      </c>
      <c r="K388" s="6">
        <f>IFERROR(INDEX(Param_s,MATCH(H388,Param_KeysNorm,0)),"")</f>
        <v>0</v>
      </c>
      <c r="L388" s="6">
        <f>IFERROR(INDEX(Param_g,MATCH(H388,Param_KeysNorm,0)),"")</f>
        <v>0</v>
      </c>
      <c r="M388" s="6">
        <f>IFERROR(INDEX(Param_L,MATCH(H388,Param_KeysNorm,0)),"")</f>
        <v>0</v>
      </c>
      <c r="N388" s="6">
        <f>IFERROR(INDEX(Param_rho,MATCH(H388,Param_KeysNorm,0)),"")</f>
        <v>0</v>
      </c>
      <c r="O388" s="6">
        <f>IFERROR(INDEX(Param_d,MATCH(H388,Param_KeysNorm,0)),"")</f>
        <v>0</v>
      </c>
      <c r="P388" s="6">
        <f>IFERROR(IF(I388&gt;0,10000/I388,""),"")</f>
        <v>0</v>
      </c>
      <c r="Q388" s="6">
        <f>IFERROR(IF(K388&gt;0,J388/K388,""),"")</f>
        <v>0</v>
      </c>
      <c r="R388" s="6">
        <f>IFERROR(IF(L388&gt;0,Q388/L388,""),"")</f>
        <v>0</v>
      </c>
      <c r="S388" s="7">
        <f>IFERROR(R388*P388,"")</f>
        <v>0</v>
      </c>
      <c r="T388" s="6">
        <f>IFERROR((S388*M388*N388)/1000,"")</f>
        <v>0</v>
      </c>
      <c r="U388" s="6">
        <f>IFERROR(R388*M388*N388,"")</f>
        <v>0</v>
      </c>
      <c r="V388" s="6">
        <f>IF(A388&gt;0,A388*(1-(B388/100)-(C388/100)),"")</f>
        <v>0</v>
      </c>
      <c r="W388" s="6">
        <f>IFERROR(T388*V388,"")</f>
        <v>0</v>
      </c>
      <c r="X388" s="8">
        <f>IF(AND(U388&gt;0,O388&gt;0),ABS(U388-O388)/O388,"")</f>
        <v>0</v>
      </c>
      <c r="Y388" s="8">
        <f>IF(E388="Seca",Tol_Seca,Tol_Chuva)</f>
        <v>0</v>
      </c>
      <c r="Z388">
        <f>IF(AND(U388&gt;0,O388&gt;0),IF(X388&lt;=Y388,"OK","ATENCAO"),"")</f>
        <v>0</v>
      </c>
    </row>
    <row r="389" spans="7:26">
      <c r="G389">
        <f>D389&amp;"|"&amp;E389&amp;"|"&amp;F389</f>
        <v>0</v>
      </c>
      <c r="H389">
        <f>UPPER(SUBSTITUTE(SUBSTITUTE(G389,"-","")," ",""))</f>
        <v>0</v>
      </c>
      <c r="I389" s="6">
        <f>IFERROR(INDEX(Param_E,MATCH(H389,Param_KeysNorm,0)),"")</f>
        <v>0</v>
      </c>
      <c r="J389" s="6">
        <f>IFERROR(INDEX(Param_Gf,MATCH(H389,Param_KeysNorm,0)),"")</f>
        <v>0</v>
      </c>
      <c r="K389" s="6">
        <f>IFERROR(INDEX(Param_s,MATCH(H389,Param_KeysNorm,0)),"")</f>
        <v>0</v>
      </c>
      <c r="L389" s="6">
        <f>IFERROR(INDEX(Param_g,MATCH(H389,Param_KeysNorm,0)),"")</f>
        <v>0</v>
      </c>
      <c r="M389" s="6">
        <f>IFERROR(INDEX(Param_L,MATCH(H389,Param_KeysNorm,0)),"")</f>
        <v>0</v>
      </c>
      <c r="N389" s="6">
        <f>IFERROR(INDEX(Param_rho,MATCH(H389,Param_KeysNorm,0)),"")</f>
        <v>0</v>
      </c>
      <c r="O389" s="6">
        <f>IFERROR(INDEX(Param_d,MATCH(H389,Param_KeysNorm,0)),"")</f>
        <v>0</v>
      </c>
      <c r="P389" s="6">
        <f>IFERROR(IF(I389&gt;0,10000/I389,""),"")</f>
        <v>0</v>
      </c>
      <c r="Q389" s="6">
        <f>IFERROR(IF(K389&gt;0,J389/K389,""),"")</f>
        <v>0</v>
      </c>
      <c r="R389" s="6">
        <f>IFERROR(IF(L389&gt;0,Q389/L389,""),"")</f>
        <v>0</v>
      </c>
      <c r="S389" s="7">
        <f>IFERROR(R389*P389,"")</f>
        <v>0</v>
      </c>
      <c r="T389" s="6">
        <f>IFERROR((S389*M389*N389)/1000,"")</f>
        <v>0</v>
      </c>
      <c r="U389" s="6">
        <f>IFERROR(R389*M389*N389,"")</f>
        <v>0</v>
      </c>
      <c r="V389" s="6">
        <f>IF(A389&gt;0,A389*(1-(B389/100)-(C389/100)),"")</f>
        <v>0</v>
      </c>
      <c r="W389" s="6">
        <f>IFERROR(T389*V389,"")</f>
        <v>0</v>
      </c>
      <c r="X389" s="8">
        <f>IF(AND(U389&gt;0,O389&gt;0),ABS(U389-O389)/O389,"")</f>
        <v>0</v>
      </c>
      <c r="Y389" s="8">
        <f>IF(E389="Seca",Tol_Seca,Tol_Chuva)</f>
        <v>0</v>
      </c>
      <c r="Z389">
        <f>IF(AND(U389&gt;0,O389&gt;0),IF(X389&lt;=Y389,"OK","ATENCAO"),"")</f>
        <v>0</v>
      </c>
    </row>
    <row r="390" spans="7:26">
      <c r="G390">
        <f>D390&amp;"|"&amp;E390&amp;"|"&amp;F390</f>
        <v>0</v>
      </c>
      <c r="H390">
        <f>UPPER(SUBSTITUTE(SUBSTITUTE(G390,"-","")," ",""))</f>
        <v>0</v>
      </c>
      <c r="I390" s="6">
        <f>IFERROR(INDEX(Param_E,MATCH(H390,Param_KeysNorm,0)),"")</f>
        <v>0</v>
      </c>
      <c r="J390" s="6">
        <f>IFERROR(INDEX(Param_Gf,MATCH(H390,Param_KeysNorm,0)),"")</f>
        <v>0</v>
      </c>
      <c r="K390" s="6">
        <f>IFERROR(INDEX(Param_s,MATCH(H390,Param_KeysNorm,0)),"")</f>
        <v>0</v>
      </c>
      <c r="L390" s="6">
        <f>IFERROR(INDEX(Param_g,MATCH(H390,Param_KeysNorm,0)),"")</f>
        <v>0</v>
      </c>
      <c r="M390" s="6">
        <f>IFERROR(INDEX(Param_L,MATCH(H390,Param_KeysNorm,0)),"")</f>
        <v>0</v>
      </c>
      <c r="N390" s="6">
        <f>IFERROR(INDEX(Param_rho,MATCH(H390,Param_KeysNorm,0)),"")</f>
        <v>0</v>
      </c>
      <c r="O390" s="6">
        <f>IFERROR(INDEX(Param_d,MATCH(H390,Param_KeysNorm,0)),"")</f>
        <v>0</v>
      </c>
      <c r="P390" s="6">
        <f>IFERROR(IF(I390&gt;0,10000/I390,""),"")</f>
        <v>0</v>
      </c>
      <c r="Q390" s="6">
        <f>IFERROR(IF(K390&gt;0,J390/K390,""),"")</f>
        <v>0</v>
      </c>
      <c r="R390" s="6">
        <f>IFERROR(IF(L390&gt;0,Q390/L390,""),"")</f>
        <v>0</v>
      </c>
      <c r="S390" s="7">
        <f>IFERROR(R390*P390,"")</f>
        <v>0</v>
      </c>
      <c r="T390" s="6">
        <f>IFERROR((S390*M390*N390)/1000,"")</f>
        <v>0</v>
      </c>
      <c r="U390" s="6">
        <f>IFERROR(R390*M390*N390,"")</f>
        <v>0</v>
      </c>
      <c r="V390" s="6">
        <f>IF(A390&gt;0,A390*(1-(B390/100)-(C390/100)),"")</f>
        <v>0</v>
      </c>
      <c r="W390" s="6">
        <f>IFERROR(T390*V390,"")</f>
        <v>0</v>
      </c>
      <c r="X390" s="8">
        <f>IF(AND(U390&gt;0,O390&gt;0),ABS(U390-O390)/O390,"")</f>
        <v>0</v>
      </c>
      <c r="Y390" s="8">
        <f>IF(E390="Seca",Tol_Seca,Tol_Chuva)</f>
        <v>0</v>
      </c>
      <c r="Z390">
        <f>IF(AND(U390&gt;0,O390&gt;0),IF(X390&lt;=Y390,"OK","ATENCAO"),"")</f>
        <v>0</v>
      </c>
    </row>
    <row r="391" spans="7:26">
      <c r="G391">
        <f>D391&amp;"|"&amp;E391&amp;"|"&amp;F391</f>
        <v>0</v>
      </c>
      <c r="H391">
        <f>UPPER(SUBSTITUTE(SUBSTITUTE(G391,"-","")," ",""))</f>
        <v>0</v>
      </c>
      <c r="I391" s="6">
        <f>IFERROR(INDEX(Param_E,MATCH(H391,Param_KeysNorm,0)),"")</f>
        <v>0</v>
      </c>
      <c r="J391" s="6">
        <f>IFERROR(INDEX(Param_Gf,MATCH(H391,Param_KeysNorm,0)),"")</f>
        <v>0</v>
      </c>
      <c r="K391" s="6">
        <f>IFERROR(INDEX(Param_s,MATCH(H391,Param_KeysNorm,0)),"")</f>
        <v>0</v>
      </c>
      <c r="L391" s="6">
        <f>IFERROR(INDEX(Param_g,MATCH(H391,Param_KeysNorm,0)),"")</f>
        <v>0</v>
      </c>
      <c r="M391" s="6">
        <f>IFERROR(INDEX(Param_L,MATCH(H391,Param_KeysNorm,0)),"")</f>
        <v>0</v>
      </c>
      <c r="N391" s="6">
        <f>IFERROR(INDEX(Param_rho,MATCH(H391,Param_KeysNorm,0)),"")</f>
        <v>0</v>
      </c>
      <c r="O391" s="6">
        <f>IFERROR(INDEX(Param_d,MATCH(H391,Param_KeysNorm,0)),"")</f>
        <v>0</v>
      </c>
      <c r="P391" s="6">
        <f>IFERROR(IF(I391&gt;0,10000/I391,""),"")</f>
        <v>0</v>
      </c>
      <c r="Q391" s="6">
        <f>IFERROR(IF(K391&gt;0,J391/K391,""),"")</f>
        <v>0</v>
      </c>
      <c r="R391" s="6">
        <f>IFERROR(IF(L391&gt;0,Q391/L391,""),"")</f>
        <v>0</v>
      </c>
      <c r="S391" s="7">
        <f>IFERROR(R391*P391,"")</f>
        <v>0</v>
      </c>
      <c r="T391" s="6">
        <f>IFERROR((S391*M391*N391)/1000,"")</f>
        <v>0</v>
      </c>
      <c r="U391" s="6">
        <f>IFERROR(R391*M391*N391,"")</f>
        <v>0</v>
      </c>
      <c r="V391" s="6">
        <f>IF(A391&gt;0,A391*(1-(B391/100)-(C391/100)),"")</f>
        <v>0</v>
      </c>
      <c r="W391" s="6">
        <f>IFERROR(T391*V391,"")</f>
        <v>0</v>
      </c>
      <c r="X391" s="8">
        <f>IF(AND(U391&gt;0,O391&gt;0),ABS(U391-O391)/O391,"")</f>
        <v>0</v>
      </c>
      <c r="Y391" s="8">
        <f>IF(E391="Seca",Tol_Seca,Tol_Chuva)</f>
        <v>0</v>
      </c>
      <c r="Z391">
        <f>IF(AND(U391&gt;0,O391&gt;0),IF(X391&lt;=Y391,"OK","ATENCAO"),"")</f>
        <v>0</v>
      </c>
    </row>
    <row r="392" spans="7:26">
      <c r="G392">
        <f>D392&amp;"|"&amp;E392&amp;"|"&amp;F392</f>
        <v>0</v>
      </c>
      <c r="H392">
        <f>UPPER(SUBSTITUTE(SUBSTITUTE(G392,"-","")," ",""))</f>
        <v>0</v>
      </c>
      <c r="I392" s="6">
        <f>IFERROR(INDEX(Param_E,MATCH(H392,Param_KeysNorm,0)),"")</f>
        <v>0</v>
      </c>
      <c r="J392" s="6">
        <f>IFERROR(INDEX(Param_Gf,MATCH(H392,Param_KeysNorm,0)),"")</f>
        <v>0</v>
      </c>
      <c r="K392" s="6">
        <f>IFERROR(INDEX(Param_s,MATCH(H392,Param_KeysNorm,0)),"")</f>
        <v>0</v>
      </c>
      <c r="L392" s="6">
        <f>IFERROR(INDEX(Param_g,MATCH(H392,Param_KeysNorm,0)),"")</f>
        <v>0</v>
      </c>
      <c r="M392" s="6">
        <f>IFERROR(INDEX(Param_L,MATCH(H392,Param_KeysNorm,0)),"")</f>
        <v>0</v>
      </c>
      <c r="N392" s="6">
        <f>IFERROR(INDEX(Param_rho,MATCH(H392,Param_KeysNorm,0)),"")</f>
        <v>0</v>
      </c>
      <c r="O392" s="6">
        <f>IFERROR(INDEX(Param_d,MATCH(H392,Param_KeysNorm,0)),"")</f>
        <v>0</v>
      </c>
      <c r="P392" s="6">
        <f>IFERROR(IF(I392&gt;0,10000/I392,""),"")</f>
        <v>0</v>
      </c>
      <c r="Q392" s="6">
        <f>IFERROR(IF(K392&gt;0,J392/K392,""),"")</f>
        <v>0</v>
      </c>
      <c r="R392" s="6">
        <f>IFERROR(IF(L392&gt;0,Q392/L392,""),"")</f>
        <v>0</v>
      </c>
      <c r="S392" s="7">
        <f>IFERROR(R392*P392,"")</f>
        <v>0</v>
      </c>
      <c r="T392" s="6">
        <f>IFERROR((S392*M392*N392)/1000,"")</f>
        <v>0</v>
      </c>
      <c r="U392" s="6">
        <f>IFERROR(R392*M392*N392,"")</f>
        <v>0</v>
      </c>
      <c r="V392" s="6">
        <f>IF(A392&gt;0,A392*(1-(B392/100)-(C392/100)),"")</f>
        <v>0</v>
      </c>
      <c r="W392" s="6">
        <f>IFERROR(T392*V392,"")</f>
        <v>0</v>
      </c>
      <c r="X392" s="8">
        <f>IF(AND(U392&gt;0,O392&gt;0),ABS(U392-O392)/O392,"")</f>
        <v>0</v>
      </c>
      <c r="Y392" s="8">
        <f>IF(E392="Seca",Tol_Seca,Tol_Chuva)</f>
        <v>0</v>
      </c>
      <c r="Z392">
        <f>IF(AND(U392&gt;0,O392&gt;0),IF(X392&lt;=Y392,"OK","ATENCAO"),"")</f>
        <v>0</v>
      </c>
    </row>
    <row r="393" spans="7:26">
      <c r="G393">
        <f>D393&amp;"|"&amp;E393&amp;"|"&amp;F393</f>
        <v>0</v>
      </c>
      <c r="H393">
        <f>UPPER(SUBSTITUTE(SUBSTITUTE(G393,"-","")," ",""))</f>
        <v>0</v>
      </c>
      <c r="I393" s="6">
        <f>IFERROR(INDEX(Param_E,MATCH(H393,Param_KeysNorm,0)),"")</f>
        <v>0</v>
      </c>
      <c r="J393" s="6">
        <f>IFERROR(INDEX(Param_Gf,MATCH(H393,Param_KeysNorm,0)),"")</f>
        <v>0</v>
      </c>
      <c r="K393" s="6">
        <f>IFERROR(INDEX(Param_s,MATCH(H393,Param_KeysNorm,0)),"")</f>
        <v>0</v>
      </c>
      <c r="L393" s="6">
        <f>IFERROR(INDEX(Param_g,MATCH(H393,Param_KeysNorm,0)),"")</f>
        <v>0</v>
      </c>
      <c r="M393" s="6">
        <f>IFERROR(INDEX(Param_L,MATCH(H393,Param_KeysNorm,0)),"")</f>
        <v>0</v>
      </c>
      <c r="N393" s="6">
        <f>IFERROR(INDEX(Param_rho,MATCH(H393,Param_KeysNorm,0)),"")</f>
        <v>0</v>
      </c>
      <c r="O393" s="6">
        <f>IFERROR(INDEX(Param_d,MATCH(H393,Param_KeysNorm,0)),"")</f>
        <v>0</v>
      </c>
      <c r="P393" s="6">
        <f>IFERROR(IF(I393&gt;0,10000/I393,""),"")</f>
        <v>0</v>
      </c>
      <c r="Q393" s="6">
        <f>IFERROR(IF(K393&gt;0,J393/K393,""),"")</f>
        <v>0</v>
      </c>
      <c r="R393" s="6">
        <f>IFERROR(IF(L393&gt;0,Q393/L393,""),"")</f>
        <v>0</v>
      </c>
      <c r="S393" s="7">
        <f>IFERROR(R393*P393,"")</f>
        <v>0</v>
      </c>
      <c r="T393" s="6">
        <f>IFERROR((S393*M393*N393)/1000,"")</f>
        <v>0</v>
      </c>
      <c r="U393" s="6">
        <f>IFERROR(R393*M393*N393,"")</f>
        <v>0</v>
      </c>
      <c r="V393" s="6">
        <f>IF(A393&gt;0,A393*(1-(B393/100)-(C393/100)),"")</f>
        <v>0</v>
      </c>
      <c r="W393" s="6">
        <f>IFERROR(T393*V393,"")</f>
        <v>0</v>
      </c>
      <c r="X393" s="8">
        <f>IF(AND(U393&gt;0,O393&gt;0),ABS(U393-O393)/O393,"")</f>
        <v>0</v>
      </c>
      <c r="Y393" s="8">
        <f>IF(E393="Seca",Tol_Seca,Tol_Chuva)</f>
        <v>0</v>
      </c>
      <c r="Z393">
        <f>IF(AND(U393&gt;0,O393&gt;0),IF(X393&lt;=Y393,"OK","ATENCAO"),"")</f>
        <v>0</v>
      </c>
    </row>
    <row r="394" spans="7:26">
      <c r="G394">
        <f>D394&amp;"|"&amp;E394&amp;"|"&amp;F394</f>
        <v>0</v>
      </c>
      <c r="H394">
        <f>UPPER(SUBSTITUTE(SUBSTITUTE(G394,"-","")," ",""))</f>
        <v>0</v>
      </c>
      <c r="I394" s="6">
        <f>IFERROR(INDEX(Param_E,MATCH(H394,Param_KeysNorm,0)),"")</f>
        <v>0</v>
      </c>
      <c r="J394" s="6">
        <f>IFERROR(INDEX(Param_Gf,MATCH(H394,Param_KeysNorm,0)),"")</f>
        <v>0</v>
      </c>
      <c r="K394" s="6">
        <f>IFERROR(INDEX(Param_s,MATCH(H394,Param_KeysNorm,0)),"")</f>
        <v>0</v>
      </c>
      <c r="L394" s="6">
        <f>IFERROR(INDEX(Param_g,MATCH(H394,Param_KeysNorm,0)),"")</f>
        <v>0</v>
      </c>
      <c r="M394" s="6">
        <f>IFERROR(INDEX(Param_L,MATCH(H394,Param_KeysNorm,0)),"")</f>
        <v>0</v>
      </c>
      <c r="N394" s="6">
        <f>IFERROR(INDEX(Param_rho,MATCH(H394,Param_KeysNorm,0)),"")</f>
        <v>0</v>
      </c>
      <c r="O394" s="6">
        <f>IFERROR(INDEX(Param_d,MATCH(H394,Param_KeysNorm,0)),"")</f>
        <v>0</v>
      </c>
      <c r="P394" s="6">
        <f>IFERROR(IF(I394&gt;0,10000/I394,""),"")</f>
        <v>0</v>
      </c>
      <c r="Q394" s="6">
        <f>IFERROR(IF(K394&gt;0,J394/K394,""),"")</f>
        <v>0</v>
      </c>
      <c r="R394" s="6">
        <f>IFERROR(IF(L394&gt;0,Q394/L394,""),"")</f>
        <v>0</v>
      </c>
      <c r="S394" s="7">
        <f>IFERROR(R394*P394,"")</f>
        <v>0</v>
      </c>
      <c r="T394" s="6">
        <f>IFERROR((S394*M394*N394)/1000,"")</f>
        <v>0</v>
      </c>
      <c r="U394" s="6">
        <f>IFERROR(R394*M394*N394,"")</f>
        <v>0</v>
      </c>
      <c r="V394" s="6">
        <f>IF(A394&gt;0,A394*(1-(B394/100)-(C394/100)),"")</f>
        <v>0</v>
      </c>
      <c r="W394" s="6">
        <f>IFERROR(T394*V394,"")</f>
        <v>0</v>
      </c>
      <c r="X394" s="8">
        <f>IF(AND(U394&gt;0,O394&gt;0),ABS(U394-O394)/O394,"")</f>
        <v>0</v>
      </c>
      <c r="Y394" s="8">
        <f>IF(E394="Seca",Tol_Seca,Tol_Chuva)</f>
        <v>0</v>
      </c>
      <c r="Z394">
        <f>IF(AND(U394&gt;0,O394&gt;0),IF(X394&lt;=Y394,"OK","ATENCAO"),"")</f>
        <v>0</v>
      </c>
    </row>
    <row r="395" spans="7:26">
      <c r="G395">
        <f>D395&amp;"|"&amp;E395&amp;"|"&amp;F395</f>
        <v>0</v>
      </c>
      <c r="H395">
        <f>UPPER(SUBSTITUTE(SUBSTITUTE(G395,"-","")," ",""))</f>
        <v>0</v>
      </c>
      <c r="I395" s="6">
        <f>IFERROR(INDEX(Param_E,MATCH(H395,Param_KeysNorm,0)),"")</f>
        <v>0</v>
      </c>
      <c r="J395" s="6">
        <f>IFERROR(INDEX(Param_Gf,MATCH(H395,Param_KeysNorm,0)),"")</f>
        <v>0</v>
      </c>
      <c r="K395" s="6">
        <f>IFERROR(INDEX(Param_s,MATCH(H395,Param_KeysNorm,0)),"")</f>
        <v>0</v>
      </c>
      <c r="L395" s="6">
        <f>IFERROR(INDEX(Param_g,MATCH(H395,Param_KeysNorm,0)),"")</f>
        <v>0</v>
      </c>
      <c r="M395" s="6">
        <f>IFERROR(INDEX(Param_L,MATCH(H395,Param_KeysNorm,0)),"")</f>
        <v>0</v>
      </c>
      <c r="N395" s="6">
        <f>IFERROR(INDEX(Param_rho,MATCH(H395,Param_KeysNorm,0)),"")</f>
        <v>0</v>
      </c>
      <c r="O395" s="6">
        <f>IFERROR(INDEX(Param_d,MATCH(H395,Param_KeysNorm,0)),"")</f>
        <v>0</v>
      </c>
      <c r="P395" s="6">
        <f>IFERROR(IF(I395&gt;0,10000/I395,""),"")</f>
        <v>0</v>
      </c>
      <c r="Q395" s="6">
        <f>IFERROR(IF(K395&gt;0,J395/K395,""),"")</f>
        <v>0</v>
      </c>
      <c r="R395" s="6">
        <f>IFERROR(IF(L395&gt;0,Q395/L395,""),"")</f>
        <v>0</v>
      </c>
      <c r="S395" s="7">
        <f>IFERROR(R395*P395,"")</f>
        <v>0</v>
      </c>
      <c r="T395" s="6">
        <f>IFERROR((S395*M395*N395)/1000,"")</f>
        <v>0</v>
      </c>
      <c r="U395" s="6">
        <f>IFERROR(R395*M395*N395,"")</f>
        <v>0</v>
      </c>
      <c r="V395" s="6">
        <f>IF(A395&gt;0,A395*(1-(B395/100)-(C395/100)),"")</f>
        <v>0</v>
      </c>
      <c r="W395" s="6">
        <f>IFERROR(T395*V395,"")</f>
        <v>0</v>
      </c>
      <c r="X395" s="8">
        <f>IF(AND(U395&gt;0,O395&gt;0),ABS(U395-O395)/O395,"")</f>
        <v>0</v>
      </c>
      <c r="Y395" s="8">
        <f>IF(E395="Seca",Tol_Seca,Tol_Chuva)</f>
        <v>0</v>
      </c>
      <c r="Z395">
        <f>IF(AND(U395&gt;0,O395&gt;0),IF(X395&lt;=Y395,"OK","ATENCAO"),"")</f>
        <v>0</v>
      </c>
    </row>
    <row r="396" spans="7:26">
      <c r="G396">
        <f>D396&amp;"|"&amp;E396&amp;"|"&amp;F396</f>
        <v>0</v>
      </c>
      <c r="H396">
        <f>UPPER(SUBSTITUTE(SUBSTITUTE(G396,"-","")," ",""))</f>
        <v>0</v>
      </c>
      <c r="I396" s="6">
        <f>IFERROR(INDEX(Param_E,MATCH(H396,Param_KeysNorm,0)),"")</f>
        <v>0</v>
      </c>
      <c r="J396" s="6">
        <f>IFERROR(INDEX(Param_Gf,MATCH(H396,Param_KeysNorm,0)),"")</f>
        <v>0</v>
      </c>
      <c r="K396" s="6">
        <f>IFERROR(INDEX(Param_s,MATCH(H396,Param_KeysNorm,0)),"")</f>
        <v>0</v>
      </c>
      <c r="L396" s="6">
        <f>IFERROR(INDEX(Param_g,MATCH(H396,Param_KeysNorm,0)),"")</f>
        <v>0</v>
      </c>
      <c r="M396" s="6">
        <f>IFERROR(INDEX(Param_L,MATCH(H396,Param_KeysNorm,0)),"")</f>
        <v>0</v>
      </c>
      <c r="N396" s="6">
        <f>IFERROR(INDEX(Param_rho,MATCH(H396,Param_KeysNorm,0)),"")</f>
        <v>0</v>
      </c>
      <c r="O396" s="6">
        <f>IFERROR(INDEX(Param_d,MATCH(H396,Param_KeysNorm,0)),"")</f>
        <v>0</v>
      </c>
      <c r="P396" s="6">
        <f>IFERROR(IF(I396&gt;0,10000/I396,""),"")</f>
        <v>0</v>
      </c>
      <c r="Q396" s="6">
        <f>IFERROR(IF(K396&gt;0,J396/K396,""),"")</f>
        <v>0</v>
      </c>
      <c r="R396" s="6">
        <f>IFERROR(IF(L396&gt;0,Q396/L396,""),"")</f>
        <v>0</v>
      </c>
      <c r="S396" s="7">
        <f>IFERROR(R396*P396,"")</f>
        <v>0</v>
      </c>
      <c r="T396" s="6">
        <f>IFERROR((S396*M396*N396)/1000,"")</f>
        <v>0</v>
      </c>
      <c r="U396" s="6">
        <f>IFERROR(R396*M396*N396,"")</f>
        <v>0</v>
      </c>
      <c r="V396" s="6">
        <f>IF(A396&gt;0,A396*(1-(B396/100)-(C396/100)),"")</f>
        <v>0</v>
      </c>
      <c r="W396" s="6">
        <f>IFERROR(T396*V396,"")</f>
        <v>0</v>
      </c>
      <c r="X396" s="8">
        <f>IF(AND(U396&gt;0,O396&gt;0),ABS(U396-O396)/O396,"")</f>
        <v>0</v>
      </c>
      <c r="Y396" s="8">
        <f>IF(E396="Seca",Tol_Seca,Tol_Chuva)</f>
        <v>0</v>
      </c>
      <c r="Z396">
        <f>IF(AND(U396&gt;0,O396&gt;0),IF(X396&lt;=Y396,"OK","ATENCAO"),"")</f>
        <v>0</v>
      </c>
    </row>
    <row r="397" spans="7:26">
      <c r="G397">
        <f>D397&amp;"|"&amp;E397&amp;"|"&amp;F397</f>
        <v>0</v>
      </c>
      <c r="H397">
        <f>UPPER(SUBSTITUTE(SUBSTITUTE(G397,"-","")," ",""))</f>
        <v>0</v>
      </c>
      <c r="I397" s="6">
        <f>IFERROR(INDEX(Param_E,MATCH(H397,Param_KeysNorm,0)),"")</f>
        <v>0</v>
      </c>
      <c r="J397" s="6">
        <f>IFERROR(INDEX(Param_Gf,MATCH(H397,Param_KeysNorm,0)),"")</f>
        <v>0</v>
      </c>
      <c r="K397" s="6">
        <f>IFERROR(INDEX(Param_s,MATCH(H397,Param_KeysNorm,0)),"")</f>
        <v>0</v>
      </c>
      <c r="L397" s="6">
        <f>IFERROR(INDEX(Param_g,MATCH(H397,Param_KeysNorm,0)),"")</f>
        <v>0</v>
      </c>
      <c r="M397" s="6">
        <f>IFERROR(INDEX(Param_L,MATCH(H397,Param_KeysNorm,0)),"")</f>
        <v>0</v>
      </c>
      <c r="N397" s="6">
        <f>IFERROR(INDEX(Param_rho,MATCH(H397,Param_KeysNorm,0)),"")</f>
        <v>0</v>
      </c>
      <c r="O397" s="6">
        <f>IFERROR(INDEX(Param_d,MATCH(H397,Param_KeysNorm,0)),"")</f>
        <v>0</v>
      </c>
      <c r="P397" s="6">
        <f>IFERROR(IF(I397&gt;0,10000/I397,""),"")</f>
        <v>0</v>
      </c>
      <c r="Q397" s="6">
        <f>IFERROR(IF(K397&gt;0,J397/K397,""),"")</f>
        <v>0</v>
      </c>
      <c r="R397" s="6">
        <f>IFERROR(IF(L397&gt;0,Q397/L397,""),"")</f>
        <v>0</v>
      </c>
      <c r="S397" s="7">
        <f>IFERROR(R397*P397,"")</f>
        <v>0</v>
      </c>
      <c r="T397" s="6">
        <f>IFERROR((S397*M397*N397)/1000,"")</f>
        <v>0</v>
      </c>
      <c r="U397" s="6">
        <f>IFERROR(R397*M397*N397,"")</f>
        <v>0</v>
      </c>
      <c r="V397" s="6">
        <f>IF(A397&gt;0,A397*(1-(B397/100)-(C397/100)),"")</f>
        <v>0</v>
      </c>
      <c r="W397" s="6">
        <f>IFERROR(T397*V397,"")</f>
        <v>0</v>
      </c>
      <c r="X397" s="8">
        <f>IF(AND(U397&gt;0,O397&gt;0),ABS(U397-O397)/O397,"")</f>
        <v>0</v>
      </c>
      <c r="Y397" s="8">
        <f>IF(E397="Seca",Tol_Seca,Tol_Chuva)</f>
        <v>0</v>
      </c>
      <c r="Z397">
        <f>IF(AND(U397&gt;0,O397&gt;0),IF(X397&lt;=Y397,"OK","ATENCAO"),"")</f>
        <v>0</v>
      </c>
    </row>
    <row r="398" spans="7:26">
      <c r="G398">
        <f>D398&amp;"|"&amp;E398&amp;"|"&amp;F398</f>
        <v>0</v>
      </c>
      <c r="H398">
        <f>UPPER(SUBSTITUTE(SUBSTITUTE(G398,"-","")," ",""))</f>
        <v>0</v>
      </c>
      <c r="I398" s="6">
        <f>IFERROR(INDEX(Param_E,MATCH(H398,Param_KeysNorm,0)),"")</f>
        <v>0</v>
      </c>
      <c r="J398" s="6">
        <f>IFERROR(INDEX(Param_Gf,MATCH(H398,Param_KeysNorm,0)),"")</f>
        <v>0</v>
      </c>
      <c r="K398" s="6">
        <f>IFERROR(INDEX(Param_s,MATCH(H398,Param_KeysNorm,0)),"")</f>
        <v>0</v>
      </c>
      <c r="L398" s="6">
        <f>IFERROR(INDEX(Param_g,MATCH(H398,Param_KeysNorm,0)),"")</f>
        <v>0</v>
      </c>
      <c r="M398" s="6">
        <f>IFERROR(INDEX(Param_L,MATCH(H398,Param_KeysNorm,0)),"")</f>
        <v>0</v>
      </c>
      <c r="N398" s="6">
        <f>IFERROR(INDEX(Param_rho,MATCH(H398,Param_KeysNorm,0)),"")</f>
        <v>0</v>
      </c>
      <c r="O398" s="6">
        <f>IFERROR(INDEX(Param_d,MATCH(H398,Param_KeysNorm,0)),"")</f>
        <v>0</v>
      </c>
      <c r="P398" s="6">
        <f>IFERROR(IF(I398&gt;0,10000/I398,""),"")</f>
        <v>0</v>
      </c>
      <c r="Q398" s="6">
        <f>IFERROR(IF(K398&gt;0,J398/K398,""),"")</f>
        <v>0</v>
      </c>
      <c r="R398" s="6">
        <f>IFERROR(IF(L398&gt;0,Q398/L398,""),"")</f>
        <v>0</v>
      </c>
      <c r="S398" s="7">
        <f>IFERROR(R398*P398,"")</f>
        <v>0</v>
      </c>
      <c r="T398" s="6">
        <f>IFERROR((S398*M398*N398)/1000,"")</f>
        <v>0</v>
      </c>
      <c r="U398" s="6">
        <f>IFERROR(R398*M398*N398,"")</f>
        <v>0</v>
      </c>
      <c r="V398" s="6">
        <f>IF(A398&gt;0,A398*(1-(B398/100)-(C398/100)),"")</f>
        <v>0</v>
      </c>
      <c r="W398" s="6">
        <f>IFERROR(T398*V398,"")</f>
        <v>0</v>
      </c>
      <c r="X398" s="8">
        <f>IF(AND(U398&gt;0,O398&gt;0),ABS(U398-O398)/O398,"")</f>
        <v>0</v>
      </c>
      <c r="Y398" s="8">
        <f>IF(E398="Seca",Tol_Seca,Tol_Chuva)</f>
        <v>0</v>
      </c>
      <c r="Z398">
        <f>IF(AND(U398&gt;0,O398&gt;0),IF(X398&lt;=Y398,"OK","ATENCAO"),"")</f>
        <v>0</v>
      </c>
    </row>
    <row r="399" spans="7:26">
      <c r="G399">
        <f>D399&amp;"|"&amp;E399&amp;"|"&amp;F399</f>
        <v>0</v>
      </c>
      <c r="H399">
        <f>UPPER(SUBSTITUTE(SUBSTITUTE(G399,"-","")," ",""))</f>
        <v>0</v>
      </c>
      <c r="I399" s="6">
        <f>IFERROR(INDEX(Param_E,MATCH(H399,Param_KeysNorm,0)),"")</f>
        <v>0</v>
      </c>
      <c r="J399" s="6">
        <f>IFERROR(INDEX(Param_Gf,MATCH(H399,Param_KeysNorm,0)),"")</f>
        <v>0</v>
      </c>
      <c r="K399" s="6">
        <f>IFERROR(INDEX(Param_s,MATCH(H399,Param_KeysNorm,0)),"")</f>
        <v>0</v>
      </c>
      <c r="L399" s="6">
        <f>IFERROR(INDEX(Param_g,MATCH(H399,Param_KeysNorm,0)),"")</f>
        <v>0</v>
      </c>
      <c r="M399" s="6">
        <f>IFERROR(INDEX(Param_L,MATCH(H399,Param_KeysNorm,0)),"")</f>
        <v>0</v>
      </c>
      <c r="N399" s="6">
        <f>IFERROR(INDEX(Param_rho,MATCH(H399,Param_KeysNorm,0)),"")</f>
        <v>0</v>
      </c>
      <c r="O399" s="6">
        <f>IFERROR(INDEX(Param_d,MATCH(H399,Param_KeysNorm,0)),"")</f>
        <v>0</v>
      </c>
      <c r="P399" s="6">
        <f>IFERROR(IF(I399&gt;0,10000/I399,""),"")</f>
        <v>0</v>
      </c>
      <c r="Q399" s="6">
        <f>IFERROR(IF(K399&gt;0,J399/K399,""),"")</f>
        <v>0</v>
      </c>
      <c r="R399" s="6">
        <f>IFERROR(IF(L399&gt;0,Q399/L399,""),"")</f>
        <v>0</v>
      </c>
      <c r="S399" s="7">
        <f>IFERROR(R399*P399,"")</f>
        <v>0</v>
      </c>
      <c r="T399" s="6">
        <f>IFERROR((S399*M399*N399)/1000,"")</f>
        <v>0</v>
      </c>
      <c r="U399" s="6">
        <f>IFERROR(R399*M399*N399,"")</f>
        <v>0</v>
      </c>
      <c r="V399" s="6">
        <f>IF(A399&gt;0,A399*(1-(B399/100)-(C399/100)),"")</f>
        <v>0</v>
      </c>
      <c r="W399" s="6">
        <f>IFERROR(T399*V399,"")</f>
        <v>0</v>
      </c>
      <c r="X399" s="8">
        <f>IF(AND(U399&gt;0,O399&gt;0),ABS(U399-O399)/O399,"")</f>
        <v>0</v>
      </c>
      <c r="Y399" s="8">
        <f>IF(E399="Seca",Tol_Seca,Tol_Chuva)</f>
        <v>0</v>
      </c>
      <c r="Z399">
        <f>IF(AND(U399&gt;0,O399&gt;0),IF(X399&lt;=Y399,"OK","ATENCAO"),"")</f>
        <v>0</v>
      </c>
    </row>
    <row r="400" spans="7:26">
      <c r="G400">
        <f>D400&amp;"|"&amp;E400&amp;"|"&amp;F400</f>
        <v>0</v>
      </c>
      <c r="H400">
        <f>UPPER(SUBSTITUTE(SUBSTITUTE(G400,"-","")," ",""))</f>
        <v>0</v>
      </c>
      <c r="I400" s="6">
        <f>IFERROR(INDEX(Param_E,MATCH(H400,Param_KeysNorm,0)),"")</f>
        <v>0</v>
      </c>
      <c r="J400" s="6">
        <f>IFERROR(INDEX(Param_Gf,MATCH(H400,Param_KeysNorm,0)),"")</f>
        <v>0</v>
      </c>
      <c r="K400" s="6">
        <f>IFERROR(INDEX(Param_s,MATCH(H400,Param_KeysNorm,0)),"")</f>
        <v>0</v>
      </c>
      <c r="L400" s="6">
        <f>IFERROR(INDEX(Param_g,MATCH(H400,Param_KeysNorm,0)),"")</f>
        <v>0</v>
      </c>
      <c r="M400" s="6">
        <f>IFERROR(INDEX(Param_L,MATCH(H400,Param_KeysNorm,0)),"")</f>
        <v>0</v>
      </c>
      <c r="N400" s="6">
        <f>IFERROR(INDEX(Param_rho,MATCH(H400,Param_KeysNorm,0)),"")</f>
        <v>0</v>
      </c>
      <c r="O400" s="6">
        <f>IFERROR(INDEX(Param_d,MATCH(H400,Param_KeysNorm,0)),"")</f>
        <v>0</v>
      </c>
      <c r="P400" s="6">
        <f>IFERROR(IF(I400&gt;0,10000/I400,""),"")</f>
        <v>0</v>
      </c>
      <c r="Q400" s="6">
        <f>IFERROR(IF(K400&gt;0,J400/K400,""),"")</f>
        <v>0</v>
      </c>
      <c r="R400" s="6">
        <f>IFERROR(IF(L400&gt;0,Q400/L400,""),"")</f>
        <v>0</v>
      </c>
      <c r="S400" s="7">
        <f>IFERROR(R400*P400,"")</f>
        <v>0</v>
      </c>
      <c r="T400" s="6">
        <f>IFERROR((S400*M400*N400)/1000,"")</f>
        <v>0</v>
      </c>
      <c r="U400" s="6">
        <f>IFERROR(R400*M400*N400,"")</f>
        <v>0</v>
      </c>
      <c r="V400" s="6">
        <f>IF(A400&gt;0,A400*(1-(B400/100)-(C400/100)),"")</f>
        <v>0</v>
      </c>
      <c r="W400" s="6">
        <f>IFERROR(T400*V400,"")</f>
        <v>0</v>
      </c>
      <c r="X400" s="8">
        <f>IF(AND(U400&gt;0,O400&gt;0),ABS(U400-O400)/O400,"")</f>
        <v>0</v>
      </c>
      <c r="Y400" s="8">
        <f>IF(E400="Seca",Tol_Seca,Tol_Chuva)</f>
        <v>0</v>
      </c>
      <c r="Z400">
        <f>IF(AND(U400&gt;0,O400&gt;0),IF(X400&lt;=Y400,"OK","ATENCAO"),"")</f>
        <v>0</v>
      </c>
    </row>
    <row r="401" spans="7:26">
      <c r="G401">
        <f>D401&amp;"|"&amp;E401&amp;"|"&amp;F401</f>
        <v>0</v>
      </c>
      <c r="H401">
        <f>UPPER(SUBSTITUTE(SUBSTITUTE(G401,"-","")," ",""))</f>
        <v>0</v>
      </c>
      <c r="I401" s="6">
        <f>IFERROR(INDEX(Param_E,MATCH(H401,Param_KeysNorm,0)),"")</f>
        <v>0</v>
      </c>
      <c r="J401" s="6">
        <f>IFERROR(INDEX(Param_Gf,MATCH(H401,Param_KeysNorm,0)),"")</f>
        <v>0</v>
      </c>
      <c r="K401" s="6">
        <f>IFERROR(INDEX(Param_s,MATCH(H401,Param_KeysNorm,0)),"")</f>
        <v>0</v>
      </c>
      <c r="L401" s="6">
        <f>IFERROR(INDEX(Param_g,MATCH(H401,Param_KeysNorm,0)),"")</f>
        <v>0</v>
      </c>
      <c r="M401" s="6">
        <f>IFERROR(INDEX(Param_L,MATCH(H401,Param_KeysNorm,0)),"")</f>
        <v>0</v>
      </c>
      <c r="N401" s="6">
        <f>IFERROR(INDEX(Param_rho,MATCH(H401,Param_KeysNorm,0)),"")</f>
        <v>0</v>
      </c>
      <c r="O401" s="6">
        <f>IFERROR(INDEX(Param_d,MATCH(H401,Param_KeysNorm,0)),"")</f>
        <v>0</v>
      </c>
      <c r="P401" s="6">
        <f>IFERROR(IF(I401&gt;0,10000/I401,""),"")</f>
        <v>0</v>
      </c>
      <c r="Q401" s="6">
        <f>IFERROR(IF(K401&gt;0,J401/K401,""),"")</f>
        <v>0</v>
      </c>
      <c r="R401" s="6">
        <f>IFERROR(IF(L401&gt;0,Q401/L401,""),"")</f>
        <v>0</v>
      </c>
      <c r="S401" s="7">
        <f>IFERROR(R401*P401,"")</f>
        <v>0</v>
      </c>
      <c r="T401" s="6">
        <f>IFERROR((S401*M401*N401)/1000,"")</f>
        <v>0</v>
      </c>
      <c r="U401" s="6">
        <f>IFERROR(R401*M401*N401,"")</f>
        <v>0</v>
      </c>
      <c r="V401" s="6">
        <f>IF(A401&gt;0,A401*(1-(B401/100)-(C401/100)),"")</f>
        <v>0</v>
      </c>
      <c r="W401" s="6">
        <f>IFERROR(T401*V401,"")</f>
        <v>0</v>
      </c>
      <c r="X401" s="8">
        <f>IF(AND(U401&gt;0,O401&gt;0),ABS(U401-O401)/O401,"")</f>
        <v>0</v>
      </c>
      <c r="Y401" s="8">
        <f>IF(E401="Seca",Tol_Seca,Tol_Chuva)</f>
        <v>0</v>
      </c>
      <c r="Z401">
        <f>IF(AND(U401&gt;0,O401&gt;0),IF(X401&lt;=Y401,"OK","ATENCAO"),"")</f>
        <v>0</v>
      </c>
    </row>
    <row r="402" spans="7:26">
      <c r="G402">
        <f>D402&amp;"|"&amp;E402&amp;"|"&amp;F402</f>
        <v>0</v>
      </c>
      <c r="H402">
        <f>UPPER(SUBSTITUTE(SUBSTITUTE(G402,"-","")," ",""))</f>
        <v>0</v>
      </c>
      <c r="I402" s="6">
        <f>IFERROR(INDEX(Param_E,MATCH(H402,Param_KeysNorm,0)),"")</f>
        <v>0</v>
      </c>
      <c r="J402" s="6">
        <f>IFERROR(INDEX(Param_Gf,MATCH(H402,Param_KeysNorm,0)),"")</f>
        <v>0</v>
      </c>
      <c r="K402" s="6">
        <f>IFERROR(INDEX(Param_s,MATCH(H402,Param_KeysNorm,0)),"")</f>
        <v>0</v>
      </c>
      <c r="L402" s="6">
        <f>IFERROR(INDEX(Param_g,MATCH(H402,Param_KeysNorm,0)),"")</f>
        <v>0</v>
      </c>
      <c r="M402" s="6">
        <f>IFERROR(INDEX(Param_L,MATCH(H402,Param_KeysNorm,0)),"")</f>
        <v>0</v>
      </c>
      <c r="N402" s="6">
        <f>IFERROR(INDEX(Param_rho,MATCH(H402,Param_KeysNorm,0)),"")</f>
        <v>0</v>
      </c>
      <c r="O402" s="6">
        <f>IFERROR(INDEX(Param_d,MATCH(H402,Param_KeysNorm,0)),"")</f>
        <v>0</v>
      </c>
      <c r="P402" s="6">
        <f>IFERROR(IF(I402&gt;0,10000/I402,""),"")</f>
        <v>0</v>
      </c>
      <c r="Q402" s="6">
        <f>IFERROR(IF(K402&gt;0,J402/K402,""),"")</f>
        <v>0</v>
      </c>
      <c r="R402" s="6">
        <f>IFERROR(IF(L402&gt;0,Q402/L402,""),"")</f>
        <v>0</v>
      </c>
      <c r="S402" s="7">
        <f>IFERROR(R402*P402,"")</f>
        <v>0</v>
      </c>
      <c r="T402" s="6">
        <f>IFERROR((S402*M402*N402)/1000,"")</f>
        <v>0</v>
      </c>
      <c r="U402" s="6">
        <f>IFERROR(R402*M402*N402,"")</f>
        <v>0</v>
      </c>
      <c r="V402" s="6">
        <f>IF(A402&gt;0,A402*(1-(B402/100)-(C402/100)),"")</f>
        <v>0</v>
      </c>
      <c r="W402" s="6">
        <f>IFERROR(T402*V402,"")</f>
        <v>0</v>
      </c>
      <c r="X402" s="8">
        <f>IF(AND(U402&gt;0,O402&gt;0),ABS(U402-O402)/O402,"")</f>
        <v>0</v>
      </c>
      <c r="Y402" s="8">
        <f>IF(E402="Seca",Tol_Seca,Tol_Chuva)</f>
        <v>0</v>
      </c>
      <c r="Z402">
        <f>IF(AND(U402&gt;0,O402&gt;0),IF(X402&lt;=Y402,"OK","ATENCAO"),"")</f>
        <v>0</v>
      </c>
    </row>
    <row r="403" spans="7:26">
      <c r="G403">
        <f>D403&amp;"|"&amp;E403&amp;"|"&amp;F403</f>
        <v>0</v>
      </c>
      <c r="H403">
        <f>UPPER(SUBSTITUTE(SUBSTITUTE(G403,"-","")," ",""))</f>
        <v>0</v>
      </c>
      <c r="I403" s="6">
        <f>IFERROR(INDEX(Param_E,MATCH(H403,Param_KeysNorm,0)),"")</f>
        <v>0</v>
      </c>
      <c r="J403" s="6">
        <f>IFERROR(INDEX(Param_Gf,MATCH(H403,Param_KeysNorm,0)),"")</f>
        <v>0</v>
      </c>
      <c r="K403" s="6">
        <f>IFERROR(INDEX(Param_s,MATCH(H403,Param_KeysNorm,0)),"")</f>
        <v>0</v>
      </c>
      <c r="L403" s="6">
        <f>IFERROR(INDEX(Param_g,MATCH(H403,Param_KeysNorm,0)),"")</f>
        <v>0</v>
      </c>
      <c r="M403" s="6">
        <f>IFERROR(INDEX(Param_L,MATCH(H403,Param_KeysNorm,0)),"")</f>
        <v>0</v>
      </c>
      <c r="N403" s="6">
        <f>IFERROR(INDEX(Param_rho,MATCH(H403,Param_KeysNorm,0)),"")</f>
        <v>0</v>
      </c>
      <c r="O403" s="6">
        <f>IFERROR(INDEX(Param_d,MATCH(H403,Param_KeysNorm,0)),"")</f>
        <v>0</v>
      </c>
      <c r="P403" s="6">
        <f>IFERROR(IF(I403&gt;0,10000/I403,""),"")</f>
        <v>0</v>
      </c>
      <c r="Q403" s="6">
        <f>IFERROR(IF(K403&gt;0,J403/K403,""),"")</f>
        <v>0</v>
      </c>
      <c r="R403" s="6">
        <f>IFERROR(IF(L403&gt;0,Q403/L403,""),"")</f>
        <v>0</v>
      </c>
      <c r="S403" s="7">
        <f>IFERROR(R403*P403,"")</f>
        <v>0</v>
      </c>
      <c r="T403" s="6">
        <f>IFERROR((S403*M403*N403)/1000,"")</f>
        <v>0</v>
      </c>
      <c r="U403" s="6">
        <f>IFERROR(R403*M403*N403,"")</f>
        <v>0</v>
      </c>
      <c r="V403" s="6">
        <f>IF(A403&gt;0,A403*(1-(B403/100)-(C403/100)),"")</f>
        <v>0</v>
      </c>
      <c r="W403" s="6">
        <f>IFERROR(T403*V403,"")</f>
        <v>0</v>
      </c>
      <c r="X403" s="8">
        <f>IF(AND(U403&gt;0,O403&gt;0),ABS(U403-O403)/O403,"")</f>
        <v>0</v>
      </c>
      <c r="Y403" s="8">
        <f>IF(E403="Seca",Tol_Seca,Tol_Chuva)</f>
        <v>0</v>
      </c>
      <c r="Z403">
        <f>IF(AND(U403&gt;0,O403&gt;0),IF(X403&lt;=Y403,"OK","ATENCAO"),"")</f>
        <v>0</v>
      </c>
    </row>
    <row r="404" spans="7:26">
      <c r="G404">
        <f>D404&amp;"|"&amp;E404&amp;"|"&amp;F404</f>
        <v>0</v>
      </c>
      <c r="H404">
        <f>UPPER(SUBSTITUTE(SUBSTITUTE(G404,"-","")," ",""))</f>
        <v>0</v>
      </c>
      <c r="I404" s="6">
        <f>IFERROR(INDEX(Param_E,MATCH(H404,Param_KeysNorm,0)),"")</f>
        <v>0</v>
      </c>
      <c r="J404" s="6">
        <f>IFERROR(INDEX(Param_Gf,MATCH(H404,Param_KeysNorm,0)),"")</f>
        <v>0</v>
      </c>
      <c r="K404" s="6">
        <f>IFERROR(INDEX(Param_s,MATCH(H404,Param_KeysNorm,0)),"")</f>
        <v>0</v>
      </c>
      <c r="L404" s="6">
        <f>IFERROR(INDEX(Param_g,MATCH(H404,Param_KeysNorm,0)),"")</f>
        <v>0</v>
      </c>
      <c r="M404" s="6">
        <f>IFERROR(INDEX(Param_L,MATCH(H404,Param_KeysNorm,0)),"")</f>
        <v>0</v>
      </c>
      <c r="N404" s="6">
        <f>IFERROR(INDEX(Param_rho,MATCH(H404,Param_KeysNorm,0)),"")</f>
        <v>0</v>
      </c>
      <c r="O404" s="6">
        <f>IFERROR(INDEX(Param_d,MATCH(H404,Param_KeysNorm,0)),"")</f>
        <v>0</v>
      </c>
      <c r="P404" s="6">
        <f>IFERROR(IF(I404&gt;0,10000/I404,""),"")</f>
        <v>0</v>
      </c>
      <c r="Q404" s="6">
        <f>IFERROR(IF(K404&gt;0,J404/K404,""),"")</f>
        <v>0</v>
      </c>
      <c r="R404" s="6">
        <f>IFERROR(IF(L404&gt;0,Q404/L404,""),"")</f>
        <v>0</v>
      </c>
      <c r="S404" s="7">
        <f>IFERROR(R404*P404,"")</f>
        <v>0</v>
      </c>
      <c r="T404" s="6">
        <f>IFERROR((S404*M404*N404)/1000,"")</f>
        <v>0</v>
      </c>
      <c r="U404" s="6">
        <f>IFERROR(R404*M404*N404,"")</f>
        <v>0</v>
      </c>
      <c r="V404" s="6">
        <f>IF(A404&gt;0,A404*(1-(B404/100)-(C404/100)),"")</f>
        <v>0</v>
      </c>
      <c r="W404" s="6">
        <f>IFERROR(T404*V404,"")</f>
        <v>0</v>
      </c>
      <c r="X404" s="8">
        <f>IF(AND(U404&gt;0,O404&gt;0),ABS(U404-O404)/O404,"")</f>
        <v>0</v>
      </c>
      <c r="Y404" s="8">
        <f>IF(E404="Seca",Tol_Seca,Tol_Chuva)</f>
        <v>0</v>
      </c>
      <c r="Z404">
        <f>IF(AND(U404&gt;0,O404&gt;0),IF(X404&lt;=Y404,"OK","ATENCAO"),"")</f>
        <v>0</v>
      </c>
    </row>
    <row r="405" spans="7:26">
      <c r="G405">
        <f>D405&amp;"|"&amp;E405&amp;"|"&amp;F405</f>
        <v>0</v>
      </c>
      <c r="H405">
        <f>UPPER(SUBSTITUTE(SUBSTITUTE(G405,"-","")," ",""))</f>
        <v>0</v>
      </c>
      <c r="I405" s="6">
        <f>IFERROR(INDEX(Param_E,MATCH(H405,Param_KeysNorm,0)),"")</f>
        <v>0</v>
      </c>
      <c r="J405" s="6">
        <f>IFERROR(INDEX(Param_Gf,MATCH(H405,Param_KeysNorm,0)),"")</f>
        <v>0</v>
      </c>
      <c r="K405" s="6">
        <f>IFERROR(INDEX(Param_s,MATCH(H405,Param_KeysNorm,0)),"")</f>
        <v>0</v>
      </c>
      <c r="L405" s="6">
        <f>IFERROR(INDEX(Param_g,MATCH(H405,Param_KeysNorm,0)),"")</f>
        <v>0</v>
      </c>
      <c r="M405" s="6">
        <f>IFERROR(INDEX(Param_L,MATCH(H405,Param_KeysNorm,0)),"")</f>
        <v>0</v>
      </c>
      <c r="N405" s="6">
        <f>IFERROR(INDEX(Param_rho,MATCH(H405,Param_KeysNorm,0)),"")</f>
        <v>0</v>
      </c>
      <c r="O405" s="6">
        <f>IFERROR(INDEX(Param_d,MATCH(H405,Param_KeysNorm,0)),"")</f>
        <v>0</v>
      </c>
      <c r="P405" s="6">
        <f>IFERROR(IF(I405&gt;0,10000/I405,""),"")</f>
        <v>0</v>
      </c>
      <c r="Q405" s="6">
        <f>IFERROR(IF(K405&gt;0,J405/K405,""),"")</f>
        <v>0</v>
      </c>
      <c r="R405" s="6">
        <f>IFERROR(IF(L405&gt;0,Q405/L405,""),"")</f>
        <v>0</v>
      </c>
      <c r="S405" s="7">
        <f>IFERROR(R405*P405,"")</f>
        <v>0</v>
      </c>
      <c r="T405" s="6">
        <f>IFERROR((S405*M405*N405)/1000,"")</f>
        <v>0</v>
      </c>
      <c r="U405" s="6">
        <f>IFERROR(R405*M405*N405,"")</f>
        <v>0</v>
      </c>
      <c r="V405" s="6">
        <f>IF(A405&gt;0,A405*(1-(B405/100)-(C405/100)),"")</f>
        <v>0</v>
      </c>
      <c r="W405" s="6">
        <f>IFERROR(T405*V405,"")</f>
        <v>0</v>
      </c>
      <c r="X405" s="8">
        <f>IF(AND(U405&gt;0,O405&gt;0),ABS(U405-O405)/O405,"")</f>
        <v>0</v>
      </c>
      <c r="Y405" s="8">
        <f>IF(E405="Seca",Tol_Seca,Tol_Chuva)</f>
        <v>0</v>
      </c>
      <c r="Z405">
        <f>IF(AND(U405&gt;0,O405&gt;0),IF(X405&lt;=Y405,"OK","ATENCAO"),"")</f>
        <v>0</v>
      </c>
    </row>
    <row r="406" spans="7:26">
      <c r="G406">
        <f>D406&amp;"|"&amp;E406&amp;"|"&amp;F406</f>
        <v>0</v>
      </c>
      <c r="H406">
        <f>UPPER(SUBSTITUTE(SUBSTITUTE(G406,"-","")," ",""))</f>
        <v>0</v>
      </c>
      <c r="I406" s="6">
        <f>IFERROR(INDEX(Param_E,MATCH(H406,Param_KeysNorm,0)),"")</f>
        <v>0</v>
      </c>
      <c r="J406" s="6">
        <f>IFERROR(INDEX(Param_Gf,MATCH(H406,Param_KeysNorm,0)),"")</f>
        <v>0</v>
      </c>
      <c r="K406" s="6">
        <f>IFERROR(INDEX(Param_s,MATCH(H406,Param_KeysNorm,0)),"")</f>
        <v>0</v>
      </c>
      <c r="L406" s="6">
        <f>IFERROR(INDEX(Param_g,MATCH(H406,Param_KeysNorm,0)),"")</f>
        <v>0</v>
      </c>
      <c r="M406" s="6">
        <f>IFERROR(INDEX(Param_L,MATCH(H406,Param_KeysNorm,0)),"")</f>
        <v>0</v>
      </c>
      <c r="N406" s="6">
        <f>IFERROR(INDEX(Param_rho,MATCH(H406,Param_KeysNorm,0)),"")</f>
        <v>0</v>
      </c>
      <c r="O406" s="6">
        <f>IFERROR(INDEX(Param_d,MATCH(H406,Param_KeysNorm,0)),"")</f>
        <v>0</v>
      </c>
      <c r="P406" s="6">
        <f>IFERROR(IF(I406&gt;0,10000/I406,""),"")</f>
        <v>0</v>
      </c>
      <c r="Q406" s="6">
        <f>IFERROR(IF(K406&gt;0,J406/K406,""),"")</f>
        <v>0</v>
      </c>
      <c r="R406" s="6">
        <f>IFERROR(IF(L406&gt;0,Q406/L406,""),"")</f>
        <v>0</v>
      </c>
      <c r="S406" s="7">
        <f>IFERROR(R406*P406,"")</f>
        <v>0</v>
      </c>
      <c r="T406" s="6">
        <f>IFERROR((S406*M406*N406)/1000,"")</f>
        <v>0</v>
      </c>
      <c r="U406" s="6">
        <f>IFERROR(R406*M406*N406,"")</f>
        <v>0</v>
      </c>
      <c r="V406" s="6">
        <f>IF(A406&gt;0,A406*(1-(B406/100)-(C406/100)),"")</f>
        <v>0</v>
      </c>
      <c r="W406" s="6">
        <f>IFERROR(T406*V406,"")</f>
        <v>0</v>
      </c>
      <c r="X406" s="8">
        <f>IF(AND(U406&gt;0,O406&gt;0),ABS(U406-O406)/O406,"")</f>
        <v>0</v>
      </c>
      <c r="Y406" s="8">
        <f>IF(E406="Seca",Tol_Seca,Tol_Chuva)</f>
        <v>0</v>
      </c>
      <c r="Z406">
        <f>IF(AND(U406&gt;0,O406&gt;0),IF(X406&lt;=Y406,"OK","ATENCAO"),"")</f>
        <v>0</v>
      </c>
    </row>
    <row r="407" spans="7:26">
      <c r="G407">
        <f>D407&amp;"|"&amp;E407&amp;"|"&amp;F407</f>
        <v>0</v>
      </c>
      <c r="H407">
        <f>UPPER(SUBSTITUTE(SUBSTITUTE(G407,"-","")," ",""))</f>
        <v>0</v>
      </c>
      <c r="I407" s="6">
        <f>IFERROR(INDEX(Param_E,MATCH(H407,Param_KeysNorm,0)),"")</f>
        <v>0</v>
      </c>
      <c r="J407" s="6">
        <f>IFERROR(INDEX(Param_Gf,MATCH(H407,Param_KeysNorm,0)),"")</f>
        <v>0</v>
      </c>
      <c r="K407" s="6">
        <f>IFERROR(INDEX(Param_s,MATCH(H407,Param_KeysNorm,0)),"")</f>
        <v>0</v>
      </c>
      <c r="L407" s="6">
        <f>IFERROR(INDEX(Param_g,MATCH(H407,Param_KeysNorm,0)),"")</f>
        <v>0</v>
      </c>
      <c r="M407" s="6">
        <f>IFERROR(INDEX(Param_L,MATCH(H407,Param_KeysNorm,0)),"")</f>
        <v>0</v>
      </c>
      <c r="N407" s="6">
        <f>IFERROR(INDEX(Param_rho,MATCH(H407,Param_KeysNorm,0)),"")</f>
        <v>0</v>
      </c>
      <c r="O407" s="6">
        <f>IFERROR(INDEX(Param_d,MATCH(H407,Param_KeysNorm,0)),"")</f>
        <v>0</v>
      </c>
      <c r="P407" s="6">
        <f>IFERROR(IF(I407&gt;0,10000/I407,""),"")</f>
        <v>0</v>
      </c>
      <c r="Q407" s="6">
        <f>IFERROR(IF(K407&gt;0,J407/K407,""),"")</f>
        <v>0</v>
      </c>
      <c r="R407" s="6">
        <f>IFERROR(IF(L407&gt;0,Q407/L407,""),"")</f>
        <v>0</v>
      </c>
      <c r="S407" s="7">
        <f>IFERROR(R407*P407,"")</f>
        <v>0</v>
      </c>
      <c r="T407" s="6">
        <f>IFERROR((S407*M407*N407)/1000,"")</f>
        <v>0</v>
      </c>
      <c r="U407" s="6">
        <f>IFERROR(R407*M407*N407,"")</f>
        <v>0</v>
      </c>
      <c r="V407" s="6">
        <f>IF(A407&gt;0,A407*(1-(B407/100)-(C407/100)),"")</f>
        <v>0</v>
      </c>
      <c r="W407" s="6">
        <f>IFERROR(T407*V407,"")</f>
        <v>0</v>
      </c>
      <c r="X407" s="8">
        <f>IF(AND(U407&gt;0,O407&gt;0),ABS(U407-O407)/O407,"")</f>
        <v>0</v>
      </c>
      <c r="Y407" s="8">
        <f>IF(E407="Seca",Tol_Seca,Tol_Chuva)</f>
        <v>0</v>
      </c>
      <c r="Z407">
        <f>IF(AND(U407&gt;0,O407&gt;0),IF(X407&lt;=Y407,"OK","ATENCAO"),"")</f>
        <v>0</v>
      </c>
    </row>
    <row r="408" spans="7:26">
      <c r="G408">
        <f>D408&amp;"|"&amp;E408&amp;"|"&amp;F408</f>
        <v>0</v>
      </c>
      <c r="H408">
        <f>UPPER(SUBSTITUTE(SUBSTITUTE(G408,"-","")," ",""))</f>
        <v>0</v>
      </c>
      <c r="I408" s="6">
        <f>IFERROR(INDEX(Param_E,MATCH(H408,Param_KeysNorm,0)),"")</f>
        <v>0</v>
      </c>
      <c r="J408" s="6">
        <f>IFERROR(INDEX(Param_Gf,MATCH(H408,Param_KeysNorm,0)),"")</f>
        <v>0</v>
      </c>
      <c r="K408" s="6">
        <f>IFERROR(INDEX(Param_s,MATCH(H408,Param_KeysNorm,0)),"")</f>
        <v>0</v>
      </c>
      <c r="L408" s="6">
        <f>IFERROR(INDEX(Param_g,MATCH(H408,Param_KeysNorm,0)),"")</f>
        <v>0</v>
      </c>
      <c r="M408" s="6">
        <f>IFERROR(INDEX(Param_L,MATCH(H408,Param_KeysNorm,0)),"")</f>
        <v>0</v>
      </c>
      <c r="N408" s="6">
        <f>IFERROR(INDEX(Param_rho,MATCH(H408,Param_KeysNorm,0)),"")</f>
        <v>0</v>
      </c>
      <c r="O408" s="6">
        <f>IFERROR(INDEX(Param_d,MATCH(H408,Param_KeysNorm,0)),"")</f>
        <v>0</v>
      </c>
      <c r="P408" s="6">
        <f>IFERROR(IF(I408&gt;0,10000/I408,""),"")</f>
        <v>0</v>
      </c>
      <c r="Q408" s="6">
        <f>IFERROR(IF(K408&gt;0,J408/K408,""),"")</f>
        <v>0</v>
      </c>
      <c r="R408" s="6">
        <f>IFERROR(IF(L408&gt;0,Q408/L408,""),"")</f>
        <v>0</v>
      </c>
      <c r="S408" s="7">
        <f>IFERROR(R408*P408,"")</f>
        <v>0</v>
      </c>
      <c r="T408" s="6">
        <f>IFERROR((S408*M408*N408)/1000,"")</f>
        <v>0</v>
      </c>
      <c r="U408" s="6">
        <f>IFERROR(R408*M408*N408,"")</f>
        <v>0</v>
      </c>
      <c r="V408" s="6">
        <f>IF(A408&gt;0,A408*(1-(B408/100)-(C408/100)),"")</f>
        <v>0</v>
      </c>
      <c r="W408" s="6">
        <f>IFERROR(T408*V408,"")</f>
        <v>0</v>
      </c>
      <c r="X408" s="8">
        <f>IF(AND(U408&gt;0,O408&gt;0),ABS(U408-O408)/O408,"")</f>
        <v>0</v>
      </c>
      <c r="Y408" s="8">
        <f>IF(E408="Seca",Tol_Seca,Tol_Chuva)</f>
        <v>0</v>
      </c>
      <c r="Z408">
        <f>IF(AND(U408&gt;0,O408&gt;0),IF(X408&lt;=Y408,"OK","ATENCAO"),"")</f>
        <v>0</v>
      </c>
    </row>
    <row r="409" spans="7:26">
      <c r="G409">
        <f>D409&amp;"|"&amp;E409&amp;"|"&amp;F409</f>
        <v>0</v>
      </c>
      <c r="H409">
        <f>UPPER(SUBSTITUTE(SUBSTITUTE(G409,"-","")," ",""))</f>
        <v>0</v>
      </c>
      <c r="I409" s="6">
        <f>IFERROR(INDEX(Param_E,MATCH(H409,Param_KeysNorm,0)),"")</f>
        <v>0</v>
      </c>
      <c r="J409" s="6">
        <f>IFERROR(INDEX(Param_Gf,MATCH(H409,Param_KeysNorm,0)),"")</f>
        <v>0</v>
      </c>
      <c r="K409" s="6">
        <f>IFERROR(INDEX(Param_s,MATCH(H409,Param_KeysNorm,0)),"")</f>
        <v>0</v>
      </c>
      <c r="L409" s="6">
        <f>IFERROR(INDEX(Param_g,MATCH(H409,Param_KeysNorm,0)),"")</f>
        <v>0</v>
      </c>
      <c r="M409" s="6">
        <f>IFERROR(INDEX(Param_L,MATCH(H409,Param_KeysNorm,0)),"")</f>
        <v>0</v>
      </c>
      <c r="N409" s="6">
        <f>IFERROR(INDEX(Param_rho,MATCH(H409,Param_KeysNorm,0)),"")</f>
        <v>0</v>
      </c>
      <c r="O409" s="6">
        <f>IFERROR(INDEX(Param_d,MATCH(H409,Param_KeysNorm,0)),"")</f>
        <v>0</v>
      </c>
      <c r="P409" s="6">
        <f>IFERROR(IF(I409&gt;0,10000/I409,""),"")</f>
        <v>0</v>
      </c>
      <c r="Q409" s="6">
        <f>IFERROR(IF(K409&gt;0,J409/K409,""),"")</f>
        <v>0</v>
      </c>
      <c r="R409" s="6">
        <f>IFERROR(IF(L409&gt;0,Q409/L409,""),"")</f>
        <v>0</v>
      </c>
      <c r="S409" s="7">
        <f>IFERROR(R409*P409,"")</f>
        <v>0</v>
      </c>
      <c r="T409" s="6">
        <f>IFERROR((S409*M409*N409)/1000,"")</f>
        <v>0</v>
      </c>
      <c r="U409" s="6">
        <f>IFERROR(R409*M409*N409,"")</f>
        <v>0</v>
      </c>
      <c r="V409" s="6">
        <f>IF(A409&gt;0,A409*(1-(B409/100)-(C409/100)),"")</f>
        <v>0</v>
      </c>
      <c r="W409" s="6">
        <f>IFERROR(T409*V409,"")</f>
        <v>0</v>
      </c>
      <c r="X409" s="8">
        <f>IF(AND(U409&gt;0,O409&gt;0),ABS(U409-O409)/O409,"")</f>
        <v>0</v>
      </c>
      <c r="Y409" s="8">
        <f>IF(E409="Seca",Tol_Seca,Tol_Chuva)</f>
        <v>0</v>
      </c>
      <c r="Z409">
        <f>IF(AND(U409&gt;0,O409&gt;0),IF(X409&lt;=Y409,"OK","ATENCAO"),"")</f>
        <v>0</v>
      </c>
    </row>
    <row r="410" spans="7:26">
      <c r="G410">
        <f>D410&amp;"|"&amp;E410&amp;"|"&amp;F410</f>
        <v>0</v>
      </c>
      <c r="H410">
        <f>UPPER(SUBSTITUTE(SUBSTITUTE(G410,"-","")," ",""))</f>
        <v>0</v>
      </c>
      <c r="I410" s="6">
        <f>IFERROR(INDEX(Param_E,MATCH(H410,Param_KeysNorm,0)),"")</f>
        <v>0</v>
      </c>
      <c r="J410" s="6">
        <f>IFERROR(INDEX(Param_Gf,MATCH(H410,Param_KeysNorm,0)),"")</f>
        <v>0</v>
      </c>
      <c r="K410" s="6">
        <f>IFERROR(INDEX(Param_s,MATCH(H410,Param_KeysNorm,0)),"")</f>
        <v>0</v>
      </c>
      <c r="L410" s="6">
        <f>IFERROR(INDEX(Param_g,MATCH(H410,Param_KeysNorm,0)),"")</f>
        <v>0</v>
      </c>
      <c r="M410" s="6">
        <f>IFERROR(INDEX(Param_L,MATCH(H410,Param_KeysNorm,0)),"")</f>
        <v>0</v>
      </c>
      <c r="N410" s="6">
        <f>IFERROR(INDEX(Param_rho,MATCH(H410,Param_KeysNorm,0)),"")</f>
        <v>0</v>
      </c>
      <c r="O410" s="6">
        <f>IFERROR(INDEX(Param_d,MATCH(H410,Param_KeysNorm,0)),"")</f>
        <v>0</v>
      </c>
      <c r="P410" s="6">
        <f>IFERROR(IF(I410&gt;0,10000/I410,""),"")</f>
        <v>0</v>
      </c>
      <c r="Q410" s="6">
        <f>IFERROR(IF(K410&gt;0,J410/K410,""),"")</f>
        <v>0</v>
      </c>
      <c r="R410" s="6">
        <f>IFERROR(IF(L410&gt;0,Q410/L410,""),"")</f>
        <v>0</v>
      </c>
      <c r="S410" s="7">
        <f>IFERROR(R410*P410,"")</f>
        <v>0</v>
      </c>
      <c r="T410" s="6">
        <f>IFERROR((S410*M410*N410)/1000,"")</f>
        <v>0</v>
      </c>
      <c r="U410" s="6">
        <f>IFERROR(R410*M410*N410,"")</f>
        <v>0</v>
      </c>
      <c r="V410" s="6">
        <f>IF(A410&gt;0,A410*(1-(B410/100)-(C410/100)),"")</f>
        <v>0</v>
      </c>
      <c r="W410" s="6">
        <f>IFERROR(T410*V410,"")</f>
        <v>0</v>
      </c>
      <c r="X410" s="8">
        <f>IF(AND(U410&gt;0,O410&gt;0),ABS(U410-O410)/O410,"")</f>
        <v>0</v>
      </c>
      <c r="Y410" s="8">
        <f>IF(E410="Seca",Tol_Seca,Tol_Chuva)</f>
        <v>0</v>
      </c>
      <c r="Z410">
        <f>IF(AND(U410&gt;0,O410&gt;0),IF(X410&lt;=Y410,"OK","ATENCAO"),"")</f>
        <v>0</v>
      </c>
    </row>
    <row r="411" spans="7:26">
      <c r="G411">
        <f>D411&amp;"|"&amp;E411&amp;"|"&amp;F411</f>
        <v>0</v>
      </c>
      <c r="H411">
        <f>UPPER(SUBSTITUTE(SUBSTITUTE(G411,"-","")," ",""))</f>
        <v>0</v>
      </c>
      <c r="I411" s="6">
        <f>IFERROR(INDEX(Param_E,MATCH(H411,Param_KeysNorm,0)),"")</f>
        <v>0</v>
      </c>
      <c r="J411" s="6">
        <f>IFERROR(INDEX(Param_Gf,MATCH(H411,Param_KeysNorm,0)),"")</f>
        <v>0</v>
      </c>
      <c r="K411" s="6">
        <f>IFERROR(INDEX(Param_s,MATCH(H411,Param_KeysNorm,0)),"")</f>
        <v>0</v>
      </c>
      <c r="L411" s="6">
        <f>IFERROR(INDEX(Param_g,MATCH(H411,Param_KeysNorm,0)),"")</f>
        <v>0</v>
      </c>
      <c r="M411" s="6">
        <f>IFERROR(INDEX(Param_L,MATCH(H411,Param_KeysNorm,0)),"")</f>
        <v>0</v>
      </c>
      <c r="N411" s="6">
        <f>IFERROR(INDEX(Param_rho,MATCH(H411,Param_KeysNorm,0)),"")</f>
        <v>0</v>
      </c>
      <c r="O411" s="6">
        <f>IFERROR(INDEX(Param_d,MATCH(H411,Param_KeysNorm,0)),"")</f>
        <v>0</v>
      </c>
      <c r="P411" s="6">
        <f>IFERROR(IF(I411&gt;0,10000/I411,""),"")</f>
        <v>0</v>
      </c>
      <c r="Q411" s="6">
        <f>IFERROR(IF(K411&gt;0,J411/K411,""),"")</f>
        <v>0</v>
      </c>
      <c r="R411" s="6">
        <f>IFERROR(IF(L411&gt;0,Q411/L411,""),"")</f>
        <v>0</v>
      </c>
      <c r="S411" s="7">
        <f>IFERROR(R411*P411,"")</f>
        <v>0</v>
      </c>
      <c r="T411" s="6">
        <f>IFERROR((S411*M411*N411)/1000,"")</f>
        <v>0</v>
      </c>
      <c r="U411" s="6">
        <f>IFERROR(R411*M411*N411,"")</f>
        <v>0</v>
      </c>
      <c r="V411" s="6">
        <f>IF(A411&gt;0,A411*(1-(B411/100)-(C411/100)),"")</f>
        <v>0</v>
      </c>
      <c r="W411" s="6">
        <f>IFERROR(T411*V411,"")</f>
        <v>0</v>
      </c>
      <c r="X411" s="8">
        <f>IF(AND(U411&gt;0,O411&gt;0),ABS(U411-O411)/O411,"")</f>
        <v>0</v>
      </c>
      <c r="Y411" s="8">
        <f>IF(E411="Seca",Tol_Seca,Tol_Chuva)</f>
        <v>0</v>
      </c>
      <c r="Z411">
        <f>IF(AND(U411&gt;0,O411&gt;0),IF(X411&lt;=Y411,"OK","ATENCAO"),"")</f>
        <v>0</v>
      </c>
    </row>
    <row r="412" spans="7:26">
      <c r="G412">
        <f>D412&amp;"|"&amp;E412&amp;"|"&amp;F412</f>
        <v>0</v>
      </c>
      <c r="H412">
        <f>UPPER(SUBSTITUTE(SUBSTITUTE(G412,"-","")," ",""))</f>
        <v>0</v>
      </c>
      <c r="I412" s="6">
        <f>IFERROR(INDEX(Param_E,MATCH(H412,Param_KeysNorm,0)),"")</f>
        <v>0</v>
      </c>
      <c r="J412" s="6">
        <f>IFERROR(INDEX(Param_Gf,MATCH(H412,Param_KeysNorm,0)),"")</f>
        <v>0</v>
      </c>
      <c r="K412" s="6">
        <f>IFERROR(INDEX(Param_s,MATCH(H412,Param_KeysNorm,0)),"")</f>
        <v>0</v>
      </c>
      <c r="L412" s="6">
        <f>IFERROR(INDEX(Param_g,MATCH(H412,Param_KeysNorm,0)),"")</f>
        <v>0</v>
      </c>
      <c r="M412" s="6">
        <f>IFERROR(INDEX(Param_L,MATCH(H412,Param_KeysNorm,0)),"")</f>
        <v>0</v>
      </c>
      <c r="N412" s="6">
        <f>IFERROR(INDEX(Param_rho,MATCH(H412,Param_KeysNorm,0)),"")</f>
        <v>0</v>
      </c>
      <c r="O412" s="6">
        <f>IFERROR(INDEX(Param_d,MATCH(H412,Param_KeysNorm,0)),"")</f>
        <v>0</v>
      </c>
      <c r="P412" s="6">
        <f>IFERROR(IF(I412&gt;0,10000/I412,""),"")</f>
        <v>0</v>
      </c>
      <c r="Q412" s="6">
        <f>IFERROR(IF(K412&gt;0,J412/K412,""),"")</f>
        <v>0</v>
      </c>
      <c r="R412" s="6">
        <f>IFERROR(IF(L412&gt;0,Q412/L412,""),"")</f>
        <v>0</v>
      </c>
      <c r="S412" s="7">
        <f>IFERROR(R412*P412,"")</f>
        <v>0</v>
      </c>
      <c r="T412" s="6">
        <f>IFERROR((S412*M412*N412)/1000,"")</f>
        <v>0</v>
      </c>
      <c r="U412" s="6">
        <f>IFERROR(R412*M412*N412,"")</f>
        <v>0</v>
      </c>
      <c r="V412" s="6">
        <f>IF(A412&gt;0,A412*(1-(B412/100)-(C412/100)),"")</f>
        <v>0</v>
      </c>
      <c r="W412" s="6">
        <f>IFERROR(T412*V412,"")</f>
        <v>0</v>
      </c>
      <c r="X412" s="8">
        <f>IF(AND(U412&gt;0,O412&gt;0),ABS(U412-O412)/O412,"")</f>
        <v>0</v>
      </c>
      <c r="Y412" s="8">
        <f>IF(E412="Seca",Tol_Seca,Tol_Chuva)</f>
        <v>0</v>
      </c>
      <c r="Z412">
        <f>IF(AND(U412&gt;0,O412&gt;0),IF(X412&lt;=Y412,"OK","ATENCAO"),"")</f>
        <v>0</v>
      </c>
    </row>
    <row r="413" spans="7:26">
      <c r="G413">
        <f>D413&amp;"|"&amp;E413&amp;"|"&amp;F413</f>
        <v>0</v>
      </c>
      <c r="H413">
        <f>UPPER(SUBSTITUTE(SUBSTITUTE(G413,"-","")," ",""))</f>
        <v>0</v>
      </c>
      <c r="I413" s="6">
        <f>IFERROR(INDEX(Param_E,MATCH(H413,Param_KeysNorm,0)),"")</f>
        <v>0</v>
      </c>
      <c r="J413" s="6">
        <f>IFERROR(INDEX(Param_Gf,MATCH(H413,Param_KeysNorm,0)),"")</f>
        <v>0</v>
      </c>
      <c r="K413" s="6">
        <f>IFERROR(INDEX(Param_s,MATCH(H413,Param_KeysNorm,0)),"")</f>
        <v>0</v>
      </c>
      <c r="L413" s="6">
        <f>IFERROR(INDEX(Param_g,MATCH(H413,Param_KeysNorm,0)),"")</f>
        <v>0</v>
      </c>
      <c r="M413" s="6">
        <f>IFERROR(INDEX(Param_L,MATCH(H413,Param_KeysNorm,0)),"")</f>
        <v>0</v>
      </c>
      <c r="N413" s="6">
        <f>IFERROR(INDEX(Param_rho,MATCH(H413,Param_KeysNorm,0)),"")</f>
        <v>0</v>
      </c>
      <c r="O413" s="6">
        <f>IFERROR(INDEX(Param_d,MATCH(H413,Param_KeysNorm,0)),"")</f>
        <v>0</v>
      </c>
      <c r="P413" s="6">
        <f>IFERROR(IF(I413&gt;0,10000/I413,""),"")</f>
        <v>0</v>
      </c>
      <c r="Q413" s="6">
        <f>IFERROR(IF(K413&gt;0,J413/K413,""),"")</f>
        <v>0</v>
      </c>
      <c r="R413" s="6">
        <f>IFERROR(IF(L413&gt;0,Q413/L413,""),"")</f>
        <v>0</v>
      </c>
      <c r="S413" s="7">
        <f>IFERROR(R413*P413,"")</f>
        <v>0</v>
      </c>
      <c r="T413" s="6">
        <f>IFERROR((S413*M413*N413)/1000,"")</f>
        <v>0</v>
      </c>
      <c r="U413" s="6">
        <f>IFERROR(R413*M413*N413,"")</f>
        <v>0</v>
      </c>
      <c r="V413" s="6">
        <f>IF(A413&gt;0,A413*(1-(B413/100)-(C413/100)),"")</f>
        <v>0</v>
      </c>
      <c r="W413" s="6">
        <f>IFERROR(T413*V413,"")</f>
        <v>0</v>
      </c>
      <c r="X413" s="8">
        <f>IF(AND(U413&gt;0,O413&gt;0),ABS(U413-O413)/O413,"")</f>
        <v>0</v>
      </c>
      <c r="Y413" s="8">
        <f>IF(E413="Seca",Tol_Seca,Tol_Chuva)</f>
        <v>0</v>
      </c>
      <c r="Z413">
        <f>IF(AND(U413&gt;0,O413&gt;0),IF(X413&lt;=Y413,"OK","ATENCAO"),"")</f>
        <v>0</v>
      </c>
    </row>
    <row r="414" spans="7:26">
      <c r="G414">
        <f>D414&amp;"|"&amp;E414&amp;"|"&amp;F414</f>
        <v>0</v>
      </c>
      <c r="H414">
        <f>UPPER(SUBSTITUTE(SUBSTITUTE(G414,"-","")," ",""))</f>
        <v>0</v>
      </c>
      <c r="I414" s="6">
        <f>IFERROR(INDEX(Param_E,MATCH(H414,Param_KeysNorm,0)),"")</f>
        <v>0</v>
      </c>
      <c r="J414" s="6">
        <f>IFERROR(INDEX(Param_Gf,MATCH(H414,Param_KeysNorm,0)),"")</f>
        <v>0</v>
      </c>
      <c r="K414" s="6">
        <f>IFERROR(INDEX(Param_s,MATCH(H414,Param_KeysNorm,0)),"")</f>
        <v>0</v>
      </c>
      <c r="L414" s="6">
        <f>IFERROR(INDEX(Param_g,MATCH(H414,Param_KeysNorm,0)),"")</f>
        <v>0</v>
      </c>
      <c r="M414" s="6">
        <f>IFERROR(INDEX(Param_L,MATCH(H414,Param_KeysNorm,0)),"")</f>
        <v>0</v>
      </c>
      <c r="N414" s="6">
        <f>IFERROR(INDEX(Param_rho,MATCH(H414,Param_KeysNorm,0)),"")</f>
        <v>0</v>
      </c>
      <c r="O414" s="6">
        <f>IFERROR(INDEX(Param_d,MATCH(H414,Param_KeysNorm,0)),"")</f>
        <v>0</v>
      </c>
      <c r="P414" s="6">
        <f>IFERROR(IF(I414&gt;0,10000/I414,""),"")</f>
        <v>0</v>
      </c>
      <c r="Q414" s="6">
        <f>IFERROR(IF(K414&gt;0,J414/K414,""),"")</f>
        <v>0</v>
      </c>
      <c r="R414" s="6">
        <f>IFERROR(IF(L414&gt;0,Q414/L414,""),"")</f>
        <v>0</v>
      </c>
      <c r="S414" s="7">
        <f>IFERROR(R414*P414,"")</f>
        <v>0</v>
      </c>
      <c r="T414" s="6">
        <f>IFERROR((S414*M414*N414)/1000,"")</f>
        <v>0</v>
      </c>
      <c r="U414" s="6">
        <f>IFERROR(R414*M414*N414,"")</f>
        <v>0</v>
      </c>
      <c r="V414" s="6">
        <f>IF(A414&gt;0,A414*(1-(B414/100)-(C414/100)),"")</f>
        <v>0</v>
      </c>
      <c r="W414" s="6">
        <f>IFERROR(T414*V414,"")</f>
        <v>0</v>
      </c>
      <c r="X414" s="8">
        <f>IF(AND(U414&gt;0,O414&gt;0),ABS(U414-O414)/O414,"")</f>
        <v>0</v>
      </c>
      <c r="Y414" s="8">
        <f>IF(E414="Seca",Tol_Seca,Tol_Chuva)</f>
        <v>0</v>
      </c>
      <c r="Z414">
        <f>IF(AND(U414&gt;0,O414&gt;0),IF(X414&lt;=Y414,"OK","ATENCAO"),"")</f>
        <v>0</v>
      </c>
    </row>
    <row r="415" spans="7:26">
      <c r="G415">
        <f>D415&amp;"|"&amp;E415&amp;"|"&amp;F415</f>
        <v>0</v>
      </c>
      <c r="H415">
        <f>UPPER(SUBSTITUTE(SUBSTITUTE(G415,"-","")," ",""))</f>
        <v>0</v>
      </c>
      <c r="I415" s="6">
        <f>IFERROR(INDEX(Param_E,MATCH(H415,Param_KeysNorm,0)),"")</f>
        <v>0</v>
      </c>
      <c r="J415" s="6">
        <f>IFERROR(INDEX(Param_Gf,MATCH(H415,Param_KeysNorm,0)),"")</f>
        <v>0</v>
      </c>
      <c r="K415" s="6">
        <f>IFERROR(INDEX(Param_s,MATCH(H415,Param_KeysNorm,0)),"")</f>
        <v>0</v>
      </c>
      <c r="L415" s="6">
        <f>IFERROR(INDEX(Param_g,MATCH(H415,Param_KeysNorm,0)),"")</f>
        <v>0</v>
      </c>
      <c r="M415" s="6">
        <f>IFERROR(INDEX(Param_L,MATCH(H415,Param_KeysNorm,0)),"")</f>
        <v>0</v>
      </c>
      <c r="N415" s="6">
        <f>IFERROR(INDEX(Param_rho,MATCH(H415,Param_KeysNorm,0)),"")</f>
        <v>0</v>
      </c>
      <c r="O415" s="6">
        <f>IFERROR(INDEX(Param_d,MATCH(H415,Param_KeysNorm,0)),"")</f>
        <v>0</v>
      </c>
      <c r="P415" s="6">
        <f>IFERROR(IF(I415&gt;0,10000/I415,""),"")</f>
        <v>0</v>
      </c>
      <c r="Q415" s="6">
        <f>IFERROR(IF(K415&gt;0,J415/K415,""),"")</f>
        <v>0</v>
      </c>
      <c r="R415" s="6">
        <f>IFERROR(IF(L415&gt;0,Q415/L415,""),"")</f>
        <v>0</v>
      </c>
      <c r="S415" s="7">
        <f>IFERROR(R415*P415,"")</f>
        <v>0</v>
      </c>
      <c r="T415" s="6">
        <f>IFERROR((S415*M415*N415)/1000,"")</f>
        <v>0</v>
      </c>
      <c r="U415" s="6">
        <f>IFERROR(R415*M415*N415,"")</f>
        <v>0</v>
      </c>
      <c r="V415" s="6">
        <f>IF(A415&gt;0,A415*(1-(B415/100)-(C415/100)),"")</f>
        <v>0</v>
      </c>
      <c r="W415" s="6">
        <f>IFERROR(T415*V415,"")</f>
        <v>0</v>
      </c>
      <c r="X415" s="8">
        <f>IF(AND(U415&gt;0,O415&gt;0),ABS(U415-O415)/O415,"")</f>
        <v>0</v>
      </c>
      <c r="Y415" s="8">
        <f>IF(E415="Seca",Tol_Seca,Tol_Chuva)</f>
        <v>0</v>
      </c>
      <c r="Z415">
        <f>IF(AND(U415&gt;0,O415&gt;0),IF(X415&lt;=Y415,"OK","ATENCAO"),"")</f>
        <v>0</v>
      </c>
    </row>
    <row r="416" spans="7:26">
      <c r="G416">
        <f>D416&amp;"|"&amp;E416&amp;"|"&amp;F416</f>
        <v>0</v>
      </c>
      <c r="H416">
        <f>UPPER(SUBSTITUTE(SUBSTITUTE(G416,"-","")," ",""))</f>
        <v>0</v>
      </c>
      <c r="I416" s="6">
        <f>IFERROR(INDEX(Param_E,MATCH(H416,Param_KeysNorm,0)),"")</f>
        <v>0</v>
      </c>
      <c r="J416" s="6">
        <f>IFERROR(INDEX(Param_Gf,MATCH(H416,Param_KeysNorm,0)),"")</f>
        <v>0</v>
      </c>
      <c r="K416" s="6">
        <f>IFERROR(INDEX(Param_s,MATCH(H416,Param_KeysNorm,0)),"")</f>
        <v>0</v>
      </c>
      <c r="L416" s="6">
        <f>IFERROR(INDEX(Param_g,MATCH(H416,Param_KeysNorm,0)),"")</f>
        <v>0</v>
      </c>
      <c r="M416" s="6">
        <f>IFERROR(INDEX(Param_L,MATCH(H416,Param_KeysNorm,0)),"")</f>
        <v>0</v>
      </c>
      <c r="N416" s="6">
        <f>IFERROR(INDEX(Param_rho,MATCH(H416,Param_KeysNorm,0)),"")</f>
        <v>0</v>
      </c>
      <c r="O416" s="6">
        <f>IFERROR(INDEX(Param_d,MATCH(H416,Param_KeysNorm,0)),"")</f>
        <v>0</v>
      </c>
      <c r="P416" s="6">
        <f>IFERROR(IF(I416&gt;0,10000/I416,""),"")</f>
        <v>0</v>
      </c>
      <c r="Q416" s="6">
        <f>IFERROR(IF(K416&gt;0,J416/K416,""),"")</f>
        <v>0</v>
      </c>
      <c r="R416" s="6">
        <f>IFERROR(IF(L416&gt;0,Q416/L416,""),"")</f>
        <v>0</v>
      </c>
      <c r="S416" s="7">
        <f>IFERROR(R416*P416,"")</f>
        <v>0</v>
      </c>
      <c r="T416" s="6">
        <f>IFERROR((S416*M416*N416)/1000,"")</f>
        <v>0</v>
      </c>
      <c r="U416" s="6">
        <f>IFERROR(R416*M416*N416,"")</f>
        <v>0</v>
      </c>
      <c r="V416" s="6">
        <f>IF(A416&gt;0,A416*(1-(B416/100)-(C416/100)),"")</f>
        <v>0</v>
      </c>
      <c r="W416" s="6">
        <f>IFERROR(T416*V416,"")</f>
        <v>0</v>
      </c>
      <c r="X416" s="8">
        <f>IF(AND(U416&gt;0,O416&gt;0),ABS(U416-O416)/O416,"")</f>
        <v>0</v>
      </c>
      <c r="Y416" s="8">
        <f>IF(E416="Seca",Tol_Seca,Tol_Chuva)</f>
        <v>0</v>
      </c>
      <c r="Z416">
        <f>IF(AND(U416&gt;0,O416&gt;0),IF(X416&lt;=Y416,"OK","ATENCAO"),"")</f>
        <v>0</v>
      </c>
    </row>
    <row r="417" spans="7:26">
      <c r="G417">
        <f>D417&amp;"|"&amp;E417&amp;"|"&amp;F417</f>
        <v>0</v>
      </c>
      <c r="H417">
        <f>UPPER(SUBSTITUTE(SUBSTITUTE(G417,"-","")," ",""))</f>
        <v>0</v>
      </c>
      <c r="I417" s="6">
        <f>IFERROR(INDEX(Param_E,MATCH(H417,Param_KeysNorm,0)),"")</f>
        <v>0</v>
      </c>
      <c r="J417" s="6">
        <f>IFERROR(INDEX(Param_Gf,MATCH(H417,Param_KeysNorm,0)),"")</f>
        <v>0</v>
      </c>
      <c r="K417" s="6">
        <f>IFERROR(INDEX(Param_s,MATCH(H417,Param_KeysNorm,0)),"")</f>
        <v>0</v>
      </c>
      <c r="L417" s="6">
        <f>IFERROR(INDEX(Param_g,MATCH(H417,Param_KeysNorm,0)),"")</f>
        <v>0</v>
      </c>
      <c r="M417" s="6">
        <f>IFERROR(INDEX(Param_L,MATCH(H417,Param_KeysNorm,0)),"")</f>
        <v>0</v>
      </c>
      <c r="N417" s="6">
        <f>IFERROR(INDEX(Param_rho,MATCH(H417,Param_KeysNorm,0)),"")</f>
        <v>0</v>
      </c>
      <c r="O417" s="6">
        <f>IFERROR(INDEX(Param_d,MATCH(H417,Param_KeysNorm,0)),"")</f>
        <v>0</v>
      </c>
      <c r="P417" s="6">
        <f>IFERROR(IF(I417&gt;0,10000/I417,""),"")</f>
        <v>0</v>
      </c>
      <c r="Q417" s="6">
        <f>IFERROR(IF(K417&gt;0,J417/K417,""),"")</f>
        <v>0</v>
      </c>
      <c r="R417" s="6">
        <f>IFERROR(IF(L417&gt;0,Q417/L417,""),"")</f>
        <v>0</v>
      </c>
      <c r="S417" s="7">
        <f>IFERROR(R417*P417,"")</f>
        <v>0</v>
      </c>
      <c r="T417" s="6">
        <f>IFERROR((S417*M417*N417)/1000,"")</f>
        <v>0</v>
      </c>
      <c r="U417" s="6">
        <f>IFERROR(R417*M417*N417,"")</f>
        <v>0</v>
      </c>
      <c r="V417" s="6">
        <f>IF(A417&gt;0,A417*(1-(B417/100)-(C417/100)),"")</f>
        <v>0</v>
      </c>
      <c r="W417" s="6">
        <f>IFERROR(T417*V417,"")</f>
        <v>0</v>
      </c>
      <c r="X417" s="8">
        <f>IF(AND(U417&gt;0,O417&gt;0),ABS(U417-O417)/O417,"")</f>
        <v>0</v>
      </c>
      <c r="Y417" s="8">
        <f>IF(E417="Seca",Tol_Seca,Tol_Chuva)</f>
        <v>0</v>
      </c>
      <c r="Z417">
        <f>IF(AND(U417&gt;0,O417&gt;0),IF(X417&lt;=Y417,"OK","ATENCAO"),"")</f>
        <v>0</v>
      </c>
    </row>
    <row r="418" spans="7:26">
      <c r="G418">
        <f>D418&amp;"|"&amp;E418&amp;"|"&amp;F418</f>
        <v>0</v>
      </c>
      <c r="H418">
        <f>UPPER(SUBSTITUTE(SUBSTITUTE(G418,"-","")," ",""))</f>
        <v>0</v>
      </c>
      <c r="I418" s="6">
        <f>IFERROR(INDEX(Param_E,MATCH(H418,Param_KeysNorm,0)),"")</f>
        <v>0</v>
      </c>
      <c r="J418" s="6">
        <f>IFERROR(INDEX(Param_Gf,MATCH(H418,Param_KeysNorm,0)),"")</f>
        <v>0</v>
      </c>
      <c r="K418" s="6">
        <f>IFERROR(INDEX(Param_s,MATCH(H418,Param_KeysNorm,0)),"")</f>
        <v>0</v>
      </c>
      <c r="L418" s="6">
        <f>IFERROR(INDEX(Param_g,MATCH(H418,Param_KeysNorm,0)),"")</f>
        <v>0</v>
      </c>
      <c r="M418" s="6">
        <f>IFERROR(INDEX(Param_L,MATCH(H418,Param_KeysNorm,0)),"")</f>
        <v>0</v>
      </c>
      <c r="N418" s="6">
        <f>IFERROR(INDEX(Param_rho,MATCH(H418,Param_KeysNorm,0)),"")</f>
        <v>0</v>
      </c>
      <c r="O418" s="6">
        <f>IFERROR(INDEX(Param_d,MATCH(H418,Param_KeysNorm,0)),"")</f>
        <v>0</v>
      </c>
      <c r="P418" s="6">
        <f>IFERROR(IF(I418&gt;0,10000/I418,""),"")</f>
        <v>0</v>
      </c>
      <c r="Q418" s="6">
        <f>IFERROR(IF(K418&gt;0,J418/K418,""),"")</f>
        <v>0</v>
      </c>
      <c r="R418" s="6">
        <f>IFERROR(IF(L418&gt;0,Q418/L418,""),"")</f>
        <v>0</v>
      </c>
      <c r="S418" s="7">
        <f>IFERROR(R418*P418,"")</f>
        <v>0</v>
      </c>
      <c r="T418" s="6">
        <f>IFERROR((S418*M418*N418)/1000,"")</f>
        <v>0</v>
      </c>
      <c r="U418" s="6">
        <f>IFERROR(R418*M418*N418,"")</f>
        <v>0</v>
      </c>
      <c r="V418" s="6">
        <f>IF(A418&gt;0,A418*(1-(B418/100)-(C418/100)),"")</f>
        <v>0</v>
      </c>
      <c r="W418" s="6">
        <f>IFERROR(T418*V418,"")</f>
        <v>0</v>
      </c>
      <c r="X418" s="8">
        <f>IF(AND(U418&gt;0,O418&gt;0),ABS(U418-O418)/O418,"")</f>
        <v>0</v>
      </c>
      <c r="Y418" s="8">
        <f>IF(E418="Seca",Tol_Seca,Tol_Chuva)</f>
        <v>0</v>
      </c>
      <c r="Z418">
        <f>IF(AND(U418&gt;0,O418&gt;0),IF(X418&lt;=Y418,"OK","ATENCAO"),"")</f>
        <v>0</v>
      </c>
    </row>
    <row r="419" spans="7:26">
      <c r="G419">
        <f>D419&amp;"|"&amp;E419&amp;"|"&amp;F419</f>
        <v>0</v>
      </c>
      <c r="H419">
        <f>UPPER(SUBSTITUTE(SUBSTITUTE(G419,"-","")," ",""))</f>
        <v>0</v>
      </c>
      <c r="I419" s="6">
        <f>IFERROR(INDEX(Param_E,MATCH(H419,Param_KeysNorm,0)),"")</f>
        <v>0</v>
      </c>
      <c r="J419" s="6">
        <f>IFERROR(INDEX(Param_Gf,MATCH(H419,Param_KeysNorm,0)),"")</f>
        <v>0</v>
      </c>
      <c r="K419" s="6">
        <f>IFERROR(INDEX(Param_s,MATCH(H419,Param_KeysNorm,0)),"")</f>
        <v>0</v>
      </c>
      <c r="L419" s="6">
        <f>IFERROR(INDEX(Param_g,MATCH(H419,Param_KeysNorm,0)),"")</f>
        <v>0</v>
      </c>
      <c r="M419" s="6">
        <f>IFERROR(INDEX(Param_L,MATCH(H419,Param_KeysNorm,0)),"")</f>
        <v>0</v>
      </c>
      <c r="N419" s="6">
        <f>IFERROR(INDEX(Param_rho,MATCH(H419,Param_KeysNorm,0)),"")</f>
        <v>0</v>
      </c>
      <c r="O419" s="6">
        <f>IFERROR(INDEX(Param_d,MATCH(H419,Param_KeysNorm,0)),"")</f>
        <v>0</v>
      </c>
      <c r="P419" s="6">
        <f>IFERROR(IF(I419&gt;0,10000/I419,""),"")</f>
        <v>0</v>
      </c>
      <c r="Q419" s="6">
        <f>IFERROR(IF(K419&gt;0,J419/K419,""),"")</f>
        <v>0</v>
      </c>
      <c r="R419" s="6">
        <f>IFERROR(IF(L419&gt;0,Q419/L419,""),"")</f>
        <v>0</v>
      </c>
      <c r="S419" s="7">
        <f>IFERROR(R419*P419,"")</f>
        <v>0</v>
      </c>
      <c r="T419" s="6">
        <f>IFERROR((S419*M419*N419)/1000,"")</f>
        <v>0</v>
      </c>
      <c r="U419" s="6">
        <f>IFERROR(R419*M419*N419,"")</f>
        <v>0</v>
      </c>
      <c r="V419" s="6">
        <f>IF(A419&gt;0,A419*(1-(B419/100)-(C419/100)),"")</f>
        <v>0</v>
      </c>
      <c r="W419" s="6">
        <f>IFERROR(T419*V419,"")</f>
        <v>0</v>
      </c>
      <c r="X419" s="8">
        <f>IF(AND(U419&gt;0,O419&gt;0),ABS(U419-O419)/O419,"")</f>
        <v>0</v>
      </c>
      <c r="Y419" s="8">
        <f>IF(E419="Seca",Tol_Seca,Tol_Chuva)</f>
        <v>0</v>
      </c>
      <c r="Z419">
        <f>IF(AND(U419&gt;0,O419&gt;0),IF(X419&lt;=Y419,"OK","ATENCAO"),"")</f>
        <v>0</v>
      </c>
    </row>
    <row r="420" spans="7:26">
      <c r="G420">
        <f>D420&amp;"|"&amp;E420&amp;"|"&amp;F420</f>
        <v>0</v>
      </c>
      <c r="H420">
        <f>UPPER(SUBSTITUTE(SUBSTITUTE(G420,"-","")," ",""))</f>
        <v>0</v>
      </c>
      <c r="I420" s="6">
        <f>IFERROR(INDEX(Param_E,MATCH(H420,Param_KeysNorm,0)),"")</f>
        <v>0</v>
      </c>
      <c r="J420" s="6">
        <f>IFERROR(INDEX(Param_Gf,MATCH(H420,Param_KeysNorm,0)),"")</f>
        <v>0</v>
      </c>
      <c r="K420" s="6">
        <f>IFERROR(INDEX(Param_s,MATCH(H420,Param_KeysNorm,0)),"")</f>
        <v>0</v>
      </c>
      <c r="L420" s="6">
        <f>IFERROR(INDEX(Param_g,MATCH(H420,Param_KeysNorm,0)),"")</f>
        <v>0</v>
      </c>
      <c r="M420" s="6">
        <f>IFERROR(INDEX(Param_L,MATCH(H420,Param_KeysNorm,0)),"")</f>
        <v>0</v>
      </c>
      <c r="N420" s="6">
        <f>IFERROR(INDEX(Param_rho,MATCH(H420,Param_KeysNorm,0)),"")</f>
        <v>0</v>
      </c>
      <c r="O420" s="6">
        <f>IFERROR(INDEX(Param_d,MATCH(H420,Param_KeysNorm,0)),"")</f>
        <v>0</v>
      </c>
      <c r="P420" s="6">
        <f>IFERROR(IF(I420&gt;0,10000/I420,""),"")</f>
        <v>0</v>
      </c>
      <c r="Q420" s="6">
        <f>IFERROR(IF(K420&gt;0,J420/K420,""),"")</f>
        <v>0</v>
      </c>
      <c r="R420" s="6">
        <f>IFERROR(IF(L420&gt;0,Q420/L420,""),"")</f>
        <v>0</v>
      </c>
      <c r="S420" s="7">
        <f>IFERROR(R420*P420,"")</f>
        <v>0</v>
      </c>
      <c r="T420" s="6">
        <f>IFERROR((S420*M420*N420)/1000,"")</f>
        <v>0</v>
      </c>
      <c r="U420" s="6">
        <f>IFERROR(R420*M420*N420,"")</f>
        <v>0</v>
      </c>
      <c r="V420" s="6">
        <f>IF(A420&gt;0,A420*(1-(B420/100)-(C420/100)),"")</f>
        <v>0</v>
      </c>
      <c r="W420" s="6">
        <f>IFERROR(T420*V420,"")</f>
        <v>0</v>
      </c>
      <c r="X420" s="8">
        <f>IF(AND(U420&gt;0,O420&gt;0),ABS(U420-O420)/O420,"")</f>
        <v>0</v>
      </c>
      <c r="Y420" s="8">
        <f>IF(E420="Seca",Tol_Seca,Tol_Chuva)</f>
        <v>0</v>
      </c>
      <c r="Z420">
        <f>IF(AND(U420&gt;0,O420&gt;0),IF(X420&lt;=Y420,"OK","ATENCAO"),"")</f>
        <v>0</v>
      </c>
    </row>
    <row r="421" spans="7:26">
      <c r="G421">
        <f>D421&amp;"|"&amp;E421&amp;"|"&amp;F421</f>
        <v>0</v>
      </c>
      <c r="H421">
        <f>UPPER(SUBSTITUTE(SUBSTITUTE(G421,"-","")," ",""))</f>
        <v>0</v>
      </c>
      <c r="I421" s="6">
        <f>IFERROR(INDEX(Param_E,MATCH(H421,Param_KeysNorm,0)),"")</f>
        <v>0</v>
      </c>
      <c r="J421" s="6">
        <f>IFERROR(INDEX(Param_Gf,MATCH(H421,Param_KeysNorm,0)),"")</f>
        <v>0</v>
      </c>
      <c r="K421" s="6">
        <f>IFERROR(INDEX(Param_s,MATCH(H421,Param_KeysNorm,0)),"")</f>
        <v>0</v>
      </c>
      <c r="L421" s="6">
        <f>IFERROR(INDEX(Param_g,MATCH(H421,Param_KeysNorm,0)),"")</f>
        <v>0</v>
      </c>
      <c r="M421" s="6">
        <f>IFERROR(INDEX(Param_L,MATCH(H421,Param_KeysNorm,0)),"")</f>
        <v>0</v>
      </c>
      <c r="N421" s="6">
        <f>IFERROR(INDEX(Param_rho,MATCH(H421,Param_KeysNorm,0)),"")</f>
        <v>0</v>
      </c>
      <c r="O421" s="6">
        <f>IFERROR(INDEX(Param_d,MATCH(H421,Param_KeysNorm,0)),"")</f>
        <v>0</v>
      </c>
      <c r="P421" s="6">
        <f>IFERROR(IF(I421&gt;0,10000/I421,""),"")</f>
        <v>0</v>
      </c>
      <c r="Q421" s="6">
        <f>IFERROR(IF(K421&gt;0,J421/K421,""),"")</f>
        <v>0</v>
      </c>
      <c r="R421" s="6">
        <f>IFERROR(IF(L421&gt;0,Q421/L421,""),"")</f>
        <v>0</v>
      </c>
      <c r="S421" s="7">
        <f>IFERROR(R421*P421,"")</f>
        <v>0</v>
      </c>
      <c r="T421" s="6">
        <f>IFERROR((S421*M421*N421)/1000,"")</f>
        <v>0</v>
      </c>
      <c r="U421" s="6">
        <f>IFERROR(R421*M421*N421,"")</f>
        <v>0</v>
      </c>
      <c r="V421" s="6">
        <f>IF(A421&gt;0,A421*(1-(B421/100)-(C421/100)),"")</f>
        <v>0</v>
      </c>
      <c r="W421" s="6">
        <f>IFERROR(T421*V421,"")</f>
        <v>0</v>
      </c>
      <c r="X421" s="8">
        <f>IF(AND(U421&gt;0,O421&gt;0),ABS(U421-O421)/O421,"")</f>
        <v>0</v>
      </c>
      <c r="Y421" s="8">
        <f>IF(E421="Seca",Tol_Seca,Tol_Chuva)</f>
        <v>0</v>
      </c>
      <c r="Z421">
        <f>IF(AND(U421&gt;0,O421&gt;0),IF(X421&lt;=Y421,"OK","ATENCAO"),"")</f>
        <v>0</v>
      </c>
    </row>
    <row r="422" spans="7:26">
      <c r="G422">
        <f>D422&amp;"|"&amp;E422&amp;"|"&amp;F422</f>
        <v>0</v>
      </c>
      <c r="H422">
        <f>UPPER(SUBSTITUTE(SUBSTITUTE(G422,"-","")," ",""))</f>
        <v>0</v>
      </c>
      <c r="I422" s="6">
        <f>IFERROR(INDEX(Param_E,MATCH(H422,Param_KeysNorm,0)),"")</f>
        <v>0</v>
      </c>
      <c r="J422" s="6">
        <f>IFERROR(INDEX(Param_Gf,MATCH(H422,Param_KeysNorm,0)),"")</f>
        <v>0</v>
      </c>
      <c r="K422" s="6">
        <f>IFERROR(INDEX(Param_s,MATCH(H422,Param_KeysNorm,0)),"")</f>
        <v>0</v>
      </c>
      <c r="L422" s="6">
        <f>IFERROR(INDEX(Param_g,MATCH(H422,Param_KeysNorm,0)),"")</f>
        <v>0</v>
      </c>
      <c r="M422" s="6">
        <f>IFERROR(INDEX(Param_L,MATCH(H422,Param_KeysNorm,0)),"")</f>
        <v>0</v>
      </c>
      <c r="N422" s="6">
        <f>IFERROR(INDEX(Param_rho,MATCH(H422,Param_KeysNorm,0)),"")</f>
        <v>0</v>
      </c>
      <c r="O422" s="6">
        <f>IFERROR(INDEX(Param_d,MATCH(H422,Param_KeysNorm,0)),"")</f>
        <v>0</v>
      </c>
      <c r="P422" s="6">
        <f>IFERROR(IF(I422&gt;0,10000/I422,""),"")</f>
        <v>0</v>
      </c>
      <c r="Q422" s="6">
        <f>IFERROR(IF(K422&gt;0,J422/K422,""),"")</f>
        <v>0</v>
      </c>
      <c r="R422" s="6">
        <f>IFERROR(IF(L422&gt;0,Q422/L422,""),"")</f>
        <v>0</v>
      </c>
      <c r="S422" s="7">
        <f>IFERROR(R422*P422,"")</f>
        <v>0</v>
      </c>
      <c r="T422" s="6">
        <f>IFERROR((S422*M422*N422)/1000,"")</f>
        <v>0</v>
      </c>
      <c r="U422" s="6">
        <f>IFERROR(R422*M422*N422,"")</f>
        <v>0</v>
      </c>
      <c r="V422" s="6">
        <f>IF(A422&gt;0,A422*(1-(B422/100)-(C422/100)),"")</f>
        <v>0</v>
      </c>
      <c r="W422" s="6">
        <f>IFERROR(T422*V422,"")</f>
        <v>0</v>
      </c>
      <c r="X422" s="8">
        <f>IF(AND(U422&gt;0,O422&gt;0),ABS(U422-O422)/O422,"")</f>
        <v>0</v>
      </c>
      <c r="Y422" s="8">
        <f>IF(E422="Seca",Tol_Seca,Tol_Chuva)</f>
        <v>0</v>
      </c>
      <c r="Z422">
        <f>IF(AND(U422&gt;0,O422&gt;0),IF(X422&lt;=Y422,"OK","ATENCAO"),"")</f>
        <v>0</v>
      </c>
    </row>
    <row r="423" spans="7:26">
      <c r="G423">
        <f>D423&amp;"|"&amp;E423&amp;"|"&amp;F423</f>
        <v>0</v>
      </c>
      <c r="H423">
        <f>UPPER(SUBSTITUTE(SUBSTITUTE(G423,"-","")," ",""))</f>
        <v>0</v>
      </c>
      <c r="I423" s="6">
        <f>IFERROR(INDEX(Param_E,MATCH(H423,Param_KeysNorm,0)),"")</f>
        <v>0</v>
      </c>
      <c r="J423" s="6">
        <f>IFERROR(INDEX(Param_Gf,MATCH(H423,Param_KeysNorm,0)),"")</f>
        <v>0</v>
      </c>
      <c r="K423" s="6">
        <f>IFERROR(INDEX(Param_s,MATCH(H423,Param_KeysNorm,0)),"")</f>
        <v>0</v>
      </c>
      <c r="L423" s="6">
        <f>IFERROR(INDEX(Param_g,MATCH(H423,Param_KeysNorm,0)),"")</f>
        <v>0</v>
      </c>
      <c r="M423" s="6">
        <f>IFERROR(INDEX(Param_L,MATCH(H423,Param_KeysNorm,0)),"")</f>
        <v>0</v>
      </c>
      <c r="N423" s="6">
        <f>IFERROR(INDEX(Param_rho,MATCH(H423,Param_KeysNorm,0)),"")</f>
        <v>0</v>
      </c>
      <c r="O423" s="6">
        <f>IFERROR(INDEX(Param_d,MATCH(H423,Param_KeysNorm,0)),"")</f>
        <v>0</v>
      </c>
      <c r="P423" s="6">
        <f>IFERROR(IF(I423&gt;0,10000/I423,""),"")</f>
        <v>0</v>
      </c>
      <c r="Q423" s="6">
        <f>IFERROR(IF(K423&gt;0,J423/K423,""),"")</f>
        <v>0</v>
      </c>
      <c r="R423" s="6">
        <f>IFERROR(IF(L423&gt;0,Q423/L423,""),"")</f>
        <v>0</v>
      </c>
      <c r="S423" s="7">
        <f>IFERROR(R423*P423,"")</f>
        <v>0</v>
      </c>
      <c r="T423" s="6">
        <f>IFERROR((S423*M423*N423)/1000,"")</f>
        <v>0</v>
      </c>
      <c r="U423" s="6">
        <f>IFERROR(R423*M423*N423,"")</f>
        <v>0</v>
      </c>
      <c r="V423" s="6">
        <f>IF(A423&gt;0,A423*(1-(B423/100)-(C423/100)),"")</f>
        <v>0</v>
      </c>
      <c r="W423" s="6">
        <f>IFERROR(T423*V423,"")</f>
        <v>0</v>
      </c>
      <c r="X423" s="8">
        <f>IF(AND(U423&gt;0,O423&gt;0),ABS(U423-O423)/O423,"")</f>
        <v>0</v>
      </c>
      <c r="Y423" s="8">
        <f>IF(E423="Seca",Tol_Seca,Tol_Chuva)</f>
        <v>0</v>
      </c>
      <c r="Z423">
        <f>IF(AND(U423&gt;0,O423&gt;0),IF(X423&lt;=Y423,"OK","ATENCAO"),"")</f>
        <v>0</v>
      </c>
    </row>
    <row r="424" spans="7:26">
      <c r="G424">
        <f>D424&amp;"|"&amp;E424&amp;"|"&amp;F424</f>
        <v>0</v>
      </c>
      <c r="H424">
        <f>UPPER(SUBSTITUTE(SUBSTITUTE(G424,"-","")," ",""))</f>
        <v>0</v>
      </c>
      <c r="I424" s="6">
        <f>IFERROR(INDEX(Param_E,MATCH(H424,Param_KeysNorm,0)),"")</f>
        <v>0</v>
      </c>
      <c r="J424" s="6">
        <f>IFERROR(INDEX(Param_Gf,MATCH(H424,Param_KeysNorm,0)),"")</f>
        <v>0</v>
      </c>
      <c r="K424" s="6">
        <f>IFERROR(INDEX(Param_s,MATCH(H424,Param_KeysNorm,0)),"")</f>
        <v>0</v>
      </c>
      <c r="L424" s="6">
        <f>IFERROR(INDEX(Param_g,MATCH(H424,Param_KeysNorm,0)),"")</f>
        <v>0</v>
      </c>
      <c r="M424" s="6">
        <f>IFERROR(INDEX(Param_L,MATCH(H424,Param_KeysNorm,0)),"")</f>
        <v>0</v>
      </c>
      <c r="N424" s="6">
        <f>IFERROR(INDEX(Param_rho,MATCH(H424,Param_KeysNorm,0)),"")</f>
        <v>0</v>
      </c>
      <c r="O424" s="6">
        <f>IFERROR(INDEX(Param_d,MATCH(H424,Param_KeysNorm,0)),"")</f>
        <v>0</v>
      </c>
      <c r="P424" s="6">
        <f>IFERROR(IF(I424&gt;0,10000/I424,""),"")</f>
        <v>0</v>
      </c>
      <c r="Q424" s="6">
        <f>IFERROR(IF(K424&gt;0,J424/K424,""),"")</f>
        <v>0</v>
      </c>
      <c r="R424" s="6">
        <f>IFERROR(IF(L424&gt;0,Q424/L424,""),"")</f>
        <v>0</v>
      </c>
      <c r="S424" s="7">
        <f>IFERROR(R424*P424,"")</f>
        <v>0</v>
      </c>
      <c r="T424" s="6">
        <f>IFERROR((S424*M424*N424)/1000,"")</f>
        <v>0</v>
      </c>
      <c r="U424" s="6">
        <f>IFERROR(R424*M424*N424,"")</f>
        <v>0</v>
      </c>
      <c r="V424" s="6">
        <f>IF(A424&gt;0,A424*(1-(B424/100)-(C424/100)),"")</f>
        <v>0</v>
      </c>
      <c r="W424" s="6">
        <f>IFERROR(T424*V424,"")</f>
        <v>0</v>
      </c>
      <c r="X424" s="8">
        <f>IF(AND(U424&gt;0,O424&gt;0),ABS(U424-O424)/O424,"")</f>
        <v>0</v>
      </c>
      <c r="Y424" s="8">
        <f>IF(E424="Seca",Tol_Seca,Tol_Chuva)</f>
        <v>0</v>
      </c>
      <c r="Z424">
        <f>IF(AND(U424&gt;0,O424&gt;0),IF(X424&lt;=Y424,"OK","ATENCAO"),"")</f>
        <v>0</v>
      </c>
    </row>
    <row r="425" spans="7:26">
      <c r="G425">
        <f>D425&amp;"|"&amp;E425&amp;"|"&amp;F425</f>
        <v>0</v>
      </c>
      <c r="H425">
        <f>UPPER(SUBSTITUTE(SUBSTITUTE(G425,"-","")," ",""))</f>
        <v>0</v>
      </c>
      <c r="I425" s="6">
        <f>IFERROR(INDEX(Param_E,MATCH(H425,Param_KeysNorm,0)),"")</f>
        <v>0</v>
      </c>
      <c r="J425" s="6">
        <f>IFERROR(INDEX(Param_Gf,MATCH(H425,Param_KeysNorm,0)),"")</f>
        <v>0</v>
      </c>
      <c r="K425" s="6">
        <f>IFERROR(INDEX(Param_s,MATCH(H425,Param_KeysNorm,0)),"")</f>
        <v>0</v>
      </c>
      <c r="L425" s="6">
        <f>IFERROR(INDEX(Param_g,MATCH(H425,Param_KeysNorm,0)),"")</f>
        <v>0</v>
      </c>
      <c r="M425" s="6">
        <f>IFERROR(INDEX(Param_L,MATCH(H425,Param_KeysNorm,0)),"")</f>
        <v>0</v>
      </c>
      <c r="N425" s="6">
        <f>IFERROR(INDEX(Param_rho,MATCH(H425,Param_KeysNorm,0)),"")</f>
        <v>0</v>
      </c>
      <c r="O425" s="6">
        <f>IFERROR(INDEX(Param_d,MATCH(H425,Param_KeysNorm,0)),"")</f>
        <v>0</v>
      </c>
      <c r="P425" s="6">
        <f>IFERROR(IF(I425&gt;0,10000/I425,""),"")</f>
        <v>0</v>
      </c>
      <c r="Q425" s="6">
        <f>IFERROR(IF(K425&gt;0,J425/K425,""),"")</f>
        <v>0</v>
      </c>
      <c r="R425" s="6">
        <f>IFERROR(IF(L425&gt;0,Q425/L425,""),"")</f>
        <v>0</v>
      </c>
      <c r="S425" s="7">
        <f>IFERROR(R425*P425,"")</f>
        <v>0</v>
      </c>
      <c r="T425" s="6">
        <f>IFERROR((S425*M425*N425)/1000,"")</f>
        <v>0</v>
      </c>
      <c r="U425" s="6">
        <f>IFERROR(R425*M425*N425,"")</f>
        <v>0</v>
      </c>
      <c r="V425" s="6">
        <f>IF(A425&gt;0,A425*(1-(B425/100)-(C425/100)),"")</f>
        <v>0</v>
      </c>
      <c r="W425" s="6">
        <f>IFERROR(T425*V425,"")</f>
        <v>0</v>
      </c>
      <c r="X425" s="8">
        <f>IF(AND(U425&gt;0,O425&gt;0),ABS(U425-O425)/O425,"")</f>
        <v>0</v>
      </c>
      <c r="Y425" s="8">
        <f>IF(E425="Seca",Tol_Seca,Tol_Chuva)</f>
        <v>0</v>
      </c>
      <c r="Z425">
        <f>IF(AND(U425&gt;0,O425&gt;0),IF(X425&lt;=Y425,"OK","ATENCAO"),"")</f>
        <v>0</v>
      </c>
    </row>
    <row r="426" spans="7:26">
      <c r="G426">
        <f>D426&amp;"|"&amp;E426&amp;"|"&amp;F426</f>
        <v>0</v>
      </c>
      <c r="H426">
        <f>UPPER(SUBSTITUTE(SUBSTITUTE(G426,"-","")," ",""))</f>
        <v>0</v>
      </c>
      <c r="I426" s="6">
        <f>IFERROR(INDEX(Param_E,MATCH(H426,Param_KeysNorm,0)),"")</f>
        <v>0</v>
      </c>
      <c r="J426" s="6">
        <f>IFERROR(INDEX(Param_Gf,MATCH(H426,Param_KeysNorm,0)),"")</f>
        <v>0</v>
      </c>
      <c r="K426" s="6">
        <f>IFERROR(INDEX(Param_s,MATCH(H426,Param_KeysNorm,0)),"")</f>
        <v>0</v>
      </c>
      <c r="L426" s="6">
        <f>IFERROR(INDEX(Param_g,MATCH(H426,Param_KeysNorm,0)),"")</f>
        <v>0</v>
      </c>
      <c r="M426" s="6">
        <f>IFERROR(INDEX(Param_L,MATCH(H426,Param_KeysNorm,0)),"")</f>
        <v>0</v>
      </c>
      <c r="N426" s="6">
        <f>IFERROR(INDEX(Param_rho,MATCH(H426,Param_KeysNorm,0)),"")</f>
        <v>0</v>
      </c>
      <c r="O426" s="6">
        <f>IFERROR(INDEX(Param_d,MATCH(H426,Param_KeysNorm,0)),"")</f>
        <v>0</v>
      </c>
      <c r="P426" s="6">
        <f>IFERROR(IF(I426&gt;0,10000/I426,""),"")</f>
        <v>0</v>
      </c>
      <c r="Q426" s="6">
        <f>IFERROR(IF(K426&gt;0,J426/K426,""),"")</f>
        <v>0</v>
      </c>
      <c r="R426" s="6">
        <f>IFERROR(IF(L426&gt;0,Q426/L426,""),"")</f>
        <v>0</v>
      </c>
      <c r="S426" s="7">
        <f>IFERROR(R426*P426,"")</f>
        <v>0</v>
      </c>
      <c r="T426" s="6">
        <f>IFERROR((S426*M426*N426)/1000,"")</f>
        <v>0</v>
      </c>
      <c r="U426" s="6">
        <f>IFERROR(R426*M426*N426,"")</f>
        <v>0</v>
      </c>
      <c r="V426" s="6">
        <f>IF(A426&gt;0,A426*(1-(B426/100)-(C426/100)),"")</f>
        <v>0</v>
      </c>
      <c r="W426" s="6">
        <f>IFERROR(T426*V426,"")</f>
        <v>0</v>
      </c>
      <c r="X426" s="8">
        <f>IF(AND(U426&gt;0,O426&gt;0),ABS(U426-O426)/O426,"")</f>
        <v>0</v>
      </c>
      <c r="Y426" s="8">
        <f>IF(E426="Seca",Tol_Seca,Tol_Chuva)</f>
        <v>0</v>
      </c>
      <c r="Z426">
        <f>IF(AND(U426&gt;0,O426&gt;0),IF(X426&lt;=Y426,"OK","ATENCAO"),"")</f>
        <v>0</v>
      </c>
    </row>
    <row r="427" spans="7:26">
      <c r="G427">
        <f>D427&amp;"|"&amp;E427&amp;"|"&amp;F427</f>
        <v>0</v>
      </c>
      <c r="H427">
        <f>UPPER(SUBSTITUTE(SUBSTITUTE(G427,"-","")," ",""))</f>
        <v>0</v>
      </c>
      <c r="I427" s="6">
        <f>IFERROR(INDEX(Param_E,MATCH(H427,Param_KeysNorm,0)),"")</f>
        <v>0</v>
      </c>
      <c r="J427" s="6">
        <f>IFERROR(INDEX(Param_Gf,MATCH(H427,Param_KeysNorm,0)),"")</f>
        <v>0</v>
      </c>
      <c r="K427" s="6">
        <f>IFERROR(INDEX(Param_s,MATCH(H427,Param_KeysNorm,0)),"")</f>
        <v>0</v>
      </c>
      <c r="L427" s="6">
        <f>IFERROR(INDEX(Param_g,MATCH(H427,Param_KeysNorm,0)),"")</f>
        <v>0</v>
      </c>
      <c r="M427" s="6">
        <f>IFERROR(INDEX(Param_L,MATCH(H427,Param_KeysNorm,0)),"")</f>
        <v>0</v>
      </c>
      <c r="N427" s="6">
        <f>IFERROR(INDEX(Param_rho,MATCH(H427,Param_KeysNorm,0)),"")</f>
        <v>0</v>
      </c>
      <c r="O427" s="6">
        <f>IFERROR(INDEX(Param_d,MATCH(H427,Param_KeysNorm,0)),"")</f>
        <v>0</v>
      </c>
      <c r="P427" s="6">
        <f>IFERROR(IF(I427&gt;0,10000/I427,""),"")</f>
        <v>0</v>
      </c>
      <c r="Q427" s="6">
        <f>IFERROR(IF(K427&gt;0,J427/K427,""),"")</f>
        <v>0</v>
      </c>
      <c r="R427" s="6">
        <f>IFERROR(IF(L427&gt;0,Q427/L427,""),"")</f>
        <v>0</v>
      </c>
      <c r="S427" s="7">
        <f>IFERROR(R427*P427,"")</f>
        <v>0</v>
      </c>
      <c r="T427" s="6">
        <f>IFERROR((S427*M427*N427)/1000,"")</f>
        <v>0</v>
      </c>
      <c r="U427" s="6">
        <f>IFERROR(R427*M427*N427,"")</f>
        <v>0</v>
      </c>
      <c r="V427" s="6">
        <f>IF(A427&gt;0,A427*(1-(B427/100)-(C427/100)),"")</f>
        <v>0</v>
      </c>
      <c r="W427" s="6">
        <f>IFERROR(T427*V427,"")</f>
        <v>0</v>
      </c>
      <c r="X427" s="8">
        <f>IF(AND(U427&gt;0,O427&gt;0),ABS(U427-O427)/O427,"")</f>
        <v>0</v>
      </c>
      <c r="Y427" s="8">
        <f>IF(E427="Seca",Tol_Seca,Tol_Chuva)</f>
        <v>0</v>
      </c>
      <c r="Z427">
        <f>IF(AND(U427&gt;0,O427&gt;0),IF(X427&lt;=Y427,"OK","ATENCAO"),"")</f>
        <v>0</v>
      </c>
    </row>
    <row r="428" spans="7:26">
      <c r="G428">
        <f>D428&amp;"|"&amp;E428&amp;"|"&amp;F428</f>
        <v>0</v>
      </c>
      <c r="H428">
        <f>UPPER(SUBSTITUTE(SUBSTITUTE(G428,"-","")," ",""))</f>
        <v>0</v>
      </c>
      <c r="I428" s="6">
        <f>IFERROR(INDEX(Param_E,MATCH(H428,Param_KeysNorm,0)),"")</f>
        <v>0</v>
      </c>
      <c r="J428" s="6">
        <f>IFERROR(INDEX(Param_Gf,MATCH(H428,Param_KeysNorm,0)),"")</f>
        <v>0</v>
      </c>
      <c r="K428" s="6">
        <f>IFERROR(INDEX(Param_s,MATCH(H428,Param_KeysNorm,0)),"")</f>
        <v>0</v>
      </c>
      <c r="L428" s="6">
        <f>IFERROR(INDEX(Param_g,MATCH(H428,Param_KeysNorm,0)),"")</f>
        <v>0</v>
      </c>
      <c r="M428" s="6">
        <f>IFERROR(INDEX(Param_L,MATCH(H428,Param_KeysNorm,0)),"")</f>
        <v>0</v>
      </c>
      <c r="N428" s="6">
        <f>IFERROR(INDEX(Param_rho,MATCH(H428,Param_KeysNorm,0)),"")</f>
        <v>0</v>
      </c>
      <c r="O428" s="6">
        <f>IFERROR(INDEX(Param_d,MATCH(H428,Param_KeysNorm,0)),"")</f>
        <v>0</v>
      </c>
      <c r="P428" s="6">
        <f>IFERROR(IF(I428&gt;0,10000/I428,""),"")</f>
        <v>0</v>
      </c>
      <c r="Q428" s="6">
        <f>IFERROR(IF(K428&gt;0,J428/K428,""),"")</f>
        <v>0</v>
      </c>
      <c r="R428" s="6">
        <f>IFERROR(IF(L428&gt;0,Q428/L428,""),"")</f>
        <v>0</v>
      </c>
      <c r="S428" s="7">
        <f>IFERROR(R428*P428,"")</f>
        <v>0</v>
      </c>
      <c r="T428" s="6">
        <f>IFERROR((S428*M428*N428)/1000,"")</f>
        <v>0</v>
      </c>
      <c r="U428" s="6">
        <f>IFERROR(R428*M428*N428,"")</f>
        <v>0</v>
      </c>
      <c r="V428" s="6">
        <f>IF(A428&gt;0,A428*(1-(B428/100)-(C428/100)),"")</f>
        <v>0</v>
      </c>
      <c r="W428" s="6">
        <f>IFERROR(T428*V428,"")</f>
        <v>0</v>
      </c>
      <c r="X428" s="8">
        <f>IF(AND(U428&gt;0,O428&gt;0),ABS(U428-O428)/O428,"")</f>
        <v>0</v>
      </c>
      <c r="Y428" s="8">
        <f>IF(E428="Seca",Tol_Seca,Tol_Chuva)</f>
        <v>0</v>
      </c>
      <c r="Z428">
        <f>IF(AND(U428&gt;0,O428&gt;0),IF(X428&lt;=Y428,"OK","ATENCAO"),"")</f>
        <v>0</v>
      </c>
    </row>
    <row r="429" spans="7:26">
      <c r="G429">
        <f>D429&amp;"|"&amp;E429&amp;"|"&amp;F429</f>
        <v>0</v>
      </c>
      <c r="H429">
        <f>UPPER(SUBSTITUTE(SUBSTITUTE(G429,"-","")," ",""))</f>
        <v>0</v>
      </c>
      <c r="I429" s="6">
        <f>IFERROR(INDEX(Param_E,MATCH(H429,Param_KeysNorm,0)),"")</f>
        <v>0</v>
      </c>
      <c r="J429" s="6">
        <f>IFERROR(INDEX(Param_Gf,MATCH(H429,Param_KeysNorm,0)),"")</f>
        <v>0</v>
      </c>
      <c r="K429" s="6">
        <f>IFERROR(INDEX(Param_s,MATCH(H429,Param_KeysNorm,0)),"")</f>
        <v>0</v>
      </c>
      <c r="L429" s="6">
        <f>IFERROR(INDEX(Param_g,MATCH(H429,Param_KeysNorm,0)),"")</f>
        <v>0</v>
      </c>
      <c r="M429" s="6">
        <f>IFERROR(INDEX(Param_L,MATCH(H429,Param_KeysNorm,0)),"")</f>
        <v>0</v>
      </c>
      <c r="N429" s="6">
        <f>IFERROR(INDEX(Param_rho,MATCH(H429,Param_KeysNorm,0)),"")</f>
        <v>0</v>
      </c>
      <c r="O429" s="6">
        <f>IFERROR(INDEX(Param_d,MATCH(H429,Param_KeysNorm,0)),"")</f>
        <v>0</v>
      </c>
      <c r="P429" s="6">
        <f>IFERROR(IF(I429&gt;0,10000/I429,""),"")</f>
        <v>0</v>
      </c>
      <c r="Q429" s="6">
        <f>IFERROR(IF(K429&gt;0,J429/K429,""),"")</f>
        <v>0</v>
      </c>
      <c r="R429" s="6">
        <f>IFERROR(IF(L429&gt;0,Q429/L429,""),"")</f>
        <v>0</v>
      </c>
      <c r="S429" s="7">
        <f>IFERROR(R429*P429,"")</f>
        <v>0</v>
      </c>
      <c r="T429" s="6">
        <f>IFERROR((S429*M429*N429)/1000,"")</f>
        <v>0</v>
      </c>
      <c r="U429" s="6">
        <f>IFERROR(R429*M429*N429,"")</f>
        <v>0</v>
      </c>
      <c r="V429" s="6">
        <f>IF(A429&gt;0,A429*(1-(B429/100)-(C429/100)),"")</f>
        <v>0</v>
      </c>
      <c r="W429" s="6">
        <f>IFERROR(T429*V429,"")</f>
        <v>0</v>
      </c>
      <c r="X429" s="8">
        <f>IF(AND(U429&gt;0,O429&gt;0),ABS(U429-O429)/O429,"")</f>
        <v>0</v>
      </c>
      <c r="Y429" s="8">
        <f>IF(E429="Seca",Tol_Seca,Tol_Chuva)</f>
        <v>0</v>
      </c>
      <c r="Z429">
        <f>IF(AND(U429&gt;0,O429&gt;0),IF(X429&lt;=Y429,"OK","ATENCAO"),"")</f>
        <v>0</v>
      </c>
    </row>
    <row r="430" spans="7:26">
      <c r="G430">
        <f>D430&amp;"|"&amp;E430&amp;"|"&amp;F430</f>
        <v>0</v>
      </c>
      <c r="H430">
        <f>UPPER(SUBSTITUTE(SUBSTITUTE(G430,"-","")," ",""))</f>
        <v>0</v>
      </c>
      <c r="I430" s="6">
        <f>IFERROR(INDEX(Param_E,MATCH(H430,Param_KeysNorm,0)),"")</f>
        <v>0</v>
      </c>
      <c r="J430" s="6">
        <f>IFERROR(INDEX(Param_Gf,MATCH(H430,Param_KeysNorm,0)),"")</f>
        <v>0</v>
      </c>
      <c r="K430" s="6">
        <f>IFERROR(INDEX(Param_s,MATCH(H430,Param_KeysNorm,0)),"")</f>
        <v>0</v>
      </c>
      <c r="L430" s="6">
        <f>IFERROR(INDEX(Param_g,MATCH(H430,Param_KeysNorm,0)),"")</f>
        <v>0</v>
      </c>
      <c r="M430" s="6">
        <f>IFERROR(INDEX(Param_L,MATCH(H430,Param_KeysNorm,0)),"")</f>
        <v>0</v>
      </c>
      <c r="N430" s="6">
        <f>IFERROR(INDEX(Param_rho,MATCH(H430,Param_KeysNorm,0)),"")</f>
        <v>0</v>
      </c>
      <c r="O430" s="6">
        <f>IFERROR(INDEX(Param_d,MATCH(H430,Param_KeysNorm,0)),"")</f>
        <v>0</v>
      </c>
      <c r="P430" s="6">
        <f>IFERROR(IF(I430&gt;0,10000/I430,""),"")</f>
        <v>0</v>
      </c>
      <c r="Q430" s="6">
        <f>IFERROR(IF(K430&gt;0,J430/K430,""),"")</f>
        <v>0</v>
      </c>
      <c r="R430" s="6">
        <f>IFERROR(IF(L430&gt;0,Q430/L430,""),"")</f>
        <v>0</v>
      </c>
      <c r="S430" s="7">
        <f>IFERROR(R430*P430,"")</f>
        <v>0</v>
      </c>
      <c r="T430" s="6">
        <f>IFERROR((S430*M430*N430)/1000,"")</f>
        <v>0</v>
      </c>
      <c r="U430" s="6">
        <f>IFERROR(R430*M430*N430,"")</f>
        <v>0</v>
      </c>
      <c r="V430" s="6">
        <f>IF(A430&gt;0,A430*(1-(B430/100)-(C430/100)),"")</f>
        <v>0</v>
      </c>
      <c r="W430" s="6">
        <f>IFERROR(T430*V430,"")</f>
        <v>0</v>
      </c>
      <c r="X430" s="8">
        <f>IF(AND(U430&gt;0,O430&gt;0),ABS(U430-O430)/O430,"")</f>
        <v>0</v>
      </c>
      <c r="Y430" s="8">
        <f>IF(E430="Seca",Tol_Seca,Tol_Chuva)</f>
        <v>0</v>
      </c>
      <c r="Z430">
        <f>IF(AND(U430&gt;0,O430&gt;0),IF(X430&lt;=Y430,"OK","ATENCAO"),"")</f>
        <v>0</v>
      </c>
    </row>
    <row r="431" spans="7:26">
      <c r="G431">
        <f>D431&amp;"|"&amp;E431&amp;"|"&amp;F431</f>
        <v>0</v>
      </c>
      <c r="H431">
        <f>UPPER(SUBSTITUTE(SUBSTITUTE(G431,"-","")," ",""))</f>
        <v>0</v>
      </c>
      <c r="I431" s="6">
        <f>IFERROR(INDEX(Param_E,MATCH(H431,Param_KeysNorm,0)),"")</f>
        <v>0</v>
      </c>
      <c r="J431" s="6">
        <f>IFERROR(INDEX(Param_Gf,MATCH(H431,Param_KeysNorm,0)),"")</f>
        <v>0</v>
      </c>
      <c r="K431" s="6">
        <f>IFERROR(INDEX(Param_s,MATCH(H431,Param_KeysNorm,0)),"")</f>
        <v>0</v>
      </c>
      <c r="L431" s="6">
        <f>IFERROR(INDEX(Param_g,MATCH(H431,Param_KeysNorm,0)),"")</f>
        <v>0</v>
      </c>
      <c r="M431" s="6">
        <f>IFERROR(INDEX(Param_L,MATCH(H431,Param_KeysNorm,0)),"")</f>
        <v>0</v>
      </c>
      <c r="N431" s="6">
        <f>IFERROR(INDEX(Param_rho,MATCH(H431,Param_KeysNorm,0)),"")</f>
        <v>0</v>
      </c>
      <c r="O431" s="6">
        <f>IFERROR(INDEX(Param_d,MATCH(H431,Param_KeysNorm,0)),"")</f>
        <v>0</v>
      </c>
      <c r="P431" s="6">
        <f>IFERROR(IF(I431&gt;0,10000/I431,""),"")</f>
        <v>0</v>
      </c>
      <c r="Q431" s="6">
        <f>IFERROR(IF(K431&gt;0,J431/K431,""),"")</f>
        <v>0</v>
      </c>
      <c r="R431" s="6">
        <f>IFERROR(IF(L431&gt;0,Q431/L431,""),"")</f>
        <v>0</v>
      </c>
      <c r="S431" s="7">
        <f>IFERROR(R431*P431,"")</f>
        <v>0</v>
      </c>
      <c r="T431" s="6">
        <f>IFERROR((S431*M431*N431)/1000,"")</f>
        <v>0</v>
      </c>
      <c r="U431" s="6">
        <f>IFERROR(R431*M431*N431,"")</f>
        <v>0</v>
      </c>
      <c r="V431" s="6">
        <f>IF(A431&gt;0,A431*(1-(B431/100)-(C431/100)),"")</f>
        <v>0</v>
      </c>
      <c r="W431" s="6">
        <f>IFERROR(T431*V431,"")</f>
        <v>0</v>
      </c>
      <c r="X431" s="8">
        <f>IF(AND(U431&gt;0,O431&gt;0),ABS(U431-O431)/O431,"")</f>
        <v>0</v>
      </c>
      <c r="Y431" s="8">
        <f>IF(E431="Seca",Tol_Seca,Tol_Chuva)</f>
        <v>0</v>
      </c>
      <c r="Z431">
        <f>IF(AND(U431&gt;0,O431&gt;0),IF(X431&lt;=Y431,"OK","ATENCAO"),"")</f>
        <v>0</v>
      </c>
    </row>
    <row r="432" spans="7:26">
      <c r="G432">
        <f>D432&amp;"|"&amp;E432&amp;"|"&amp;F432</f>
        <v>0</v>
      </c>
      <c r="H432">
        <f>UPPER(SUBSTITUTE(SUBSTITUTE(G432,"-","")," ",""))</f>
        <v>0</v>
      </c>
      <c r="I432" s="6">
        <f>IFERROR(INDEX(Param_E,MATCH(H432,Param_KeysNorm,0)),"")</f>
        <v>0</v>
      </c>
      <c r="J432" s="6">
        <f>IFERROR(INDEX(Param_Gf,MATCH(H432,Param_KeysNorm,0)),"")</f>
        <v>0</v>
      </c>
      <c r="K432" s="6">
        <f>IFERROR(INDEX(Param_s,MATCH(H432,Param_KeysNorm,0)),"")</f>
        <v>0</v>
      </c>
      <c r="L432" s="6">
        <f>IFERROR(INDEX(Param_g,MATCH(H432,Param_KeysNorm,0)),"")</f>
        <v>0</v>
      </c>
      <c r="M432" s="6">
        <f>IFERROR(INDEX(Param_L,MATCH(H432,Param_KeysNorm,0)),"")</f>
        <v>0</v>
      </c>
      <c r="N432" s="6">
        <f>IFERROR(INDEX(Param_rho,MATCH(H432,Param_KeysNorm,0)),"")</f>
        <v>0</v>
      </c>
      <c r="O432" s="6">
        <f>IFERROR(INDEX(Param_d,MATCH(H432,Param_KeysNorm,0)),"")</f>
        <v>0</v>
      </c>
      <c r="P432" s="6">
        <f>IFERROR(IF(I432&gt;0,10000/I432,""),"")</f>
        <v>0</v>
      </c>
      <c r="Q432" s="6">
        <f>IFERROR(IF(K432&gt;0,J432/K432,""),"")</f>
        <v>0</v>
      </c>
      <c r="R432" s="6">
        <f>IFERROR(IF(L432&gt;0,Q432/L432,""),"")</f>
        <v>0</v>
      </c>
      <c r="S432" s="7">
        <f>IFERROR(R432*P432,"")</f>
        <v>0</v>
      </c>
      <c r="T432" s="6">
        <f>IFERROR((S432*M432*N432)/1000,"")</f>
        <v>0</v>
      </c>
      <c r="U432" s="6">
        <f>IFERROR(R432*M432*N432,"")</f>
        <v>0</v>
      </c>
      <c r="V432" s="6">
        <f>IF(A432&gt;0,A432*(1-(B432/100)-(C432/100)),"")</f>
        <v>0</v>
      </c>
      <c r="W432" s="6">
        <f>IFERROR(T432*V432,"")</f>
        <v>0</v>
      </c>
      <c r="X432" s="8">
        <f>IF(AND(U432&gt;0,O432&gt;0),ABS(U432-O432)/O432,"")</f>
        <v>0</v>
      </c>
      <c r="Y432" s="8">
        <f>IF(E432="Seca",Tol_Seca,Tol_Chuva)</f>
        <v>0</v>
      </c>
      <c r="Z432">
        <f>IF(AND(U432&gt;0,O432&gt;0),IF(X432&lt;=Y432,"OK","ATENCAO"),"")</f>
        <v>0</v>
      </c>
    </row>
    <row r="433" spans="7:26">
      <c r="G433">
        <f>D433&amp;"|"&amp;E433&amp;"|"&amp;F433</f>
        <v>0</v>
      </c>
      <c r="H433">
        <f>UPPER(SUBSTITUTE(SUBSTITUTE(G433,"-","")," ",""))</f>
        <v>0</v>
      </c>
      <c r="I433" s="6">
        <f>IFERROR(INDEX(Param_E,MATCH(H433,Param_KeysNorm,0)),"")</f>
        <v>0</v>
      </c>
      <c r="J433" s="6">
        <f>IFERROR(INDEX(Param_Gf,MATCH(H433,Param_KeysNorm,0)),"")</f>
        <v>0</v>
      </c>
      <c r="K433" s="6">
        <f>IFERROR(INDEX(Param_s,MATCH(H433,Param_KeysNorm,0)),"")</f>
        <v>0</v>
      </c>
      <c r="L433" s="6">
        <f>IFERROR(INDEX(Param_g,MATCH(H433,Param_KeysNorm,0)),"")</f>
        <v>0</v>
      </c>
      <c r="M433" s="6">
        <f>IFERROR(INDEX(Param_L,MATCH(H433,Param_KeysNorm,0)),"")</f>
        <v>0</v>
      </c>
      <c r="N433" s="6">
        <f>IFERROR(INDEX(Param_rho,MATCH(H433,Param_KeysNorm,0)),"")</f>
        <v>0</v>
      </c>
      <c r="O433" s="6">
        <f>IFERROR(INDEX(Param_d,MATCH(H433,Param_KeysNorm,0)),"")</f>
        <v>0</v>
      </c>
      <c r="P433" s="6">
        <f>IFERROR(IF(I433&gt;0,10000/I433,""),"")</f>
        <v>0</v>
      </c>
      <c r="Q433" s="6">
        <f>IFERROR(IF(K433&gt;0,J433/K433,""),"")</f>
        <v>0</v>
      </c>
      <c r="R433" s="6">
        <f>IFERROR(IF(L433&gt;0,Q433/L433,""),"")</f>
        <v>0</v>
      </c>
      <c r="S433" s="7">
        <f>IFERROR(R433*P433,"")</f>
        <v>0</v>
      </c>
      <c r="T433" s="6">
        <f>IFERROR((S433*M433*N433)/1000,"")</f>
        <v>0</v>
      </c>
      <c r="U433" s="6">
        <f>IFERROR(R433*M433*N433,"")</f>
        <v>0</v>
      </c>
      <c r="V433" s="6">
        <f>IF(A433&gt;0,A433*(1-(B433/100)-(C433/100)),"")</f>
        <v>0</v>
      </c>
      <c r="W433" s="6">
        <f>IFERROR(T433*V433,"")</f>
        <v>0</v>
      </c>
      <c r="X433" s="8">
        <f>IF(AND(U433&gt;0,O433&gt;0),ABS(U433-O433)/O433,"")</f>
        <v>0</v>
      </c>
      <c r="Y433" s="8">
        <f>IF(E433="Seca",Tol_Seca,Tol_Chuva)</f>
        <v>0</v>
      </c>
      <c r="Z433">
        <f>IF(AND(U433&gt;0,O433&gt;0),IF(X433&lt;=Y433,"OK","ATENCAO"),"")</f>
        <v>0</v>
      </c>
    </row>
    <row r="434" spans="7:26">
      <c r="G434">
        <f>D434&amp;"|"&amp;E434&amp;"|"&amp;F434</f>
        <v>0</v>
      </c>
      <c r="H434">
        <f>UPPER(SUBSTITUTE(SUBSTITUTE(G434,"-","")," ",""))</f>
        <v>0</v>
      </c>
      <c r="I434" s="6">
        <f>IFERROR(INDEX(Param_E,MATCH(H434,Param_KeysNorm,0)),"")</f>
        <v>0</v>
      </c>
      <c r="J434" s="6">
        <f>IFERROR(INDEX(Param_Gf,MATCH(H434,Param_KeysNorm,0)),"")</f>
        <v>0</v>
      </c>
      <c r="K434" s="6">
        <f>IFERROR(INDEX(Param_s,MATCH(H434,Param_KeysNorm,0)),"")</f>
        <v>0</v>
      </c>
      <c r="L434" s="6">
        <f>IFERROR(INDEX(Param_g,MATCH(H434,Param_KeysNorm,0)),"")</f>
        <v>0</v>
      </c>
      <c r="M434" s="6">
        <f>IFERROR(INDEX(Param_L,MATCH(H434,Param_KeysNorm,0)),"")</f>
        <v>0</v>
      </c>
      <c r="N434" s="6">
        <f>IFERROR(INDEX(Param_rho,MATCH(H434,Param_KeysNorm,0)),"")</f>
        <v>0</v>
      </c>
      <c r="O434" s="6">
        <f>IFERROR(INDEX(Param_d,MATCH(H434,Param_KeysNorm,0)),"")</f>
        <v>0</v>
      </c>
      <c r="P434" s="6">
        <f>IFERROR(IF(I434&gt;0,10000/I434,""),"")</f>
        <v>0</v>
      </c>
      <c r="Q434" s="6">
        <f>IFERROR(IF(K434&gt;0,J434/K434,""),"")</f>
        <v>0</v>
      </c>
      <c r="R434" s="6">
        <f>IFERROR(IF(L434&gt;0,Q434/L434,""),"")</f>
        <v>0</v>
      </c>
      <c r="S434" s="7">
        <f>IFERROR(R434*P434,"")</f>
        <v>0</v>
      </c>
      <c r="T434" s="6">
        <f>IFERROR((S434*M434*N434)/1000,"")</f>
        <v>0</v>
      </c>
      <c r="U434" s="6">
        <f>IFERROR(R434*M434*N434,"")</f>
        <v>0</v>
      </c>
      <c r="V434" s="6">
        <f>IF(A434&gt;0,A434*(1-(B434/100)-(C434/100)),"")</f>
        <v>0</v>
      </c>
      <c r="W434" s="6">
        <f>IFERROR(T434*V434,"")</f>
        <v>0</v>
      </c>
      <c r="X434" s="8">
        <f>IF(AND(U434&gt;0,O434&gt;0),ABS(U434-O434)/O434,"")</f>
        <v>0</v>
      </c>
      <c r="Y434" s="8">
        <f>IF(E434="Seca",Tol_Seca,Tol_Chuva)</f>
        <v>0</v>
      </c>
      <c r="Z434">
        <f>IF(AND(U434&gt;0,O434&gt;0),IF(X434&lt;=Y434,"OK","ATENCAO"),"")</f>
        <v>0</v>
      </c>
    </row>
    <row r="435" spans="7:26">
      <c r="G435">
        <f>D435&amp;"|"&amp;E435&amp;"|"&amp;F435</f>
        <v>0</v>
      </c>
      <c r="H435">
        <f>UPPER(SUBSTITUTE(SUBSTITUTE(G435,"-","")," ",""))</f>
        <v>0</v>
      </c>
      <c r="I435" s="6">
        <f>IFERROR(INDEX(Param_E,MATCH(H435,Param_KeysNorm,0)),"")</f>
        <v>0</v>
      </c>
      <c r="J435" s="6">
        <f>IFERROR(INDEX(Param_Gf,MATCH(H435,Param_KeysNorm,0)),"")</f>
        <v>0</v>
      </c>
      <c r="K435" s="6">
        <f>IFERROR(INDEX(Param_s,MATCH(H435,Param_KeysNorm,0)),"")</f>
        <v>0</v>
      </c>
      <c r="L435" s="6">
        <f>IFERROR(INDEX(Param_g,MATCH(H435,Param_KeysNorm,0)),"")</f>
        <v>0</v>
      </c>
      <c r="M435" s="6">
        <f>IFERROR(INDEX(Param_L,MATCH(H435,Param_KeysNorm,0)),"")</f>
        <v>0</v>
      </c>
      <c r="N435" s="6">
        <f>IFERROR(INDEX(Param_rho,MATCH(H435,Param_KeysNorm,0)),"")</f>
        <v>0</v>
      </c>
      <c r="O435" s="6">
        <f>IFERROR(INDEX(Param_d,MATCH(H435,Param_KeysNorm,0)),"")</f>
        <v>0</v>
      </c>
      <c r="P435" s="6">
        <f>IFERROR(IF(I435&gt;0,10000/I435,""),"")</f>
        <v>0</v>
      </c>
      <c r="Q435" s="6">
        <f>IFERROR(IF(K435&gt;0,J435/K435,""),"")</f>
        <v>0</v>
      </c>
      <c r="R435" s="6">
        <f>IFERROR(IF(L435&gt;0,Q435/L435,""),"")</f>
        <v>0</v>
      </c>
      <c r="S435" s="7">
        <f>IFERROR(R435*P435,"")</f>
        <v>0</v>
      </c>
      <c r="T435" s="6">
        <f>IFERROR((S435*M435*N435)/1000,"")</f>
        <v>0</v>
      </c>
      <c r="U435" s="6">
        <f>IFERROR(R435*M435*N435,"")</f>
        <v>0</v>
      </c>
      <c r="V435" s="6">
        <f>IF(A435&gt;0,A435*(1-(B435/100)-(C435/100)),"")</f>
        <v>0</v>
      </c>
      <c r="W435" s="6">
        <f>IFERROR(T435*V435,"")</f>
        <v>0</v>
      </c>
      <c r="X435" s="8">
        <f>IF(AND(U435&gt;0,O435&gt;0),ABS(U435-O435)/O435,"")</f>
        <v>0</v>
      </c>
      <c r="Y435" s="8">
        <f>IF(E435="Seca",Tol_Seca,Tol_Chuva)</f>
        <v>0</v>
      </c>
      <c r="Z435">
        <f>IF(AND(U435&gt;0,O435&gt;0),IF(X435&lt;=Y435,"OK","ATENCAO"),"")</f>
        <v>0</v>
      </c>
    </row>
    <row r="436" spans="7:26">
      <c r="G436">
        <f>D436&amp;"|"&amp;E436&amp;"|"&amp;F436</f>
        <v>0</v>
      </c>
      <c r="H436">
        <f>UPPER(SUBSTITUTE(SUBSTITUTE(G436,"-","")," ",""))</f>
        <v>0</v>
      </c>
      <c r="I436" s="6">
        <f>IFERROR(INDEX(Param_E,MATCH(H436,Param_KeysNorm,0)),"")</f>
        <v>0</v>
      </c>
      <c r="J436" s="6">
        <f>IFERROR(INDEX(Param_Gf,MATCH(H436,Param_KeysNorm,0)),"")</f>
        <v>0</v>
      </c>
      <c r="K436" s="6">
        <f>IFERROR(INDEX(Param_s,MATCH(H436,Param_KeysNorm,0)),"")</f>
        <v>0</v>
      </c>
      <c r="L436" s="6">
        <f>IFERROR(INDEX(Param_g,MATCH(H436,Param_KeysNorm,0)),"")</f>
        <v>0</v>
      </c>
      <c r="M436" s="6">
        <f>IFERROR(INDEX(Param_L,MATCH(H436,Param_KeysNorm,0)),"")</f>
        <v>0</v>
      </c>
      <c r="N436" s="6">
        <f>IFERROR(INDEX(Param_rho,MATCH(H436,Param_KeysNorm,0)),"")</f>
        <v>0</v>
      </c>
      <c r="O436" s="6">
        <f>IFERROR(INDEX(Param_d,MATCH(H436,Param_KeysNorm,0)),"")</f>
        <v>0</v>
      </c>
      <c r="P436" s="6">
        <f>IFERROR(IF(I436&gt;0,10000/I436,""),"")</f>
        <v>0</v>
      </c>
      <c r="Q436" s="6">
        <f>IFERROR(IF(K436&gt;0,J436/K436,""),"")</f>
        <v>0</v>
      </c>
      <c r="R436" s="6">
        <f>IFERROR(IF(L436&gt;0,Q436/L436,""),"")</f>
        <v>0</v>
      </c>
      <c r="S436" s="7">
        <f>IFERROR(R436*P436,"")</f>
        <v>0</v>
      </c>
      <c r="T436" s="6">
        <f>IFERROR((S436*M436*N436)/1000,"")</f>
        <v>0</v>
      </c>
      <c r="U436" s="6">
        <f>IFERROR(R436*M436*N436,"")</f>
        <v>0</v>
      </c>
      <c r="V436" s="6">
        <f>IF(A436&gt;0,A436*(1-(B436/100)-(C436/100)),"")</f>
        <v>0</v>
      </c>
      <c r="W436" s="6">
        <f>IFERROR(T436*V436,"")</f>
        <v>0</v>
      </c>
      <c r="X436" s="8">
        <f>IF(AND(U436&gt;0,O436&gt;0),ABS(U436-O436)/O436,"")</f>
        <v>0</v>
      </c>
      <c r="Y436" s="8">
        <f>IF(E436="Seca",Tol_Seca,Tol_Chuva)</f>
        <v>0</v>
      </c>
      <c r="Z436">
        <f>IF(AND(U436&gt;0,O436&gt;0),IF(X436&lt;=Y436,"OK","ATENCAO"),"")</f>
        <v>0</v>
      </c>
    </row>
    <row r="437" spans="7:26">
      <c r="G437">
        <f>D437&amp;"|"&amp;E437&amp;"|"&amp;F437</f>
        <v>0</v>
      </c>
      <c r="H437">
        <f>UPPER(SUBSTITUTE(SUBSTITUTE(G437,"-","")," ",""))</f>
        <v>0</v>
      </c>
      <c r="I437" s="6">
        <f>IFERROR(INDEX(Param_E,MATCH(H437,Param_KeysNorm,0)),"")</f>
        <v>0</v>
      </c>
      <c r="J437" s="6">
        <f>IFERROR(INDEX(Param_Gf,MATCH(H437,Param_KeysNorm,0)),"")</f>
        <v>0</v>
      </c>
      <c r="K437" s="6">
        <f>IFERROR(INDEX(Param_s,MATCH(H437,Param_KeysNorm,0)),"")</f>
        <v>0</v>
      </c>
      <c r="L437" s="6">
        <f>IFERROR(INDEX(Param_g,MATCH(H437,Param_KeysNorm,0)),"")</f>
        <v>0</v>
      </c>
      <c r="M437" s="6">
        <f>IFERROR(INDEX(Param_L,MATCH(H437,Param_KeysNorm,0)),"")</f>
        <v>0</v>
      </c>
      <c r="N437" s="6">
        <f>IFERROR(INDEX(Param_rho,MATCH(H437,Param_KeysNorm,0)),"")</f>
        <v>0</v>
      </c>
      <c r="O437" s="6">
        <f>IFERROR(INDEX(Param_d,MATCH(H437,Param_KeysNorm,0)),"")</f>
        <v>0</v>
      </c>
      <c r="P437" s="6">
        <f>IFERROR(IF(I437&gt;0,10000/I437,""),"")</f>
        <v>0</v>
      </c>
      <c r="Q437" s="6">
        <f>IFERROR(IF(K437&gt;0,J437/K437,""),"")</f>
        <v>0</v>
      </c>
      <c r="R437" s="6">
        <f>IFERROR(IF(L437&gt;0,Q437/L437,""),"")</f>
        <v>0</v>
      </c>
      <c r="S437" s="7">
        <f>IFERROR(R437*P437,"")</f>
        <v>0</v>
      </c>
      <c r="T437" s="6">
        <f>IFERROR((S437*M437*N437)/1000,"")</f>
        <v>0</v>
      </c>
      <c r="U437" s="6">
        <f>IFERROR(R437*M437*N437,"")</f>
        <v>0</v>
      </c>
      <c r="V437" s="6">
        <f>IF(A437&gt;0,A437*(1-(B437/100)-(C437/100)),"")</f>
        <v>0</v>
      </c>
      <c r="W437" s="6">
        <f>IFERROR(T437*V437,"")</f>
        <v>0</v>
      </c>
      <c r="X437" s="8">
        <f>IF(AND(U437&gt;0,O437&gt;0),ABS(U437-O437)/O437,"")</f>
        <v>0</v>
      </c>
      <c r="Y437" s="8">
        <f>IF(E437="Seca",Tol_Seca,Tol_Chuva)</f>
        <v>0</v>
      </c>
      <c r="Z437">
        <f>IF(AND(U437&gt;0,O437&gt;0),IF(X437&lt;=Y437,"OK","ATENCAO"),"")</f>
        <v>0</v>
      </c>
    </row>
    <row r="438" spans="7:26">
      <c r="G438">
        <f>D438&amp;"|"&amp;E438&amp;"|"&amp;F438</f>
        <v>0</v>
      </c>
      <c r="H438">
        <f>UPPER(SUBSTITUTE(SUBSTITUTE(G438,"-","")," ",""))</f>
        <v>0</v>
      </c>
      <c r="I438" s="6">
        <f>IFERROR(INDEX(Param_E,MATCH(H438,Param_KeysNorm,0)),"")</f>
        <v>0</v>
      </c>
      <c r="J438" s="6">
        <f>IFERROR(INDEX(Param_Gf,MATCH(H438,Param_KeysNorm,0)),"")</f>
        <v>0</v>
      </c>
      <c r="K438" s="6">
        <f>IFERROR(INDEX(Param_s,MATCH(H438,Param_KeysNorm,0)),"")</f>
        <v>0</v>
      </c>
      <c r="L438" s="6">
        <f>IFERROR(INDEX(Param_g,MATCH(H438,Param_KeysNorm,0)),"")</f>
        <v>0</v>
      </c>
      <c r="M438" s="6">
        <f>IFERROR(INDEX(Param_L,MATCH(H438,Param_KeysNorm,0)),"")</f>
        <v>0</v>
      </c>
      <c r="N438" s="6">
        <f>IFERROR(INDEX(Param_rho,MATCH(H438,Param_KeysNorm,0)),"")</f>
        <v>0</v>
      </c>
      <c r="O438" s="6">
        <f>IFERROR(INDEX(Param_d,MATCH(H438,Param_KeysNorm,0)),"")</f>
        <v>0</v>
      </c>
      <c r="P438" s="6">
        <f>IFERROR(IF(I438&gt;0,10000/I438,""),"")</f>
        <v>0</v>
      </c>
      <c r="Q438" s="6">
        <f>IFERROR(IF(K438&gt;0,J438/K438,""),"")</f>
        <v>0</v>
      </c>
      <c r="R438" s="6">
        <f>IFERROR(IF(L438&gt;0,Q438/L438,""),"")</f>
        <v>0</v>
      </c>
      <c r="S438" s="7">
        <f>IFERROR(R438*P438,"")</f>
        <v>0</v>
      </c>
      <c r="T438" s="6">
        <f>IFERROR((S438*M438*N438)/1000,"")</f>
        <v>0</v>
      </c>
      <c r="U438" s="6">
        <f>IFERROR(R438*M438*N438,"")</f>
        <v>0</v>
      </c>
      <c r="V438" s="6">
        <f>IF(A438&gt;0,A438*(1-(B438/100)-(C438/100)),"")</f>
        <v>0</v>
      </c>
      <c r="W438" s="6">
        <f>IFERROR(T438*V438,"")</f>
        <v>0</v>
      </c>
      <c r="X438" s="8">
        <f>IF(AND(U438&gt;0,O438&gt;0),ABS(U438-O438)/O438,"")</f>
        <v>0</v>
      </c>
      <c r="Y438" s="8">
        <f>IF(E438="Seca",Tol_Seca,Tol_Chuva)</f>
        <v>0</v>
      </c>
      <c r="Z438">
        <f>IF(AND(U438&gt;0,O438&gt;0),IF(X438&lt;=Y438,"OK","ATENCAO"),"")</f>
        <v>0</v>
      </c>
    </row>
    <row r="439" spans="7:26">
      <c r="G439">
        <f>D439&amp;"|"&amp;E439&amp;"|"&amp;F439</f>
        <v>0</v>
      </c>
      <c r="H439">
        <f>UPPER(SUBSTITUTE(SUBSTITUTE(G439,"-","")," ",""))</f>
        <v>0</v>
      </c>
      <c r="I439" s="6">
        <f>IFERROR(INDEX(Param_E,MATCH(H439,Param_KeysNorm,0)),"")</f>
        <v>0</v>
      </c>
      <c r="J439" s="6">
        <f>IFERROR(INDEX(Param_Gf,MATCH(H439,Param_KeysNorm,0)),"")</f>
        <v>0</v>
      </c>
      <c r="K439" s="6">
        <f>IFERROR(INDEX(Param_s,MATCH(H439,Param_KeysNorm,0)),"")</f>
        <v>0</v>
      </c>
      <c r="L439" s="6">
        <f>IFERROR(INDEX(Param_g,MATCH(H439,Param_KeysNorm,0)),"")</f>
        <v>0</v>
      </c>
      <c r="M439" s="6">
        <f>IFERROR(INDEX(Param_L,MATCH(H439,Param_KeysNorm,0)),"")</f>
        <v>0</v>
      </c>
      <c r="N439" s="6">
        <f>IFERROR(INDEX(Param_rho,MATCH(H439,Param_KeysNorm,0)),"")</f>
        <v>0</v>
      </c>
      <c r="O439" s="6">
        <f>IFERROR(INDEX(Param_d,MATCH(H439,Param_KeysNorm,0)),"")</f>
        <v>0</v>
      </c>
      <c r="P439" s="6">
        <f>IFERROR(IF(I439&gt;0,10000/I439,""),"")</f>
        <v>0</v>
      </c>
      <c r="Q439" s="6">
        <f>IFERROR(IF(K439&gt;0,J439/K439,""),"")</f>
        <v>0</v>
      </c>
      <c r="R439" s="6">
        <f>IFERROR(IF(L439&gt;0,Q439/L439,""),"")</f>
        <v>0</v>
      </c>
      <c r="S439" s="7">
        <f>IFERROR(R439*P439,"")</f>
        <v>0</v>
      </c>
      <c r="T439" s="6">
        <f>IFERROR((S439*M439*N439)/1000,"")</f>
        <v>0</v>
      </c>
      <c r="U439" s="6">
        <f>IFERROR(R439*M439*N439,"")</f>
        <v>0</v>
      </c>
      <c r="V439" s="6">
        <f>IF(A439&gt;0,A439*(1-(B439/100)-(C439/100)),"")</f>
        <v>0</v>
      </c>
      <c r="W439" s="6">
        <f>IFERROR(T439*V439,"")</f>
        <v>0</v>
      </c>
      <c r="X439" s="8">
        <f>IF(AND(U439&gt;0,O439&gt;0),ABS(U439-O439)/O439,"")</f>
        <v>0</v>
      </c>
      <c r="Y439" s="8">
        <f>IF(E439="Seca",Tol_Seca,Tol_Chuva)</f>
        <v>0</v>
      </c>
      <c r="Z439">
        <f>IF(AND(U439&gt;0,O439&gt;0),IF(X439&lt;=Y439,"OK","ATENCAO"),"")</f>
        <v>0</v>
      </c>
    </row>
    <row r="440" spans="7:26">
      <c r="G440">
        <f>D440&amp;"|"&amp;E440&amp;"|"&amp;F440</f>
        <v>0</v>
      </c>
      <c r="H440">
        <f>UPPER(SUBSTITUTE(SUBSTITUTE(G440,"-","")," ",""))</f>
        <v>0</v>
      </c>
      <c r="I440" s="6">
        <f>IFERROR(INDEX(Param_E,MATCH(H440,Param_KeysNorm,0)),"")</f>
        <v>0</v>
      </c>
      <c r="J440" s="6">
        <f>IFERROR(INDEX(Param_Gf,MATCH(H440,Param_KeysNorm,0)),"")</f>
        <v>0</v>
      </c>
      <c r="K440" s="6">
        <f>IFERROR(INDEX(Param_s,MATCH(H440,Param_KeysNorm,0)),"")</f>
        <v>0</v>
      </c>
      <c r="L440" s="6">
        <f>IFERROR(INDEX(Param_g,MATCH(H440,Param_KeysNorm,0)),"")</f>
        <v>0</v>
      </c>
      <c r="M440" s="6">
        <f>IFERROR(INDEX(Param_L,MATCH(H440,Param_KeysNorm,0)),"")</f>
        <v>0</v>
      </c>
      <c r="N440" s="6">
        <f>IFERROR(INDEX(Param_rho,MATCH(H440,Param_KeysNorm,0)),"")</f>
        <v>0</v>
      </c>
      <c r="O440" s="6">
        <f>IFERROR(INDEX(Param_d,MATCH(H440,Param_KeysNorm,0)),"")</f>
        <v>0</v>
      </c>
      <c r="P440" s="6">
        <f>IFERROR(IF(I440&gt;0,10000/I440,""),"")</f>
        <v>0</v>
      </c>
      <c r="Q440" s="6">
        <f>IFERROR(IF(K440&gt;0,J440/K440,""),"")</f>
        <v>0</v>
      </c>
      <c r="R440" s="6">
        <f>IFERROR(IF(L440&gt;0,Q440/L440,""),"")</f>
        <v>0</v>
      </c>
      <c r="S440" s="7">
        <f>IFERROR(R440*P440,"")</f>
        <v>0</v>
      </c>
      <c r="T440" s="6">
        <f>IFERROR((S440*M440*N440)/1000,"")</f>
        <v>0</v>
      </c>
      <c r="U440" s="6">
        <f>IFERROR(R440*M440*N440,"")</f>
        <v>0</v>
      </c>
      <c r="V440" s="6">
        <f>IF(A440&gt;0,A440*(1-(B440/100)-(C440/100)),"")</f>
        <v>0</v>
      </c>
      <c r="W440" s="6">
        <f>IFERROR(T440*V440,"")</f>
        <v>0</v>
      </c>
      <c r="X440" s="8">
        <f>IF(AND(U440&gt;0,O440&gt;0),ABS(U440-O440)/O440,"")</f>
        <v>0</v>
      </c>
      <c r="Y440" s="8">
        <f>IF(E440="Seca",Tol_Seca,Tol_Chuva)</f>
        <v>0</v>
      </c>
      <c r="Z440">
        <f>IF(AND(U440&gt;0,O440&gt;0),IF(X440&lt;=Y440,"OK","ATENCAO"),"")</f>
        <v>0</v>
      </c>
    </row>
    <row r="441" spans="7:26">
      <c r="G441">
        <f>D441&amp;"|"&amp;E441&amp;"|"&amp;F441</f>
        <v>0</v>
      </c>
      <c r="H441">
        <f>UPPER(SUBSTITUTE(SUBSTITUTE(G441,"-","")," ",""))</f>
        <v>0</v>
      </c>
      <c r="I441" s="6">
        <f>IFERROR(INDEX(Param_E,MATCH(H441,Param_KeysNorm,0)),"")</f>
        <v>0</v>
      </c>
      <c r="J441" s="6">
        <f>IFERROR(INDEX(Param_Gf,MATCH(H441,Param_KeysNorm,0)),"")</f>
        <v>0</v>
      </c>
      <c r="K441" s="6">
        <f>IFERROR(INDEX(Param_s,MATCH(H441,Param_KeysNorm,0)),"")</f>
        <v>0</v>
      </c>
      <c r="L441" s="6">
        <f>IFERROR(INDEX(Param_g,MATCH(H441,Param_KeysNorm,0)),"")</f>
        <v>0</v>
      </c>
      <c r="M441" s="6">
        <f>IFERROR(INDEX(Param_L,MATCH(H441,Param_KeysNorm,0)),"")</f>
        <v>0</v>
      </c>
      <c r="N441" s="6">
        <f>IFERROR(INDEX(Param_rho,MATCH(H441,Param_KeysNorm,0)),"")</f>
        <v>0</v>
      </c>
      <c r="O441" s="6">
        <f>IFERROR(INDEX(Param_d,MATCH(H441,Param_KeysNorm,0)),"")</f>
        <v>0</v>
      </c>
      <c r="P441" s="6">
        <f>IFERROR(IF(I441&gt;0,10000/I441,""),"")</f>
        <v>0</v>
      </c>
      <c r="Q441" s="6">
        <f>IFERROR(IF(K441&gt;0,J441/K441,""),"")</f>
        <v>0</v>
      </c>
      <c r="R441" s="6">
        <f>IFERROR(IF(L441&gt;0,Q441/L441,""),"")</f>
        <v>0</v>
      </c>
      <c r="S441" s="7">
        <f>IFERROR(R441*P441,"")</f>
        <v>0</v>
      </c>
      <c r="T441" s="6">
        <f>IFERROR((S441*M441*N441)/1000,"")</f>
        <v>0</v>
      </c>
      <c r="U441" s="6">
        <f>IFERROR(R441*M441*N441,"")</f>
        <v>0</v>
      </c>
      <c r="V441" s="6">
        <f>IF(A441&gt;0,A441*(1-(B441/100)-(C441/100)),"")</f>
        <v>0</v>
      </c>
      <c r="W441" s="6">
        <f>IFERROR(T441*V441,"")</f>
        <v>0</v>
      </c>
      <c r="X441" s="8">
        <f>IF(AND(U441&gt;0,O441&gt;0),ABS(U441-O441)/O441,"")</f>
        <v>0</v>
      </c>
      <c r="Y441" s="8">
        <f>IF(E441="Seca",Tol_Seca,Tol_Chuva)</f>
        <v>0</v>
      </c>
      <c r="Z441">
        <f>IF(AND(U441&gt;0,O441&gt;0),IF(X441&lt;=Y441,"OK","ATENCAO"),"")</f>
        <v>0</v>
      </c>
    </row>
    <row r="442" spans="7:26">
      <c r="G442">
        <f>D442&amp;"|"&amp;E442&amp;"|"&amp;F442</f>
        <v>0</v>
      </c>
      <c r="H442">
        <f>UPPER(SUBSTITUTE(SUBSTITUTE(G442,"-","")," ",""))</f>
        <v>0</v>
      </c>
      <c r="I442" s="6">
        <f>IFERROR(INDEX(Param_E,MATCH(H442,Param_KeysNorm,0)),"")</f>
        <v>0</v>
      </c>
      <c r="J442" s="6">
        <f>IFERROR(INDEX(Param_Gf,MATCH(H442,Param_KeysNorm,0)),"")</f>
        <v>0</v>
      </c>
      <c r="K442" s="6">
        <f>IFERROR(INDEX(Param_s,MATCH(H442,Param_KeysNorm,0)),"")</f>
        <v>0</v>
      </c>
      <c r="L442" s="6">
        <f>IFERROR(INDEX(Param_g,MATCH(H442,Param_KeysNorm,0)),"")</f>
        <v>0</v>
      </c>
      <c r="M442" s="6">
        <f>IFERROR(INDEX(Param_L,MATCH(H442,Param_KeysNorm,0)),"")</f>
        <v>0</v>
      </c>
      <c r="N442" s="6">
        <f>IFERROR(INDEX(Param_rho,MATCH(H442,Param_KeysNorm,0)),"")</f>
        <v>0</v>
      </c>
      <c r="O442" s="6">
        <f>IFERROR(INDEX(Param_d,MATCH(H442,Param_KeysNorm,0)),"")</f>
        <v>0</v>
      </c>
      <c r="P442" s="6">
        <f>IFERROR(IF(I442&gt;0,10000/I442,""),"")</f>
        <v>0</v>
      </c>
      <c r="Q442" s="6">
        <f>IFERROR(IF(K442&gt;0,J442/K442,""),"")</f>
        <v>0</v>
      </c>
      <c r="R442" s="6">
        <f>IFERROR(IF(L442&gt;0,Q442/L442,""),"")</f>
        <v>0</v>
      </c>
      <c r="S442" s="7">
        <f>IFERROR(R442*P442,"")</f>
        <v>0</v>
      </c>
      <c r="T442" s="6">
        <f>IFERROR((S442*M442*N442)/1000,"")</f>
        <v>0</v>
      </c>
      <c r="U442" s="6">
        <f>IFERROR(R442*M442*N442,"")</f>
        <v>0</v>
      </c>
      <c r="V442" s="6">
        <f>IF(A442&gt;0,A442*(1-(B442/100)-(C442/100)),"")</f>
        <v>0</v>
      </c>
      <c r="W442" s="6">
        <f>IFERROR(T442*V442,"")</f>
        <v>0</v>
      </c>
      <c r="X442" s="8">
        <f>IF(AND(U442&gt;0,O442&gt;0),ABS(U442-O442)/O442,"")</f>
        <v>0</v>
      </c>
      <c r="Y442" s="8">
        <f>IF(E442="Seca",Tol_Seca,Tol_Chuva)</f>
        <v>0</v>
      </c>
      <c r="Z442">
        <f>IF(AND(U442&gt;0,O442&gt;0),IF(X442&lt;=Y442,"OK","ATENCAO"),"")</f>
        <v>0</v>
      </c>
    </row>
    <row r="443" spans="7:26">
      <c r="G443">
        <f>D443&amp;"|"&amp;E443&amp;"|"&amp;F443</f>
        <v>0</v>
      </c>
      <c r="H443">
        <f>UPPER(SUBSTITUTE(SUBSTITUTE(G443,"-","")," ",""))</f>
        <v>0</v>
      </c>
      <c r="I443" s="6">
        <f>IFERROR(INDEX(Param_E,MATCH(H443,Param_KeysNorm,0)),"")</f>
        <v>0</v>
      </c>
      <c r="J443" s="6">
        <f>IFERROR(INDEX(Param_Gf,MATCH(H443,Param_KeysNorm,0)),"")</f>
        <v>0</v>
      </c>
      <c r="K443" s="6">
        <f>IFERROR(INDEX(Param_s,MATCH(H443,Param_KeysNorm,0)),"")</f>
        <v>0</v>
      </c>
      <c r="L443" s="6">
        <f>IFERROR(INDEX(Param_g,MATCH(H443,Param_KeysNorm,0)),"")</f>
        <v>0</v>
      </c>
      <c r="M443" s="6">
        <f>IFERROR(INDEX(Param_L,MATCH(H443,Param_KeysNorm,0)),"")</f>
        <v>0</v>
      </c>
      <c r="N443" s="6">
        <f>IFERROR(INDEX(Param_rho,MATCH(H443,Param_KeysNorm,0)),"")</f>
        <v>0</v>
      </c>
      <c r="O443" s="6">
        <f>IFERROR(INDEX(Param_d,MATCH(H443,Param_KeysNorm,0)),"")</f>
        <v>0</v>
      </c>
      <c r="P443" s="6">
        <f>IFERROR(IF(I443&gt;0,10000/I443,""),"")</f>
        <v>0</v>
      </c>
      <c r="Q443" s="6">
        <f>IFERROR(IF(K443&gt;0,J443/K443,""),"")</f>
        <v>0</v>
      </c>
      <c r="R443" s="6">
        <f>IFERROR(IF(L443&gt;0,Q443/L443,""),"")</f>
        <v>0</v>
      </c>
      <c r="S443" s="7">
        <f>IFERROR(R443*P443,"")</f>
        <v>0</v>
      </c>
      <c r="T443" s="6">
        <f>IFERROR((S443*M443*N443)/1000,"")</f>
        <v>0</v>
      </c>
      <c r="U443" s="6">
        <f>IFERROR(R443*M443*N443,"")</f>
        <v>0</v>
      </c>
      <c r="V443" s="6">
        <f>IF(A443&gt;0,A443*(1-(B443/100)-(C443/100)),"")</f>
        <v>0</v>
      </c>
      <c r="W443" s="6">
        <f>IFERROR(T443*V443,"")</f>
        <v>0</v>
      </c>
      <c r="X443" s="8">
        <f>IF(AND(U443&gt;0,O443&gt;0),ABS(U443-O443)/O443,"")</f>
        <v>0</v>
      </c>
      <c r="Y443" s="8">
        <f>IF(E443="Seca",Tol_Seca,Tol_Chuva)</f>
        <v>0</v>
      </c>
      <c r="Z443">
        <f>IF(AND(U443&gt;0,O443&gt;0),IF(X443&lt;=Y443,"OK","ATENCAO"),"")</f>
        <v>0</v>
      </c>
    </row>
    <row r="444" spans="7:26">
      <c r="G444">
        <f>D444&amp;"|"&amp;E444&amp;"|"&amp;F444</f>
        <v>0</v>
      </c>
      <c r="H444">
        <f>UPPER(SUBSTITUTE(SUBSTITUTE(G444,"-","")," ",""))</f>
        <v>0</v>
      </c>
      <c r="I444" s="6">
        <f>IFERROR(INDEX(Param_E,MATCH(H444,Param_KeysNorm,0)),"")</f>
        <v>0</v>
      </c>
      <c r="J444" s="6">
        <f>IFERROR(INDEX(Param_Gf,MATCH(H444,Param_KeysNorm,0)),"")</f>
        <v>0</v>
      </c>
      <c r="K444" s="6">
        <f>IFERROR(INDEX(Param_s,MATCH(H444,Param_KeysNorm,0)),"")</f>
        <v>0</v>
      </c>
      <c r="L444" s="6">
        <f>IFERROR(INDEX(Param_g,MATCH(H444,Param_KeysNorm,0)),"")</f>
        <v>0</v>
      </c>
      <c r="M444" s="6">
        <f>IFERROR(INDEX(Param_L,MATCH(H444,Param_KeysNorm,0)),"")</f>
        <v>0</v>
      </c>
      <c r="N444" s="6">
        <f>IFERROR(INDEX(Param_rho,MATCH(H444,Param_KeysNorm,0)),"")</f>
        <v>0</v>
      </c>
      <c r="O444" s="6">
        <f>IFERROR(INDEX(Param_d,MATCH(H444,Param_KeysNorm,0)),"")</f>
        <v>0</v>
      </c>
      <c r="P444" s="6">
        <f>IFERROR(IF(I444&gt;0,10000/I444,""),"")</f>
        <v>0</v>
      </c>
      <c r="Q444" s="6">
        <f>IFERROR(IF(K444&gt;0,J444/K444,""),"")</f>
        <v>0</v>
      </c>
      <c r="R444" s="6">
        <f>IFERROR(IF(L444&gt;0,Q444/L444,""),"")</f>
        <v>0</v>
      </c>
      <c r="S444" s="7">
        <f>IFERROR(R444*P444,"")</f>
        <v>0</v>
      </c>
      <c r="T444" s="6">
        <f>IFERROR((S444*M444*N444)/1000,"")</f>
        <v>0</v>
      </c>
      <c r="U444" s="6">
        <f>IFERROR(R444*M444*N444,"")</f>
        <v>0</v>
      </c>
      <c r="V444" s="6">
        <f>IF(A444&gt;0,A444*(1-(B444/100)-(C444/100)),"")</f>
        <v>0</v>
      </c>
      <c r="W444" s="6">
        <f>IFERROR(T444*V444,"")</f>
        <v>0</v>
      </c>
      <c r="X444" s="8">
        <f>IF(AND(U444&gt;0,O444&gt;0),ABS(U444-O444)/O444,"")</f>
        <v>0</v>
      </c>
      <c r="Y444" s="8">
        <f>IF(E444="Seca",Tol_Seca,Tol_Chuva)</f>
        <v>0</v>
      </c>
      <c r="Z444">
        <f>IF(AND(U444&gt;0,O444&gt;0),IF(X444&lt;=Y444,"OK","ATENCAO"),"")</f>
        <v>0</v>
      </c>
    </row>
    <row r="445" spans="7:26">
      <c r="G445">
        <f>D445&amp;"|"&amp;E445&amp;"|"&amp;F445</f>
        <v>0</v>
      </c>
      <c r="H445">
        <f>UPPER(SUBSTITUTE(SUBSTITUTE(G445,"-","")," ",""))</f>
        <v>0</v>
      </c>
      <c r="I445" s="6">
        <f>IFERROR(INDEX(Param_E,MATCH(H445,Param_KeysNorm,0)),"")</f>
        <v>0</v>
      </c>
      <c r="J445" s="6">
        <f>IFERROR(INDEX(Param_Gf,MATCH(H445,Param_KeysNorm,0)),"")</f>
        <v>0</v>
      </c>
      <c r="K445" s="6">
        <f>IFERROR(INDEX(Param_s,MATCH(H445,Param_KeysNorm,0)),"")</f>
        <v>0</v>
      </c>
      <c r="L445" s="6">
        <f>IFERROR(INDEX(Param_g,MATCH(H445,Param_KeysNorm,0)),"")</f>
        <v>0</v>
      </c>
      <c r="M445" s="6">
        <f>IFERROR(INDEX(Param_L,MATCH(H445,Param_KeysNorm,0)),"")</f>
        <v>0</v>
      </c>
      <c r="N445" s="6">
        <f>IFERROR(INDEX(Param_rho,MATCH(H445,Param_KeysNorm,0)),"")</f>
        <v>0</v>
      </c>
      <c r="O445" s="6">
        <f>IFERROR(INDEX(Param_d,MATCH(H445,Param_KeysNorm,0)),"")</f>
        <v>0</v>
      </c>
      <c r="P445" s="6">
        <f>IFERROR(IF(I445&gt;0,10000/I445,""),"")</f>
        <v>0</v>
      </c>
      <c r="Q445" s="6">
        <f>IFERROR(IF(K445&gt;0,J445/K445,""),"")</f>
        <v>0</v>
      </c>
      <c r="R445" s="6">
        <f>IFERROR(IF(L445&gt;0,Q445/L445,""),"")</f>
        <v>0</v>
      </c>
      <c r="S445" s="7">
        <f>IFERROR(R445*P445,"")</f>
        <v>0</v>
      </c>
      <c r="T445" s="6">
        <f>IFERROR((S445*M445*N445)/1000,"")</f>
        <v>0</v>
      </c>
      <c r="U445" s="6">
        <f>IFERROR(R445*M445*N445,"")</f>
        <v>0</v>
      </c>
      <c r="V445" s="6">
        <f>IF(A445&gt;0,A445*(1-(B445/100)-(C445/100)),"")</f>
        <v>0</v>
      </c>
      <c r="W445" s="6">
        <f>IFERROR(T445*V445,"")</f>
        <v>0</v>
      </c>
      <c r="X445" s="8">
        <f>IF(AND(U445&gt;0,O445&gt;0),ABS(U445-O445)/O445,"")</f>
        <v>0</v>
      </c>
      <c r="Y445" s="8">
        <f>IF(E445="Seca",Tol_Seca,Tol_Chuva)</f>
        <v>0</v>
      </c>
      <c r="Z445">
        <f>IF(AND(U445&gt;0,O445&gt;0),IF(X445&lt;=Y445,"OK","ATENCAO"),"")</f>
        <v>0</v>
      </c>
    </row>
    <row r="446" spans="7:26">
      <c r="G446">
        <f>D446&amp;"|"&amp;E446&amp;"|"&amp;F446</f>
        <v>0</v>
      </c>
      <c r="H446">
        <f>UPPER(SUBSTITUTE(SUBSTITUTE(G446,"-","")," ",""))</f>
        <v>0</v>
      </c>
      <c r="I446" s="6">
        <f>IFERROR(INDEX(Param_E,MATCH(H446,Param_KeysNorm,0)),"")</f>
        <v>0</v>
      </c>
      <c r="J446" s="6">
        <f>IFERROR(INDEX(Param_Gf,MATCH(H446,Param_KeysNorm,0)),"")</f>
        <v>0</v>
      </c>
      <c r="K446" s="6">
        <f>IFERROR(INDEX(Param_s,MATCH(H446,Param_KeysNorm,0)),"")</f>
        <v>0</v>
      </c>
      <c r="L446" s="6">
        <f>IFERROR(INDEX(Param_g,MATCH(H446,Param_KeysNorm,0)),"")</f>
        <v>0</v>
      </c>
      <c r="M446" s="6">
        <f>IFERROR(INDEX(Param_L,MATCH(H446,Param_KeysNorm,0)),"")</f>
        <v>0</v>
      </c>
      <c r="N446" s="6">
        <f>IFERROR(INDEX(Param_rho,MATCH(H446,Param_KeysNorm,0)),"")</f>
        <v>0</v>
      </c>
      <c r="O446" s="6">
        <f>IFERROR(INDEX(Param_d,MATCH(H446,Param_KeysNorm,0)),"")</f>
        <v>0</v>
      </c>
      <c r="P446" s="6">
        <f>IFERROR(IF(I446&gt;0,10000/I446,""),"")</f>
        <v>0</v>
      </c>
      <c r="Q446" s="6">
        <f>IFERROR(IF(K446&gt;0,J446/K446,""),"")</f>
        <v>0</v>
      </c>
      <c r="R446" s="6">
        <f>IFERROR(IF(L446&gt;0,Q446/L446,""),"")</f>
        <v>0</v>
      </c>
      <c r="S446" s="7">
        <f>IFERROR(R446*P446,"")</f>
        <v>0</v>
      </c>
      <c r="T446" s="6">
        <f>IFERROR((S446*M446*N446)/1000,"")</f>
        <v>0</v>
      </c>
      <c r="U446" s="6">
        <f>IFERROR(R446*M446*N446,"")</f>
        <v>0</v>
      </c>
      <c r="V446" s="6">
        <f>IF(A446&gt;0,A446*(1-(B446/100)-(C446/100)),"")</f>
        <v>0</v>
      </c>
      <c r="W446" s="6">
        <f>IFERROR(T446*V446,"")</f>
        <v>0</v>
      </c>
      <c r="X446" s="8">
        <f>IF(AND(U446&gt;0,O446&gt;0),ABS(U446-O446)/O446,"")</f>
        <v>0</v>
      </c>
      <c r="Y446" s="8">
        <f>IF(E446="Seca",Tol_Seca,Tol_Chuva)</f>
        <v>0</v>
      </c>
      <c r="Z446">
        <f>IF(AND(U446&gt;0,O446&gt;0),IF(X446&lt;=Y446,"OK","ATENCAO"),"")</f>
        <v>0</v>
      </c>
    </row>
    <row r="447" spans="7:26">
      <c r="G447">
        <f>D447&amp;"|"&amp;E447&amp;"|"&amp;F447</f>
        <v>0</v>
      </c>
      <c r="H447">
        <f>UPPER(SUBSTITUTE(SUBSTITUTE(G447,"-","")," ",""))</f>
        <v>0</v>
      </c>
      <c r="I447" s="6">
        <f>IFERROR(INDEX(Param_E,MATCH(H447,Param_KeysNorm,0)),"")</f>
        <v>0</v>
      </c>
      <c r="J447" s="6">
        <f>IFERROR(INDEX(Param_Gf,MATCH(H447,Param_KeysNorm,0)),"")</f>
        <v>0</v>
      </c>
      <c r="K447" s="6">
        <f>IFERROR(INDEX(Param_s,MATCH(H447,Param_KeysNorm,0)),"")</f>
        <v>0</v>
      </c>
      <c r="L447" s="6">
        <f>IFERROR(INDEX(Param_g,MATCH(H447,Param_KeysNorm,0)),"")</f>
        <v>0</v>
      </c>
      <c r="M447" s="6">
        <f>IFERROR(INDEX(Param_L,MATCH(H447,Param_KeysNorm,0)),"")</f>
        <v>0</v>
      </c>
      <c r="N447" s="6">
        <f>IFERROR(INDEX(Param_rho,MATCH(H447,Param_KeysNorm,0)),"")</f>
        <v>0</v>
      </c>
      <c r="O447" s="6">
        <f>IFERROR(INDEX(Param_d,MATCH(H447,Param_KeysNorm,0)),"")</f>
        <v>0</v>
      </c>
      <c r="P447" s="6">
        <f>IFERROR(IF(I447&gt;0,10000/I447,""),"")</f>
        <v>0</v>
      </c>
      <c r="Q447" s="6">
        <f>IFERROR(IF(K447&gt;0,J447/K447,""),"")</f>
        <v>0</v>
      </c>
      <c r="R447" s="6">
        <f>IFERROR(IF(L447&gt;0,Q447/L447,""),"")</f>
        <v>0</v>
      </c>
      <c r="S447" s="7">
        <f>IFERROR(R447*P447,"")</f>
        <v>0</v>
      </c>
      <c r="T447" s="6">
        <f>IFERROR((S447*M447*N447)/1000,"")</f>
        <v>0</v>
      </c>
      <c r="U447" s="6">
        <f>IFERROR(R447*M447*N447,"")</f>
        <v>0</v>
      </c>
      <c r="V447" s="6">
        <f>IF(A447&gt;0,A447*(1-(B447/100)-(C447/100)),"")</f>
        <v>0</v>
      </c>
      <c r="W447" s="6">
        <f>IFERROR(T447*V447,"")</f>
        <v>0</v>
      </c>
      <c r="X447" s="8">
        <f>IF(AND(U447&gt;0,O447&gt;0),ABS(U447-O447)/O447,"")</f>
        <v>0</v>
      </c>
      <c r="Y447" s="8">
        <f>IF(E447="Seca",Tol_Seca,Tol_Chuva)</f>
        <v>0</v>
      </c>
      <c r="Z447">
        <f>IF(AND(U447&gt;0,O447&gt;0),IF(X447&lt;=Y447,"OK","ATENCAO"),"")</f>
        <v>0</v>
      </c>
    </row>
    <row r="448" spans="7:26">
      <c r="G448">
        <f>D448&amp;"|"&amp;E448&amp;"|"&amp;F448</f>
        <v>0</v>
      </c>
      <c r="H448">
        <f>UPPER(SUBSTITUTE(SUBSTITUTE(G448,"-","")," ",""))</f>
        <v>0</v>
      </c>
      <c r="I448" s="6">
        <f>IFERROR(INDEX(Param_E,MATCH(H448,Param_KeysNorm,0)),"")</f>
        <v>0</v>
      </c>
      <c r="J448" s="6">
        <f>IFERROR(INDEX(Param_Gf,MATCH(H448,Param_KeysNorm,0)),"")</f>
        <v>0</v>
      </c>
      <c r="K448" s="6">
        <f>IFERROR(INDEX(Param_s,MATCH(H448,Param_KeysNorm,0)),"")</f>
        <v>0</v>
      </c>
      <c r="L448" s="6">
        <f>IFERROR(INDEX(Param_g,MATCH(H448,Param_KeysNorm,0)),"")</f>
        <v>0</v>
      </c>
      <c r="M448" s="6">
        <f>IFERROR(INDEX(Param_L,MATCH(H448,Param_KeysNorm,0)),"")</f>
        <v>0</v>
      </c>
      <c r="N448" s="6">
        <f>IFERROR(INDEX(Param_rho,MATCH(H448,Param_KeysNorm,0)),"")</f>
        <v>0</v>
      </c>
      <c r="O448" s="6">
        <f>IFERROR(INDEX(Param_d,MATCH(H448,Param_KeysNorm,0)),"")</f>
        <v>0</v>
      </c>
      <c r="P448" s="6">
        <f>IFERROR(IF(I448&gt;0,10000/I448,""),"")</f>
        <v>0</v>
      </c>
      <c r="Q448" s="6">
        <f>IFERROR(IF(K448&gt;0,J448/K448,""),"")</f>
        <v>0</v>
      </c>
      <c r="R448" s="6">
        <f>IFERROR(IF(L448&gt;0,Q448/L448,""),"")</f>
        <v>0</v>
      </c>
      <c r="S448" s="7">
        <f>IFERROR(R448*P448,"")</f>
        <v>0</v>
      </c>
      <c r="T448" s="6">
        <f>IFERROR((S448*M448*N448)/1000,"")</f>
        <v>0</v>
      </c>
      <c r="U448" s="6">
        <f>IFERROR(R448*M448*N448,"")</f>
        <v>0</v>
      </c>
      <c r="V448" s="6">
        <f>IF(A448&gt;0,A448*(1-(B448/100)-(C448/100)),"")</f>
        <v>0</v>
      </c>
      <c r="W448" s="6">
        <f>IFERROR(T448*V448,"")</f>
        <v>0</v>
      </c>
      <c r="X448" s="8">
        <f>IF(AND(U448&gt;0,O448&gt;0),ABS(U448-O448)/O448,"")</f>
        <v>0</v>
      </c>
      <c r="Y448" s="8">
        <f>IF(E448="Seca",Tol_Seca,Tol_Chuva)</f>
        <v>0</v>
      </c>
      <c r="Z448">
        <f>IF(AND(U448&gt;0,O448&gt;0),IF(X448&lt;=Y448,"OK","ATENCAO"),"")</f>
        <v>0</v>
      </c>
    </row>
    <row r="449" spans="7:26">
      <c r="G449">
        <f>D449&amp;"|"&amp;E449&amp;"|"&amp;F449</f>
        <v>0</v>
      </c>
      <c r="H449">
        <f>UPPER(SUBSTITUTE(SUBSTITUTE(G449,"-","")," ",""))</f>
        <v>0</v>
      </c>
      <c r="I449" s="6">
        <f>IFERROR(INDEX(Param_E,MATCH(H449,Param_KeysNorm,0)),"")</f>
        <v>0</v>
      </c>
      <c r="J449" s="6">
        <f>IFERROR(INDEX(Param_Gf,MATCH(H449,Param_KeysNorm,0)),"")</f>
        <v>0</v>
      </c>
      <c r="K449" s="6">
        <f>IFERROR(INDEX(Param_s,MATCH(H449,Param_KeysNorm,0)),"")</f>
        <v>0</v>
      </c>
      <c r="L449" s="6">
        <f>IFERROR(INDEX(Param_g,MATCH(H449,Param_KeysNorm,0)),"")</f>
        <v>0</v>
      </c>
      <c r="M449" s="6">
        <f>IFERROR(INDEX(Param_L,MATCH(H449,Param_KeysNorm,0)),"")</f>
        <v>0</v>
      </c>
      <c r="N449" s="6">
        <f>IFERROR(INDEX(Param_rho,MATCH(H449,Param_KeysNorm,0)),"")</f>
        <v>0</v>
      </c>
      <c r="O449" s="6">
        <f>IFERROR(INDEX(Param_d,MATCH(H449,Param_KeysNorm,0)),"")</f>
        <v>0</v>
      </c>
      <c r="P449" s="6">
        <f>IFERROR(IF(I449&gt;0,10000/I449,""),"")</f>
        <v>0</v>
      </c>
      <c r="Q449" s="6">
        <f>IFERROR(IF(K449&gt;0,J449/K449,""),"")</f>
        <v>0</v>
      </c>
      <c r="R449" s="6">
        <f>IFERROR(IF(L449&gt;0,Q449/L449,""),"")</f>
        <v>0</v>
      </c>
      <c r="S449" s="7">
        <f>IFERROR(R449*P449,"")</f>
        <v>0</v>
      </c>
      <c r="T449" s="6">
        <f>IFERROR((S449*M449*N449)/1000,"")</f>
        <v>0</v>
      </c>
      <c r="U449" s="6">
        <f>IFERROR(R449*M449*N449,"")</f>
        <v>0</v>
      </c>
      <c r="V449" s="6">
        <f>IF(A449&gt;0,A449*(1-(B449/100)-(C449/100)),"")</f>
        <v>0</v>
      </c>
      <c r="W449" s="6">
        <f>IFERROR(T449*V449,"")</f>
        <v>0</v>
      </c>
      <c r="X449" s="8">
        <f>IF(AND(U449&gt;0,O449&gt;0),ABS(U449-O449)/O449,"")</f>
        <v>0</v>
      </c>
      <c r="Y449" s="8">
        <f>IF(E449="Seca",Tol_Seca,Tol_Chuva)</f>
        <v>0</v>
      </c>
      <c r="Z449">
        <f>IF(AND(U449&gt;0,O449&gt;0),IF(X449&lt;=Y449,"OK","ATENCAO"),"")</f>
        <v>0</v>
      </c>
    </row>
    <row r="450" spans="7:26">
      <c r="G450">
        <f>D450&amp;"|"&amp;E450&amp;"|"&amp;F450</f>
        <v>0</v>
      </c>
      <c r="H450">
        <f>UPPER(SUBSTITUTE(SUBSTITUTE(G450,"-","")," ",""))</f>
        <v>0</v>
      </c>
      <c r="I450" s="6">
        <f>IFERROR(INDEX(Param_E,MATCH(H450,Param_KeysNorm,0)),"")</f>
        <v>0</v>
      </c>
      <c r="J450" s="6">
        <f>IFERROR(INDEX(Param_Gf,MATCH(H450,Param_KeysNorm,0)),"")</f>
        <v>0</v>
      </c>
      <c r="K450" s="6">
        <f>IFERROR(INDEX(Param_s,MATCH(H450,Param_KeysNorm,0)),"")</f>
        <v>0</v>
      </c>
      <c r="L450" s="6">
        <f>IFERROR(INDEX(Param_g,MATCH(H450,Param_KeysNorm,0)),"")</f>
        <v>0</v>
      </c>
      <c r="M450" s="6">
        <f>IFERROR(INDEX(Param_L,MATCH(H450,Param_KeysNorm,0)),"")</f>
        <v>0</v>
      </c>
      <c r="N450" s="6">
        <f>IFERROR(INDEX(Param_rho,MATCH(H450,Param_KeysNorm,0)),"")</f>
        <v>0</v>
      </c>
      <c r="O450" s="6">
        <f>IFERROR(INDEX(Param_d,MATCH(H450,Param_KeysNorm,0)),"")</f>
        <v>0</v>
      </c>
      <c r="P450" s="6">
        <f>IFERROR(IF(I450&gt;0,10000/I450,""),"")</f>
        <v>0</v>
      </c>
      <c r="Q450" s="6">
        <f>IFERROR(IF(K450&gt;0,J450/K450,""),"")</f>
        <v>0</v>
      </c>
      <c r="R450" s="6">
        <f>IFERROR(IF(L450&gt;0,Q450/L450,""),"")</f>
        <v>0</v>
      </c>
      <c r="S450" s="7">
        <f>IFERROR(R450*P450,"")</f>
        <v>0</v>
      </c>
      <c r="T450" s="6">
        <f>IFERROR((S450*M450*N450)/1000,"")</f>
        <v>0</v>
      </c>
      <c r="U450" s="6">
        <f>IFERROR(R450*M450*N450,"")</f>
        <v>0</v>
      </c>
      <c r="V450" s="6">
        <f>IF(A450&gt;0,A450*(1-(B450/100)-(C450/100)),"")</f>
        <v>0</v>
      </c>
      <c r="W450" s="6">
        <f>IFERROR(T450*V450,"")</f>
        <v>0</v>
      </c>
      <c r="X450" s="8">
        <f>IF(AND(U450&gt;0,O450&gt;0),ABS(U450-O450)/O450,"")</f>
        <v>0</v>
      </c>
      <c r="Y450" s="8">
        <f>IF(E450="Seca",Tol_Seca,Tol_Chuva)</f>
        <v>0</v>
      </c>
      <c r="Z450">
        <f>IF(AND(U450&gt;0,O450&gt;0),IF(X450&lt;=Y450,"OK","ATENCAO"),"")</f>
        <v>0</v>
      </c>
    </row>
    <row r="451" spans="7:26">
      <c r="G451">
        <f>D451&amp;"|"&amp;E451&amp;"|"&amp;F451</f>
        <v>0</v>
      </c>
      <c r="H451">
        <f>UPPER(SUBSTITUTE(SUBSTITUTE(G451,"-","")," ",""))</f>
        <v>0</v>
      </c>
      <c r="I451" s="6">
        <f>IFERROR(INDEX(Param_E,MATCH(H451,Param_KeysNorm,0)),"")</f>
        <v>0</v>
      </c>
      <c r="J451" s="6">
        <f>IFERROR(INDEX(Param_Gf,MATCH(H451,Param_KeysNorm,0)),"")</f>
        <v>0</v>
      </c>
      <c r="K451" s="6">
        <f>IFERROR(INDEX(Param_s,MATCH(H451,Param_KeysNorm,0)),"")</f>
        <v>0</v>
      </c>
      <c r="L451" s="6">
        <f>IFERROR(INDEX(Param_g,MATCH(H451,Param_KeysNorm,0)),"")</f>
        <v>0</v>
      </c>
      <c r="M451" s="6">
        <f>IFERROR(INDEX(Param_L,MATCH(H451,Param_KeysNorm,0)),"")</f>
        <v>0</v>
      </c>
      <c r="N451" s="6">
        <f>IFERROR(INDEX(Param_rho,MATCH(H451,Param_KeysNorm,0)),"")</f>
        <v>0</v>
      </c>
      <c r="O451" s="6">
        <f>IFERROR(INDEX(Param_d,MATCH(H451,Param_KeysNorm,0)),"")</f>
        <v>0</v>
      </c>
      <c r="P451" s="6">
        <f>IFERROR(IF(I451&gt;0,10000/I451,""),"")</f>
        <v>0</v>
      </c>
      <c r="Q451" s="6">
        <f>IFERROR(IF(K451&gt;0,J451/K451,""),"")</f>
        <v>0</v>
      </c>
      <c r="R451" s="6">
        <f>IFERROR(IF(L451&gt;0,Q451/L451,""),"")</f>
        <v>0</v>
      </c>
      <c r="S451" s="7">
        <f>IFERROR(R451*P451,"")</f>
        <v>0</v>
      </c>
      <c r="T451" s="6">
        <f>IFERROR((S451*M451*N451)/1000,"")</f>
        <v>0</v>
      </c>
      <c r="U451" s="6">
        <f>IFERROR(R451*M451*N451,"")</f>
        <v>0</v>
      </c>
      <c r="V451" s="6">
        <f>IF(A451&gt;0,A451*(1-(B451/100)-(C451/100)),"")</f>
        <v>0</v>
      </c>
      <c r="W451" s="6">
        <f>IFERROR(T451*V451,"")</f>
        <v>0</v>
      </c>
      <c r="X451" s="8">
        <f>IF(AND(U451&gt;0,O451&gt;0),ABS(U451-O451)/O451,"")</f>
        <v>0</v>
      </c>
      <c r="Y451" s="8">
        <f>IF(E451="Seca",Tol_Seca,Tol_Chuva)</f>
        <v>0</v>
      </c>
      <c r="Z451">
        <f>IF(AND(U451&gt;0,O451&gt;0),IF(X451&lt;=Y451,"OK","ATENCAO"),"")</f>
        <v>0</v>
      </c>
    </row>
    <row r="452" spans="7:26">
      <c r="G452">
        <f>D452&amp;"|"&amp;E452&amp;"|"&amp;F452</f>
        <v>0</v>
      </c>
      <c r="H452">
        <f>UPPER(SUBSTITUTE(SUBSTITUTE(G452,"-","")," ",""))</f>
        <v>0</v>
      </c>
      <c r="I452" s="6">
        <f>IFERROR(INDEX(Param_E,MATCH(H452,Param_KeysNorm,0)),"")</f>
        <v>0</v>
      </c>
      <c r="J452" s="6">
        <f>IFERROR(INDEX(Param_Gf,MATCH(H452,Param_KeysNorm,0)),"")</f>
        <v>0</v>
      </c>
      <c r="K452" s="6">
        <f>IFERROR(INDEX(Param_s,MATCH(H452,Param_KeysNorm,0)),"")</f>
        <v>0</v>
      </c>
      <c r="L452" s="6">
        <f>IFERROR(INDEX(Param_g,MATCH(H452,Param_KeysNorm,0)),"")</f>
        <v>0</v>
      </c>
      <c r="M452" s="6">
        <f>IFERROR(INDEX(Param_L,MATCH(H452,Param_KeysNorm,0)),"")</f>
        <v>0</v>
      </c>
      <c r="N452" s="6">
        <f>IFERROR(INDEX(Param_rho,MATCH(H452,Param_KeysNorm,0)),"")</f>
        <v>0</v>
      </c>
      <c r="O452" s="6">
        <f>IFERROR(INDEX(Param_d,MATCH(H452,Param_KeysNorm,0)),"")</f>
        <v>0</v>
      </c>
      <c r="P452" s="6">
        <f>IFERROR(IF(I452&gt;0,10000/I452,""),"")</f>
        <v>0</v>
      </c>
      <c r="Q452" s="6">
        <f>IFERROR(IF(K452&gt;0,J452/K452,""),"")</f>
        <v>0</v>
      </c>
      <c r="R452" s="6">
        <f>IFERROR(IF(L452&gt;0,Q452/L452,""),"")</f>
        <v>0</v>
      </c>
      <c r="S452" s="7">
        <f>IFERROR(R452*P452,"")</f>
        <v>0</v>
      </c>
      <c r="T452" s="6">
        <f>IFERROR((S452*M452*N452)/1000,"")</f>
        <v>0</v>
      </c>
      <c r="U452" s="6">
        <f>IFERROR(R452*M452*N452,"")</f>
        <v>0</v>
      </c>
      <c r="V452" s="6">
        <f>IF(A452&gt;0,A452*(1-(B452/100)-(C452/100)),"")</f>
        <v>0</v>
      </c>
      <c r="W452" s="6">
        <f>IFERROR(T452*V452,"")</f>
        <v>0</v>
      </c>
      <c r="X452" s="8">
        <f>IF(AND(U452&gt;0,O452&gt;0),ABS(U452-O452)/O452,"")</f>
        <v>0</v>
      </c>
      <c r="Y452" s="8">
        <f>IF(E452="Seca",Tol_Seca,Tol_Chuva)</f>
        <v>0</v>
      </c>
      <c r="Z452">
        <f>IF(AND(U452&gt;0,O452&gt;0),IF(X452&lt;=Y452,"OK","ATENCAO"),"")</f>
        <v>0</v>
      </c>
    </row>
    <row r="453" spans="7:26">
      <c r="G453">
        <f>D453&amp;"|"&amp;E453&amp;"|"&amp;F453</f>
        <v>0</v>
      </c>
      <c r="H453">
        <f>UPPER(SUBSTITUTE(SUBSTITUTE(G453,"-","")," ",""))</f>
        <v>0</v>
      </c>
      <c r="I453" s="6">
        <f>IFERROR(INDEX(Param_E,MATCH(H453,Param_KeysNorm,0)),"")</f>
        <v>0</v>
      </c>
      <c r="J453" s="6">
        <f>IFERROR(INDEX(Param_Gf,MATCH(H453,Param_KeysNorm,0)),"")</f>
        <v>0</v>
      </c>
      <c r="K453" s="6">
        <f>IFERROR(INDEX(Param_s,MATCH(H453,Param_KeysNorm,0)),"")</f>
        <v>0</v>
      </c>
      <c r="L453" s="6">
        <f>IFERROR(INDEX(Param_g,MATCH(H453,Param_KeysNorm,0)),"")</f>
        <v>0</v>
      </c>
      <c r="M453" s="6">
        <f>IFERROR(INDEX(Param_L,MATCH(H453,Param_KeysNorm,0)),"")</f>
        <v>0</v>
      </c>
      <c r="N453" s="6">
        <f>IFERROR(INDEX(Param_rho,MATCH(H453,Param_KeysNorm,0)),"")</f>
        <v>0</v>
      </c>
      <c r="O453" s="6">
        <f>IFERROR(INDEX(Param_d,MATCH(H453,Param_KeysNorm,0)),"")</f>
        <v>0</v>
      </c>
      <c r="P453" s="6">
        <f>IFERROR(IF(I453&gt;0,10000/I453,""),"")</f>
        <v>0</v>
      </c>
      <c r="Q453" s="6">
        <f>IFERROR(IF(K453&gt;0,J453/K453,""),"")</f>
        <v>0</v>
      </c>
      <c r="R453" s="6">
        <f>IFERROR(IF(L453&gt;0,Q453/L453,""),"")</f>
        <v>0</v>
      </c>
      <c r="S453" s="7">
        <f>IFERROR(R453*P453,"")</f>
        <v>0</v>
      </c>
      <c r="T453" s="6">
        <f>IFERROR((S453*M453*N453)/1000,"")</f>
        <v>0</v>
      </c>
      <c r="U453" s="6">
        <f>IFERROR(R453*M453*N453,"")</f>
        <v>0</v>
      </c>
      <c r="V453" s="6">
        <f>IF(A453&gt;0,A453*(1-(B453/100)-(C453/100)),"")</f>
        <v>0</v>
      </c>
      <c r="W453" s="6">
        <f>IFERROR(T453*V453,"")</f>
        <v>0</v>
      </c>
      <c r="X453" s="8">
        <f>IF(AND(U453&gt;0,O453&gt;0),ABS(U453-O453)/O453,"")</f>
        <v>0</v>
      </c>
      <c r="Y453" s="8">
        <f>IF(E453="Seca",Tol_Seca,Tol_Chuva)</f>
        <v>0</v>
      </c>
      <c r="Z453">
        <f>IF(AND(U453&gt;0,O453&gt;0),IF(X453&lt;=Y453,"OK","ATENCAO"),"")</f>
        <v>0</v>
      </c>
    </row>
    <row r="454" spans="7:26">
      <c r="G454">
        <f>D454&amp;"|"&amp;E454&amp;"|"&amp;F454</f>
        <v>0</v>
      </c>
      <c r="H454">
        <f>UPPER(SUBSTITUTE(SUBSTITUTE(G454,"-","")," ",""))</f>
        <v>0</v>
      </c>
      <c r="I454" s="6">
        <f>IFERROR(INDEX(Param_E,MATCH(H454,Param_KeysNorm,0)),"")</f>
        <v>0</v>
      </c>
      <c r="J454" s="6">
        <f>IFERROR(INDEX(Param_Gf,MATCH(H454,Param_KeysNorm,0)),"")</f>
        <v>0</v>
      </c>
      <c r="K454" s="6">
        <f>IFERROR(INDEX(Param_s,MATCH(H454,Param_KeysNorm,0)),"")</f>
        <v>0</v>
      </c>
      <c r="L454" s="6">
        <f>IFERROR(INDEX(Param_g,MATCH(H454,Param_KeysNorm,0)),"")</f>
        <v>0</v>
      </c>
      <c r="M454" s="6">
        <f>IFERROR(INDEX(Param_L,MATCH(H454,Param_KeysNorm,0)),"")</f>
        <v>0</v>
      </c>
      <c r="N454" s="6">
        <f>IFERROR(INDEX(Param_rho,MATCH(H454,Param_KeysNorm,0)),"")</f>
        <v>0</v>
      </c>
      <c r="O454" s="6">
        <f>IFERROR(INDEX(Param_d,MATCH(H454,Param_KeysNorm,0)),"")</f>
        <v>0</v>
      </c>
      <c r="P454" s="6">
        <f>IFERROR(IF(I454&gt;0,10000/I454,""),"")</f>
        <v>0</v>
      </c>
      <c r="Q454" s="6">
        <f>IFERROR(IF(K454&gt;0,J454/K454,""),"")</f>
        <v>0</v>
      </c>
      <c r="R454" s="6">
        <f>IFERROR(IF(L454&gt;0,Q454/L454,""),"")</f>
        <v>0</v>
      </c>
      <c r="S454" s="7">
        <f>IFERROR(R454*P454,"")</f>
        <v>0</v>
      </c>
      <c r="T454" s="6">
        <f>IFERROR((S454*M454*N454)/1000,"")</f>
        <v>0</v>
      </c>
      <c r="U454" s="6">
        <f>IFERROR(R454*M454*N454,"")</f>
        <v>0</v>
      </c>
      <c r="V454" s="6">
        <f>IF(A454&gt;0,A454*(1-(B454/100)-(C454/100)),"")</f>
        <v>0</v>
      </c>
      <c r="W454" s="6">
        <f>IFERROR(T454*V454,"")</f>
        <v>0</v>
      </c>
      <c r="X454" s="8">
        <f>IF(AND(U454&gt;0,O454&gt;0),ABS(U454-O454)/O454,"")</f>
        <v>0</v>
      </c>
      <c r="Y454" s="8">
        <f>IF(E454="Seca",Tol_Seca,Tol_Chuva)</f>
        <v>0</v>
      </c>
      <c r="Z454">
        <f>IF(AND(U454&gt;0,O454&gt;0),IF(X454&lt;=Y454,"OK","ATENCAO"),"")</f>
        <v>0</v>
      </c>
    </row>
    <row r="455" spans="7:26">
      <c r="G455">
        <f>D455&amp;"|"&amp;E455&amp;"|"&amp;F455</f>
        <v>0</v>
      </c>
      <c r="H455">
        <f>UPPER(SUBSTITUTE(SUBSTITUTE(G455,"-","")," ",""))</f>
        <v>0</v>
      </c>
      <c r="I455" s="6">
        <f>IFERROR(INDEX(Param_E,MATCH(H455,Param_KeysNorm,0)),"")</f>
        <v>0</v>
      </c>
      <c r="J455" s="6">
        <f>IFERROR(INDEX(Param_Gf,MATCH(H455,Param_KeysNorm,0)),"")</f>
        <v>0</v>
      </c>
      <c r="K455" s="6">
        <f>IFERROR(INDEX(Param_s,MATCH(H455,Param_KeysNorm,0)),"")</f>
        <v>0</v>
      </c>
      <c r="L455" s="6">
        <f>IFERROR(INDEX(Param_g,MATCH(H455,Param_KeysNorm,0)),"")</f>
        <v>0</v>
      </c>
      <c r="M455" s="6">
        <f>IFERROR(INDEX(Param_L,MATCH(H455,Param_KeysNorm,0)),"")</f>
        <v>0</v>
      </c>
      <c r="N455" s="6">
        <f>IFERROR(INDEX(Param_rho,MATCH(H455,Param_KeysNorm,0)),"")</f>
        <v>0</v>
      </c>
      <c r="O455" s="6">
        <f>IFERROR(INDEX(Param_d,MATCH(H455,Param_KeysNorm,0)),"")</f>
        <v>0</v>
      </c>
      <c r="P455" s="6">
        <f>IFERROR(IF(I455&gt;0,10000/I455,""),"")</f>
        <v>0</v>
      </c>
      <c r="Q455" s="6">
        <f>IFERROR(IF(K455&gt;0,J455/K455,""),"")</f>
        <v>0</v>
      </c>
      <c r="R455" s="6">
        <f>IFERROR(IF(L455&gt;0,Q455/L455,""),"")</f>
        <v>0</v>
      </c>
      <c r="S455" s="7">
        <f>IFERROR(R455*P455,"")</f>
        <v>0</v>
      </c>
      <c r="T455" s="6">
        <f>IFERROR((S455*M455*N455)/1000,"")</f>
        <v>0</v>
      </c>
      <c r="U455" s="6">
        <f>IFERROR(R455*M455*N455,"")</f>
        <v>0</v>
      </c>
      <c r="V455" s="6">
        <f>IF(A455&gt;0,A455*(1-(B455/100)-(C455/100)),"")</f>
        <v>0</v>
      </c>
      <c r="W455" s="6">
        <f>IFERROR(T455*V455,"")</f>
        <v>0</v>
      </c>
      <c r="X455" s="8">
        <f>IF(AND(U455&gt;0,O455&gt;0),ABS(U455-O455)/O455,"")</f>
        <v>0</v>
      </c>
      <c r="Y455" s="8">
        <f>IF(E455="Seca",Tol_Seca,Tol_Chuva)</f>
        <v>0</v>
      </c>
      <c r="Z455">
        <f>IF(AND(U455&gt;0,O455&gt;0),IF(X455&lt;=Y455,"OK","ATENCAO"),"")</f>
        <v>0</v>
      </c>
    </row>
    <row r="456" spans="7:26">
      <c r="G456">
        <f>D456&amp;"|"&amp;E456&amp;"|"&amp;F456</f>
        <v>0</v>
      </c>
      <c r="H456">
        <f>UPPER(SUBSTITUTE(SUBSTITUTE(G456,"-","")," ",""))</f>
        <v>0</v>
      </c>
      <c r="I456" s="6">
        <f>IFERROR(INDEX(Param_E,MATCH(H456,Param_KeysNorm,0)),"")</f>
        <v>0</v>
      </c>
      <c r="J456" s="6">
        <f>IFERROR(INDEX(Param_Gf,MATCH(H456,Param_KeysNorm,0)),"")</f>
        <v>0</v>
      </c>
      <c r="K456" s="6">
        <f>IFERROR(INDEX(Param_s,MATCH(H456,Param_KeysNorm,0)),"")</f>
        <v>0</v>
      </c>
      <c r="L456" s="6">
        <f>IFERROR(INDEX(Param_g,MATCH(H456,Param_KeysNorm,0)),"")</f>
        <v>0</v>
      </c>
      <c r="M456" s="6">
        <f>IFERROR(INDEX(Param_L,MATCH(H456,Param_KeysNorm,0)),"")</f>
        <v>0</v>
      </c>
      <c r="N456" s="6">
        <f>IFERROR(INDEX(Param_rho,MATCH(H456,Param_KeysNorm,0)),"")</f>
        <v>0</v>
      </c>
      <c r="O456" s="6">
        <f>IFERROR(INDEX(Param_d,MATCH(H456,Param_KeysNorm,0)),"")</f>
        <v>0</v>
      </c>
      <c r="P456" s="6">
        <f>IFERROR(IF(I456&gt;0,10000/I456,""),"")</f>
        <v>0</v>
      </c>
      <c r="Q456" s="6">
        <f>IFERROR(IF(K456&gt;0,J456/K456,""),"")</f>
        <v>0</v>
      </c>
      <c r="R456" s="6">
        <f>IFERROR(IF(L456&gt;0,Q456/L456,""),"")</f>
        <v>0</v>
      </c>
      <c r="S456" s="7">
        <f>IFERROR(R456*P456,"")</f>
        <v>0</v>
      </c>
      <c r="T456" s="6">
        <f>IFERROR((S456*M456*N456)/1000,"")</f>
        <v>0</v>
      </c>
      <c r="U456" s="6">
        <f>IFERROR(R456*M456*N456,"")</f>
        <v>0</v>
      </c>
      <c r="V456" s="6">
        <f>IF(A456&gt;0,A456*(1-(B456/100)-(C456/100)),"")</f>
        <v>0</v>
      </c>
      <c r="W456" s="6">
        <f>IFERROR(T456*V456,"")</f>
        <v>0</v>
      </c>
      <c r="X456" s="8">
        <f>IF(AND(U456&gt;0,O456&gt;0),ABS(U456-O456)/O456,"")</f>
        <v>0</v>
      </c>
      <c r="Y456" s="8">
        <f>IF(E456="Seca",Tol_Seca,Tol_Chuva)</f>
        <v>0</v>
      </c>
      <c r="Z456">
        <f>IF(AND(U456&gt;0,O456&gt;0),IF(X456&lt;=Y456,"OK","ATENCAO"),"")</f>
        <v>0</v>
      </c>
    </row>
    <row r="457" spans="7:26">
      <c r="G457">
        <f>D457&amp;"|"&amp;E457&amp;"|"&amp;F457</f>
        <v>0</v>
      </c>
      <c r="H457">
        <f>UPPER(SUBSTITUTE(SUBSTITUTE(G457,"-","")," ",""))</f>
        <v>0</v>
      </c>
      <c r="I457" s="6">
        <f>IFERROR(INDEX(Param_E,MATCH(H457,Param_KeysNorm,0)),"")</f>
        <v>0</v>
      </c>
      <c r="J457" s="6">
        <f>IFERROR(INDEX(Param_Gf,MATCH(H457,Param_KeysNorm,0)),"")</f>
        <v>0</v>
      </c>
      <c r="K457" s="6">
        <f>IFERROR(INDEX(Param_s,MATCH(H457,Param_KeysNorm,0)),"")</f>
        <v>0</v>
      </c>
      <c r="L457" s="6">
        <f>IFERROR(INDEX(Param_g,MATCH(H457,Param_KeysNorm,0)),"")</f>
        <v>0</v>
      </c>
      <c r="M457" s="6">
        <f>IFERROR(INDEX(Param_L,MATCH(H457,Param_KeysNorm,0)),"")</f>
        <v>0</v>
      </c>
      <c r="N457" s="6">
        <f>IFERROR(INDEX(Param_rho,MATCH(H457,Param_KeysNorm,0)),"")</f>
        <v>0</v>
      </c>
      <c r="O457" s="6">
        <f>IFERROR(INDEX(Param_d,MATCH(H457,Param_KeysNorm,0)),"")</f>
        <v>0</v>
      </c>
      <c r="P457" s="6">
        <f>IFERROR(IF(I457&gt;0,10000/I457,""),"")</f>
        <v>0</v>
      </c>
      <c r="Q457" s="6">
        <f>IFERROR(IF(K457&gt;0,J457/K457,""),"")</f>
        <v>0</v>
      </c>
      <c r="R457" s="6">
        <f>IFERROR(IF(L457&gt;0,Q457/L457,""),"")</f>
        <v>0</v>
      </c>
      <c r="S457" s="7">
        <f>IFERROR(R457*P457,"")</f>
        <v>0</v>
      </c>
      <c r="T457" s="6">
        <f>IFERROR((S457*M457*N457)/1000,"")</f>
        <v>0</v>
      </c>
      <c r="U457" s="6">
        <f>IFERROR(R457*M457*N457,"")</f>
        <v>0</v>
      </c>
      <c r="V457" s="6">
        <f>IF(A457&gt;0,A457*(1-(B457/100)-(C457/100)),"")</f>
        <v>0</v>
      </c>
      <c r="W457" s="6">
        <f>IFERROR(T457*V457,"")</f>
        <v>0</v>
      </c>
      <c r="X457" s="8">
        <f>IF(AND(U457&gt;0,O457&gt;0),ABS(U457-O457)/O457,"")</f>
        <v>0</v>
      </c>
      <c r="Y457" s="8">
        <f>IF(E457="Seca",Tol_Seca,Tol_Chuva)</f>
        <v>0</v>
      </c>
      <c r="Z457">
        <f>IF(AND(U457&gt;0,O457&gt;0),IF(X457&lt;=Y457,"OK","ATENCAO"),"")</f>
        <v>0</v>
      </c>
    </row>
    <row r="458" spans="7:26">
      <c r="G458">
        <f>D458&amp;"|"&amp;E458&amp;"|"&amp;F458</f>
        <v>0</v>
      </c>
      <c r="H458">
        <f>UPPER(SUBSTITUTE(SUBSTITUTE(G458,"-","")," ",""))</f>
        <v>0</v>
      </c>
      <c r="I458" s="6">
        <f>IFERROR(INDEX(Param_E,MATCH(H458,Param_KeysNorm,0)),"")</f>
        <v>0</v>
      </c>
      <c r="J458" s="6">
        <f>IFERROR(INDEX(Param_Gf,MATCH(H458,Param_KeysNorm,0)),"")</f>
        <v>0</v>
      </c>
      <c r="K458" s="6">
        <f>IFERROR(INDEX(Param_s,MATCH(H458,Param_KeysNorm,0)),"")</f>
        <v>0</v>
      </c>
      <c r="L458" s="6">
        <f>IFERROR(INDEX(Param_g,MATCH(H458,Param_KeysNorm,0)),"")</f>
        <v>0</v>
      </c>
      <c r="M458" s="6">
        <f>IFERROR(INDEX(Param_L,MATCH(H458,Param_KeysNorm,0)),"")</f>
        <v>0</v>
      </c>
      <c r="N458" s="6">
        <f>IFERROR(INDEX(Param_rho,MATCH(H458,Param_KeysNorm,0)),"")</f>
        <v>0</v>
      </c>
      <c r="O458" s="6">
        <f>IFERROR(INDEX(Param_d,MATCH(H458,Param_KeysNorm,0)),"")</f>
        <v>0</v>
      </c>
      <c r="P458" s="6">
        <f>IFERROR(IF(I458&gt;0,10000/I458,""),"")</f>
        <v>0</v>
      </c>
      <c r="Q458" s="6">
        <f>IFERROR(IF(K458&gt;0,J458/K458,""),"")</f>
        <v>0</v>
      </c>
      <c r="R458" s="6">
        <f>IFERROR(IF(L458&gt;0,Q458/L458,""),"")</f>
        <v>0</v>
      </c>
      <c r="S458" s="7">
        <f>IFERROR(R458*P458,"")</f>
        <v>0</v>
      </c>
      <c r="T458" s="6">
        <f>IFERROR((S458*M458*N458)/1000,"")</f>
        <v>0</v>
      </c>
      <c r="U458" s="6">
        <f>IFERROR(R458*M458*N458,"")</f>
        <v>0</v>
      </c>
      <c r="V458" s="6">
        <f>IF(A458&gt;0,A458*(1-(B458/100)-(C458/100)),"")</f>
        <v>0</v>
      </c>
      <c r="W458" s="6">
        <f>IFERROR(T458*V458,"")</f>
        <v>0</v>
      </c>
      <c r="X458" s="8">
        <f>IF(AND(U458&gt;0,O458&gt;0),ABS(U458-O458)/O458,"")</f>
        <v>0</v>
      </c>
      <c r="Y458" s="8">
        <f>IF(E458="Seca",Tol_Seca,Tol_Chuva)</f>
        <v>0</v>
      </c>
      <c r="Z458">
        <f>IF(AND(U458&gt;0,O458&gt;0),IF(X458&lt;=Y458,"OK","ATENCAO"),"")</f>
        <v>0</v>
      </c>
    </row>
    <row r="459" spans="7:26">
      <c r="G459">
        <f>D459&amp;"|"&amp;E459&amp;"|"&amp;F459</f>
        <v>0</v>
      </c>
      <c r="H459">
        <f>UPPER(SUBSTITUTE(SUBSTITUTE(G459,"-","")," ",""))</f>
        <v>0</v>
      </c>
      <c r="I459" s="6">
        <f>IFERROR(INDEX(Param_E,MATCH(H459,Param_KeysNorm,0)),"")</f>
        <v>0</v>
      </c>
      <c r="J459" s="6">
        <f>IFERROR(INDEX(Param_Gf,MATCH(H459,Param_KeysNorm,0)),"")</f>
        <v>0</v>
      </c>
      <c r="K459" s="6">
        <f>IFERROR(INDEX(Param_s,MATCH(H459,Param_KeysNorm,0)),"")</f>
        <v>0</v>
      </c>
      <c r="L459" s="6">
        <f>IFERROR(INDEX(Param_g,MATCH(H459,Param_KeysNorm,0)),"")</f>
        <v>0</v>
      </c>
      <c r="M459" s="6">
        <f>IFERROR(INDEX(Param_L,MATCH(H459,Param_KeysNorm,0)),"")</f>
        <v>0</v>
      </c>
      <c r="N459" s="6">
        <f>IFERROR(INDEX(Param_rho,MATCH(H459,Param_KeysNorm,0)),"")</f>
        <v>0</v>
      </c>
      <c r="O459" s="6">
        <f>IFERROR(INDEX(Param_d,MATCH(H459,Param_KeysNorm,0)),"")</f>
        <v>0</v>
      </c>
      <c r="P459" s="6">
        <f>IFERROR(IF(I459&gt;0,10000/I459,""),"")</f>
        <v>0</v>
      </c>
      <c r="Q459" s="6">
        <f>IFERROR(IF(K459&gt;0,J459/K459,""),"")</f>
        <v>0</v>
      </c>
      <c r="R459" s="6">
        <f>IFERROR(IF(L459&gt;0,Q459/L459,""),"")</f>
        <v>0</v>
      </c>
      <c r="S459" s="7">
        <f>IFERROR(R459*P459,"")</f>
        <v>0</v>
      </c>
      <c r="T459" s="6">
        <f>IFERROR((S459*M459*N459)/1000,"")</f>
        <v>0</v>
      </c>
      <c r="U459" s="6">
        <f>IFERROR(R459*M459*N459,"")</f>
        <v>0</v>
      </c>
      <c r="V459" s="6">
        <f>IF(A459&gt;0,A459*(1-(B459/100)-(C459/100)),"")</f>
        <v>0</v>
      </c>
      <c r="W459" s="6">
        <f>IFERROR(T459*V459,"")</f>
        <v>0</v>
      </c>
      <c r="X459" s="8">
        <f>IF(AND(U459&gt;0,O459&gt;0),ABS(U459-O459)/O459,"")</f>
        <v>0</v>
      </c>
      <c r="Y459" s="8">
        <f>IF(E459="Seca",Tol_Seca,Tol_Chuva)</f>
        <v>0</v>
      </c>
      <c r="Z459">
        <f>IF(AND(U459&gt;0,O459&gt;0),IF(X459&lt;=Y459,"OK","ATENCAO"),"")</f>
        <v>0</v>
      </c>
    </row>
    <row r="460" spans="7:26">
      <c r="G460">
        <f>D460&amp;"|"&amp;E460&amp;"|"&amp;F460</f>
        <v>0</v>
      </c>
      <c r="H460">
        <f>UPPER(SUBSTITUTE(SUBSTITUTE(G460,"-","")," ",""))</f>
        <v>0</v>
      </c>
      <c r="I460" s="6">
        <f>IFERROR(INDEX(Param_E,MATCH(H460,Param_KeysNorm,0)),"")</f>
        <v>0</v>
      </c>
      <c r="J460" s="6">
        <f>IFERROR(INDEX(Param_Gf,MATCH(H460,Param_KeysNorm,0)),"")</f>
        <v>0</v>
      </c>
      <c r="K460" s="6">
        <f>IFERROR(INDEX(Param_s,MATCH(H460,Param_KeysNorm,0)),"")</f>
        <v>0</v>
      </c>
      <c r="L460" s="6">
        <f>IFERROR(INDEX(Param_g,MATCH(H460,Param_KeysNorm,0)),"")</f>
        <v>0</v>
      </c>
      <c r="M460" s="6">
        <f>IFERROR(INDEX(Param_L,MATCH(H460,Param_KeysNorm,0)),"")</f>
        <v>0</v>
      </c>
      <c r="N460" s="6">
        <f>IFERROR(INDEX(Param_rho,MATCH(H460,Param_KeysNorm,0)),"")</f>
        <v>0</v>
      </c>
      <c r="O460" s="6">
        <f>IFERROR(INDEX(Param_d,MATCH(H460,Param_KeysNorm,0)),"")</f>
        <v>0</v>
      </c>
      <c r="P460" s="6">
        <f>IFERROR(IF(I460&gt;0,10000/I460,""),"")</f>
        <v>0</v>
      </c>
      <c r="Q460" s="6">
        <f>IFERROR(IF(K460&gt;0,J460/K460,""),"")</f>
        <v>0</v>
      </c>
      <c r="R460" s="6">
        <f>IFERROR(IF(L460&gt;0,Q460/L460,""),"")</f>
        <v>0</v>
      </c>
      <c r="S460" s="7">
        <f>IFERROR(R460*P460,"")</f>
        <v>0</v>
      </c>
      <c r="T460" s="6">
        <f>IFERROR((S460*M460*N460)/1000,"")</f>
        <v>0</v>
      </c>
      <c r="U460" s="6">
        <f>IFERROR(R460*M460*N460,"")</f>
        <v>0</v>
      </c>
      <c r="V460" s="6">
        <f>IF(A460&gt;0,A460*(1-(B460/100)-(C460/100)),"")</f>
        <v>0</v>
      </c>
      <c r="W460" s="6">
        <f>IFERROR(T460*V460,"")</f>
        <v>0</v>
      </c>
      <c r="X460" s="8">
        <f>IF(AND(U460&gt;0,O460&gt;0),ABS(U460-O460)/O460,"")</f>
        <v>0</v>
      </c>
      <c r="Y460" s="8">
        <f>IF(E460="Seca",Tol_Seca,Tol_Chuva)</f>
        <v>0</v>
      </c>
      <c r="Z460">
        <f>IF(AND(U460&gt;0,O460&gt;0),IF(X460&lt;=Y460,"OK","ATENCAO"),"")</f>
        <v>0</v>
      </c>
    </row>
    <row r="461" spans="7:26">
      <c r="G461">
        <f>D461&amp;"|"&amp;E461&amp;"|"&amp;F461</f>
        <v>0</v>
      </c>
      <c r="H461">
        <f>UPPER(SUBSTITUTE(SUBSTITUTE(G461,"-","")," ",""))</f>
        <v>0</v>
      </c>
      <c r="I461" s="6">
        <f>IFERROR(INDEX(Param_E,MATCH(H461,Param_KeysNorm,0)),"")</f>
        <v>0</v>
      </c>
      <c r="J461" s="6">
        <f>IFERROR(INDEX(Param_Gf,MATCH(H461,Param_KeysNorm,0)),"")</f>
        <v>0</v>
      </c>
      <c r="K461" s="6">
        <f>IFERROR(INDEX(Param_s,MATCH(H461,Param_KeysNorm,0)),"")</f>
        <v>0</v>
      </c>
      <c r="L461" s="6">
        <f>IFERROR(INDEX(Param_g,MATCH(H461,Param_KeysNorm,0)),"")</f>
        <v>0</v>
      </c>
      <c r="M461" s="6">
        <f>IFERROR(INDEX(Param_L,MATCH(H461,Param_KeysNorm,0)),"")</f>
        <v>0</v>
      </c>
      <c r="N461" s="6">
        <f>IFERROR(INDEX(Param_rho,MATCH(H461,Param_KeysNorm,0)),"")</f>
        <v>0</v>
      </c>
      <c r="O461" s="6">
        <f>IFERROR(INDEX(Param_d,MATCH(H461,Param_KeysNorm,0)),"")</f>
        <v>0</v>
      </c>
      <c r="P461" s="6">
        <f>IFERROR(IF(I461&gt;0,10000/I461,""),"")</f>
        <v>0</v>
      </c>
      <c r="Q461" s="6">
        <f>IFERROR(IF(K461&gt;0,J461/K461,""),"")</f>
        <v>0</v>
      </c>
      <c r="R461" s="6">
        <f>IFERROR(IF(L461&gt;0,Q461/L461,""),"")</f>
        <v>0</v>
      </c>
      <c r="S461" s="7">
        <f>IFERROR(R461*P461,"")</f>
        <v>0</v>
      </c>
      <c r="T461" s="6">
        <f>IFERROR((S461*M461*N461)/1000,"")</f>
        <v>0</v>
      </c>
      <c r="U461" s="6">
        <f>IFERROR(R461*M461*N461,"")</f>
        <v>0</v>
      </c>
      <c r="V461" s="6">
        <f>IF(A461&gt;0,A461*(1-(B461/100)-(C461/100)),"")</f>
        <v>0</v>
      </c>
      <c r="W461" s="6">
        <f>IFERROR(T461*V461,"")</f>
        <v>0</v>
      </c>
      <c r="X461" s="8">
        <f>IF(AND(U461&gt;0,O461&gt;0),ABS(U461-O461)/O461,"")</f>
        <v>0</v>
      </c>
      <c r="Y461" s="8">
        <f>IF(E461="Seca",Tol_Seca,Tol_Chuva)</f>
        <v>0</v>
      </c>
      <c r="Z461">
        <f>IF(AND(U461&gt;0,O461&gt;0),IF(X461&lt;=Y461,"OK","ATENCAO"),"")</f>
        <v>0</v>
      </c>
    </row>
    <row r="462" spans="7:26">
      <c r="G462">
        <f>D462&amp;"|"&amp;E462&amp;"|"&amp;F462</f>
        <v>0</v>
      </c>
      <c r="H462">
        <f>UPPER(SUBSTITUTE(SUBSTITUTE(G462,"-","")," ",""))</f>
        <v>0</v>
      </c>
      <c r="I462" s="6">
        <f>IFERROR(INDEX(Param_E,MATCH(H462,Param_KeysNorm,0)),"")</f>
        <v>0</v>
      </c>
      <c r="J462" s="6">
        <f>IFERROR(INDEX(Param_Gf,MATCH(H462,Param_KeysNorm,0)),"")</f>
        <v>0</v>
      </c>
      <c r="K462" s="6">
        <f>IFERROR(INDEX(Param_s,MATCH(H462,Param_KeysNorm,0)),"")</f>
        <v>0</v>
      </c>
      <c r="L462" s="6">
        <f>IFERROR(INDEX(Param_g,MATCH(H462,Param_KeysNorm,0)),"")</f>
        <v>0</v>
      </c>
      <c r="M462" s="6">
        <f>IFERROR(INDEX(Param_L,MATCH(H462,Param_KeysNorm,0)),"")</f>
        <v>0</v>
      </c>
      <c r="N462" s="6">
        <f>IFERROR(INDEX(Param_rho,MATCH(H462,Param_KeysNorm,0)),"")</f>
        <v>0</v>
      </c>
      <c r="O462" s="6">
        <f>IFERROR(INDEX(Param_d,MATCH(H462,Param_KeysNorm,0)),"")</f>
        <v>0</v>
      </c>
      <c r="P462" s="6">
        <f>IFERROR(IF(I462&gt;0,10000/I462,""),"")</f>
        <v>0</v>
      </c>
      <c r="Q462" s="6">
        <f>IFERROR(IF(K462&gt;0,J462/K462,""),"")</f>
        <v>0</v>
      </c>
      <c r="R462" s="6">
        <f>IFERROR(IF(L462&gt;0,Q462/L462,""),"")</f>
        <v>0</v>
      </c>
      <c r="S462" s="7">
        <f>IFERROR(R462*P462,"")</f>
        <v>0</v>
      </c>
      <c r="T462" s="6">
        <f>IFERROR((S462*M462*N462)/1000,"")</f>
        <v>0</v>
      </c>
      <c r="U462" s="6">
        <f>IFERROR(R462*M462*N462,"")</f>
        <v>0</v>
      </c>
      <c r="V462" s="6">
        <f>IF(A462&gt;0,A462*(1-(B462/100)-(C462/100)),"")</f>
        <v>0</v>
      </c>
      <c r="W462" s="6">
        <f>IFERROR(T462*V462,"")</f>
        <v>0</v>
      </c>
      <c r="X462" s="8">
        <f>IF(AND(U462&gt;0,O462&gt;0),ABS(U462-O462)/O462,"")</f>
        <v>0</v>
      </c>
      <c r="Y462" s="8">
        <f>IF(E462="Seca",Tol_Seca,Tol_Chuva)</f>
        <v>0</v>
      </c>
      <c r="Z462">
        <f>IF(AND(U462&gt;0,O462&gt;0),IF(X462&lt;=Y462,"OK","ATENCAO"),"")</f>
        <v>0</v>
      </c>
    </row>
    <row r="463" spans="7:26">
      <c r="G463">
        <f>D463&amp;"|"&amp;E463&amp;"|"&amp;F463</f>
        <v>0</v>
      </c>
      <c r="H463">
        <f>UPPER(SUBSTITUTE(SUBSTITUTE(G463,"-","")," ",""))</f>
        <v>0</v>
      </c>
      <c r="I463" s="6">
        <f>IFERROR(INDEX(Param_E,MATCH(H463,Param_KeysNorm,0)),"")</f>
        <v>0</v>
      </c>
      <c r="J463" s="6">
        <f>IFERROR(INDEX(Param_Gf,MATCH(H463,Param_KeysNorm,0)),"")</f>
        <v>0</v>
      </c>
      <c r="K463" s="6">
        <f>IFERROR(INDEX(Param_s,MATCH(H463,Param_KeysNorm,0)),"")</f>
        <v>0</v>
      </c>
      <c r="L463" s="6">
        <f>IFERROR(INDEX(Param_g,MATCH(H463,Param_KeysNorm,0)),"")</f>
        <v>0</v>
      </c>
      <c r="M463" s="6">
        <f>IFERROR(INDEX(Param_L,MATCH(H463,Param_KeysNorm,0)),"")</f>
        <v>0</v>
      </c>
      <c r="N463" s="6">
        <f>IFERROR(INDEX(Param_rho,MATCH(H463,Param_KeysNorm,0)),"")</f>
        <v>0</v>
      </c>
      <c r="O463" s="6">
        <f>IFERROR(INDEX(Param_d,MATCH(H463,Param_KeysNorm,0)),"")</f>
        <v>0</v>
      </c>
      <c r="P463" s="6">
        <f>IFERROR(IF(I463&gt;0,10000/I463,""),"")</f>
        <v>0</v>
      </c>
      <c r="Q463" s="6">
        <f>IFERROR(IF(K463&gt;0,J463/K463,""),"")</f>
        <v>0</v>
      </c>
      <c r="R463" s="6">
        <f>IFERROR(IF(L463&gt;0,Q463/L463,""),"")</f>
        <v>0</v>
      </c>
      <c r="S463" s="7">
        <f>IFERROR(R463*P463,"")</f>
        <v>0</v>
      </c>
      <c r="T463" s="6">
        <f>IFERROR((S463*M463*N463)/1000,"")</f>
        <v>0</v>
      </c>
      <c r="U463" s="6">
        <f>IFERROR(R463*M463*N463,"")</f>
        <v>0</v>
      </c>
      <c r="V463" s="6">
        <f>IF(A463&gt;0,A463*(1-(B463/100)-(C463/100)),"")</f>
        <v>0</v>
      </c>
      <c r="W463" s="6">
        <f>IFERROR(T463*V463,"")</f>
        <v>0</v>
      </c>
      <c r="X463" s="8">
        <f>IF(AND(U463&gt;0,O463&gt;0),ABS(U463-O463)/O463,"")</f>
        <v>0</v>
      </c>
      <c r="Y463" s="8">
        <f>IF(E463="Seca",Tol_Seca,Tol_Chuva)</f>
        <v>0</v>
      </c>
      <c r="Z463">
        <f>IF(AND(U463&gt;0,O463&gt;0),IF(X463&lt;=Y463,"OK","ATENCAO"),"")</f>
        <v>0</v>
      </c>
    </row>
    <row r="464" spans="7:26">
      <c r="G464">
        <f>D464&amp;"|"&amp;E464&amp;"|"&amp;F464</f>
        <v>0</v>
      </c>
      <c r="H464">
        <f>UPPER(SUBSTITUTE(SUBSTITUTE(G464,"-","")," ",""))</f>
        <v>0</v>
      </c>
      <c r="I464" s="6">
        <f>IFERROR(INDEX(Param_E,MATCH(H464,Param_KeysNorm,0)),"")</f>
        <v>0</v>
      </c>
      <c r="J464" s="6">
        <f>IFERROR(INDEX(Param_Gf,MATCH(H464,Param_KeysNorm,0)),"")</f>
        <v>0</v>
      </c>
      <c r="K464" s="6">
        <f>IFERROR(INDEX(Param_s,MATCH(H464,Param_KeysNorm,0)),"")</f>
        <v>0</v>
      </c>
      <c r="L464" s="6">
        <f>IFERROR(INDEX(Param_g,MATCH(H464,Param_KeysNorm,0)),"")</f>
        <v>0</v>
      </c>
      <c r="M464" s="6">
        <f>IFERROR(INDEX(Param_L,MATCH(H464,Param_KeysNorm,0)),"")</f>
        <v>0</v>
      </c>
      <c r="N464" s="6">
        <f>IFERROR(INDEX(Param_rho,MATCH(H464,Param_KeysNorm,0)),"")</f>
        <v>0</v>
      </c>
      <c r="O464" s="6">
        <f>IFERROR(INDEX(Param_d,MATCH(H464,Param_KeysNorm,0)),"")</f>
        <v>0</v>
      </c>
      <c r="P464" s="6">
        <f>IFERROR(IF(I464&gt;0,10000/I464,""),"")</f>
        <v>0</v>
      </c>
      <c r="Q464" s="6">
        <f>IFERROR(IF(K464&gt;0,J464/K464,""),"")</f>
        <v>0</v>
      </c>
      <c r="R464" s="6">
        <f>IFERROR(IF(L464&gt;0,Q464/L464,""),"")</f>
        <v>0</v>
      </c>
      <c r="S464" s="7">
        <f>IFERROR(R464*P464,"")</f>
        <v>0</v>
      </c>
      <c r="T464" s="6">
        <f>IFERROR((S464*M464*N464)/1000,"")</f>
        <v>0</v>
      </c>
      <c r="U464" s="6">
        <f>IFERROR(R464*M464*N464,"")</f>
        <v>0</v>
      </c>
      <c r="V464" s="6">
        <f>IF(A464&gt;0,A464*(1-(B464/100)-(C464/100)),"")</f>
        <v>0</v>
      </c>
      <c r="W464" s="6">
        <f>IFERROR(T464*V464,"")</f>
        <v>0</v>
      </c>
      <c r="X464" s="8">
        <f>IF(AND(U464&gt;0,O464&gt;0),ABS(U464-O464)/O464,"")</f>
        <v>0</v>
      </c>
      <c r="Y464" s="8">
        <f>IF(E464="Seca",Tol_Seca,Tol_Chuva)</f>
        <v>0</v>
      </c>
      <c r="Z464">
        <f>IF(AND(U464&gt;0,O464&gt;0),IF(X464&lt;=Y464,"OK","ATENCAO"),"")</f>
        <v>0</v>
      </c>
    </row>
    <row r="465" spans="7:26">
      <c r="G465">
        <f>D465&amp;"|"&amp;E465&amp;"|"&amp;F465</f>
        <v>0</v>
      </c>
      <c r="H465">
        <f>UPPER(SUBSTITUTE(SUBSTITUTE(G465,"-","")," ",""))</f>
        <v>0</v>
      </c>
      <c r="I465" s="6">
        <f>IFERROR(INDEX(Param_E,MATCH(H465,Param_KeysNorm,0)),"")</f>
        <v>0</v>
      </c>
      <c r="J465" s="6">
        <f>IFERROR(INDEX(Param_Gf,MATCH(H465,Param_KeysNorm,0)),"")</f>
        <v>0</v>
      </c>
      <c r="K465" s="6">
        <f>IFERROR(INDEX(Param_s,MATCH(H465,Param_KeysNorm,0)),"")</f>
        <v>0</v>
      </c>
      <c r="L465" s="6">
        <f>IFERROR(INDEX(Param_g,MATCH(H465,Param_KeysNorm,0)),"")</f>
        <v>0</v>
      </c>
      <c r="M465" s="6">
        <f>IFERROR(INDEX(Param_L,MATCH(H465,Param_KeysNorm,0)),"")</f>
        <v>0</v>
      </c>
      <c r="N465" s="6">
        <f>IFERROR(INDEX(Param_rho,MATCH(H465,Param_KeysNorm,0)),"")</f>
        <v>0</v>
      </c>
      <c r="O465" s="6">
        <f>IFERROR(INDEX(Param_d,MATCH(H465,Param_KeysNorm,0)),"")</f>
        <v>0</v>
      </c>
      <c r="P465" s="6">
        <f>IFERROR(IF(I465&gt;0,10000/I465,""),"")</f>
        <v>0</v>
      </c>
      <c r="Q465" s="6">
        <f>IFERROR(IF(K465&gt;0,J465/K465,""),"")</f>
        <v>0</v>
      </c>
      <c r="R465" s="6">
        <f>IFERROR(IF(L465&gt;0,Q465/L465,""),"")</f>
        <v>0</v>
      </c>
      <c r="S465" s="7">
        <f>IFERROR(R465*P465,"")</f>
        <v>0</v>
      </c>
      <c r="T465" s="6">
        <f>IFERROR((S465*M465*N465)/1000,"")</f>
        <v>0</v>
      </c>
      <c r="U465" s="6">
        <f>IFERROR(R465*M465*N465,"")</f>
        <v>0</v>
      </c>
      <c r="V465" s="6">
        <f>IF(A465&gt;0,A465*(1-(B465/100)-(C465/100)),"")</f>
        <v>0</v>
      </c>
      <c r="W465" s="6">
        <f>IFERROR(T465*V465,"")</f>
        <v>0</v>
      </c>
      <c r="X465" s="8">
        <f>IF(AND(U465&gt;0,O465&gt;0),ABS(U465-O465)/O465,"")</f>
        <v>0</v>
      </c>
      <c r="Y465" s="8">
        <f>IF(E465="Seca",Tol_Seca,Tol_Chuva)</f>
        <v>0</v>
      </c>
      <c r="Z465">
        <f>IF(AND(U465&gt;0,O465&gt;0),IF(X465&lt;=Y465,"OK","ATENCAO"),"")</f>
        <v>0</v>
      </c>
    </row>
    <row r="466" spans="7:26">
      <c r="G466">
        <f>D466&amp;"|"&amp;E466&amp;"|"&amp;F466</f>
        <v>0</v>
      </c>
      <c r="H466">
        <f>UPPER(SUBSTITUTE(SUBSTITUTE(G466,"-","")," ",""))</f>
        <v>0</v>
      </c>
      <c r="I466" s="6">
        <f>IFERROR(INDEX(Param_E,MATCH(H466,Param_KeysNorm,0)),"")</f>
        <v>0</v>
      </c>
      <c r="J466" s="6">
        <f>IFERROR(INDEX(Param_Gf,MATCH(H466,Param_KeysNorm,0)),"")</f>
        <v>0</v>
      </c>
      <c r="K466" s="6">
        <f>IFERROR(INDEX(Param_s,MATCH(H466,Param_KeysNorm,0)),"")</f>
        <v>0</v>
      </c>
      <c r="L466" s="6">
        <f>IFERROR(INDEX(Param_g,MATCH(H466,Param_KeysNorm,0)),"")</f>
        <v>0</v>
      </c>
      <c r="M466" s="6">
        <f>IFERROR(INDEX(Param_L,MATCH(H466,Param_KeysNorm,0)),"")</f>
        <v>0</v>
      </c>
      <c r="N466" s="6">
        <f>IFERROR(INDEX(Param_rho,MATCH(H466,Param_KeysNorm,0)),"")</f>
        <v>0</v>
      </c>
      <c r="O466" s="6">
        <f>IFERROR(INDEX(Param_d,MATCH(H466,Param_KeysNorm,0)),"")</f>
        <v>0</v>
      </c>
      <c r="P466" s="6">
        <f>IFERROR(IF(I466&gt;0,10000/I466,""),"")</f>
        <v>0</v>
      </c>
      <c r="Q466" s="6">
        <f>IFERROR(IF(K466&gt;0,J466/K466,""),"")</f>
        <v>0</v>
      </c>
      <c r="R466" s="6">
        <f>IFERROR(IF(L466&gt;0,Q466/L466,""),"")</f>
        <v>0</v>
      </c>
      <c r="S466" s="7">
        <f>IFERROR(R466*P466,"")</f>
        <v>0</v>
      </c>
      <c r="T466" s="6">
        <f>IFERROR((S466*M466*N466)/1000,"")</f>
        <v>0</v>
      </c>
      <c r="U466" s="6">
        <f>IFERROR(R466*M466*N466,"")</f>
        <v>0</v>
      </c>
      <c r="V466" s="6">
        <f>IF(A466&gt;0,A466*(1-(B466/100)-(C466/100)),"")</f>
        <v>0</v>
      </c>
      <c r="W466" s="6">
        <f>IFERROR(T466*V466,"")</f>
        <v>0</v>
      </c>
      <c r="X466" s="8">
        <f>IF(AND(U466&gt;0,O466&gt;0),ABS(U466-O466)/O466,"")</f>
        <v>0</v>
      </c>
      <c r="Y466" s="8">
        <f>IF(E466="Seca",Tol_Seca,Tol_Chuva)</f>
        <v>0</v>
      </c>
      <c r="Z466">
        <f>IF(AND(U466&gt;0,O466&gt;0),IF(X466&lt;=Y466,"OK","ATENCAO"),"")</f>
        <v>0</v>
      </c>
    </row>
    <row r="467" spans="7:26">
      <c r="G467">
        <f>D467&amp;"|"&amp;E467&amp;"|"&amp;F467</f>
        <v>0</v>
      </c>
      <c r="H467">
        <f>UPPER(SUBSTITUTE(SUBSTITUTE(G467,"-","")," ",""))</f>
        <v>0</v>
      </c>
      <c r="I467" s="6">
        <f>IFERROR(INDEX(Param_E,MATCH(H467,Param_KeysNorm,0)),"")</f>
        <v>0</v>
      </c>
      <c r="J467" s="6">
        <f>IFERROR(INDEX(Param_Gf,MATCH(H467,Param_KeysNorm,0)),"")</f>
        <v>0</v>
      </c>
      <c r="K467" s="6">
        <f>IFERROR(INDEX(Param_s,MATCH(H467,Param_KeysNorm,0)),"")</f>
        <v>0</v>
      </c>
      <c r="L467" s="6">
        <f>IFERROR(INDEX(Param_g,MATCH(H467,Param_KeysNorm,0)),"")</f>
        <v>0</v>
      </c>
      <c r="M467" s="6">
        <f>IFERROR(INDEX(Param_L,MATCH(H467,Param_KeysNorm,0)),"")</f>
        <v>0</v>
      </c>
      <c r="N467" s="6">
        <f>IFERROR(INDEX(Param_rho,MATCH(H467,Param_KeysNorm,0)),"")</f>
        <v>0</v>
      </c>
      <c r="O467" s="6">
        <f>IFERROR(INDEX(Param_d,MATCH(H467,Param_KeysNorm,0)),"")</f>
        <v>0</v>
      </c>
      <c r="P467" s="6">
        <f>IFERROR(IF(I467&gt;0,10000/I467,""),"")</f>
        <v>0</v>
      </c>
      <c r="Q467" s="6">
        <f>IFERROR(IF(K467&gt;0,J467/K467,""),"")</f>
        <v>0</v>
      </c>
      <c r="R467" s="6">
        <f>IFERROR(IF(L467&gt;0,Q467/L467,""),"")</f>
        <v>0</v>
      </c>
      <c r="S467" s="7">
        <f>IFERROR(R467*P467,"")</f>
        <v>0</v>
      </c>
      <c r="T467" s="6">
        <f>IFERROR((S467*M467*N467)/1000,"")</f>
        <v>0</v>
      </c>
      <c r="U467" s="6">
        <f>IFERROR(R467*M467*N467,"")</f>
        <v>0</v>
      </c>
      <c r="V467" s="6">
        <f>IF(A467&gt;0,A467*(1-(B467/100)-(C467/100)),"")</f>
        <v>0</v>
      </c>
      <c r="W467" s="6">
        <f>IFERROR(T467*V467,"")</f>
        <v>0</v>
      </c>
      <c r="X467" s="8">
        <f>IF(AND(U467&gt;0,O467&gt;0),ABS(U467-O467)/O467,"")</f>
        <v>0</v>
      </c>
      <c r="Y467" s="8">
        <f>IF(E467="Seca",Tol_Seca,Tol_Chuva)</f>
        <v>0</v>
      </c>
      <c r="Z467">
        <f>IF(AND(U467&gt;0,O467&gt;0),IF(X467&lt;=Y467,"OK","ATENCAO"),"")</f>
        <v>0</v>
      </c>
    </row>
    <row r="468" spans="7:26">
      <c r="G468">
        <f>D468&amp;"|"&amp;E468&amp;"|"&amp;F468</f>
        <v>0</v>
      </c>
      <c r="H468">
        <f>UPPER(SUBSTITUTE(SUBSTITUTE(G468,"-","")," ",""))</f>
        <v>0</v>
      </c>
      <c r="I468" s="6">
        <f>IFERROR(INDEX(Param_E,MATCH(H468,Param_KeysNorm,0)),"")</f>
        <v>0</v>
      </c>
      <c r="J468" s="6">
        <f>IFERROR(INDEX(Param_Gf,MATCH(H468,Param_KeysNorm,0)),"")</f>
        <v>0</v>
      </c>
      <c r="K468" s="6">
        <f>IFERROR(INDEX(Param_s,MATCH(H468,Param_KeysNorm,0)),"")</f>
        <v>0</v>
      </c>
      <c r="L468" s="6">
        <f>IFERROR(INDEX(Param_g,MATCH(H468,Param_KeysNorm,0)),"")</f>
        <v>0</v>
      </c>
      <c r="M468" s="6">
        <f>IFERROR(INDEX(Param_L,MATCH(H468,Param_KeysNorm,0)),"")</f>
        <v>0</v>
      </c>
      <c r="N468" s="6">
        <f>IFERROR(INDEX(Param_rho,MATCH(H468,Param_KeysNorm,0)),"")</f>
        <v>0</v>
      </c>
      <c r="O468" s="6">
        <f>IFERROR(INDEX(Param_d,MATCH(H468,Param_KeysNorm,0)),"")</f>
        <v>0</v>
      </c>
      <c r="P468" s="6">
        <f>IFERROR(IF(I468&gt;0,10000/I468,""),"")</f>
        <v>0</v>
      </c>
      <c r="Q468" s="6">
        <f>IFERROR(IF(K468&gt;0,J468/K468,""),"")</f>
        <v>0</v>
      </c>
      <c r="R468" s="6">
        <f>IFERROR(IF(L468&gt;0,Q468/L468,""),"")</f>
        <v>0</v>
      </c>
      <c r="S468" s="7">
        <f>IFERROR(R468*P468,"")</f>
        <v>0</v>
      </c>
      <c r="T468" s="6">
        <f>IFERROR((S468*M468*N468)/1000,"")</f>
        <v>0</v>
      </c>
      <c r="U468" s="6">
        <f>IFERROR(R468*M468*N468,"")</f>
        <v>0</v>
      </c>
      <c r="V468" s="6">
        <f>IF(A468&gt;0,A468*(1-(B468/100)-(C468/100)),"")</f>
        <v>0</v>
      </c>
      <c r="W468" s="6">
        <f>IFERROR(T468*V468,"")</f>
        <v>0</v>
      </c>
      <c r="X468" s="8">
        <f>IF(AND(U468&gt;0,O468&gt;0),ABS(U468-O468)/O468,"")</f>
        <v>0</v>
      </c>
      <c r="Y468" s="8">
        <f>IF(E468="Seca",Tol_Seca,Tol_Chuva)</f>
        <v>0</v>
      </c>
      <c r="Z468">
        <f>IF(AND(U468&gt;0,O468&gt;0),IF(X468&lt;=Y468,"OK","ATENCAO"),"")</f>
        <v>0</v>
      </c>
    </row>
    <row r="469" spans="7:26">
      <c r="G469">
        <f>D469&amp;"|"&amp;E469&amp;"|"&amp;F469</f>
        <v>0</v>
      </c>
      <c r="H469">
        <f>UPPER(SUBSTITUTE(SUBSTITUTE(G469,"-","")," ",""))</f>
        <v>0</v>
      </c>
      <c r="I469" s="6">
        <f>IFERROR(INDEX(Param_E,MATCH(H469,Param_KeysNorm,0)),"")</f>
        <v>0</v>
      </c>
      <c r="J469" s="6">
        <f>IFERROR(INDEX(Param_Gf,MATCH(H469,Param_KeysNorm,0)),"")</f>
        <v>0</v>
      </c>
      <c r="K469" s="6">
        <f>IFERROR(INDEX(Param_s,MATCH(H469,Param_KeysNorm,0)),"")</f>
        <v>0</v>
      </c>
      <c r="L469" s="6">
        <f>IFERROR(INDEX(Param_g,MATCH(H469,Param_KeysNorm,0)),"")</f>
        <v>0</v>
      </c>
      <c r="M469" s="6">
        <f>IFERROR(INDEX(Param_L,MATCH(H469,Param_KeysNorm,0)),"")</f>
        <v>0</v>
      </c>
      <c r="N469" s="6">
        <f>IFERROR(INDEX(Param_rho,MATCH(H469,Param_KeysNorm,0)),"")</f>
        <v>0</v>
      </c>
      <c r="O469" s="6">
        <f>IFERROR(INDEX(Param_d,MATCH(H469,Param_KeysNorm,0)),"")</f>
        <v>0</v>
      </c>
      <c r="P469" s="6">
        <f>IFERROR(IF(I469&gt;0,10000/I469,""),"")</f>
        <v>0</v>
      </c>
      <c r="Q469" s="6">
        <f>IFERROR(IF(K469&gt;0,J469/K469,""),"")</f>
        <v>0</v>
      </c>
      <c r="R469" s="6">
        <f>IFERROR(IF(L469&gt;0,Q469/L469,""),"")</f>
        <v>0</v>
      </c>
      <c r="S469" s="7">
        <f>IFERROR(R469*P469,"")</f>
        <v>0</v>
      </c>
      <c r="T469" s="6">
        <f>IFERROR((S469*M469*N469)/1000,"")</f>
        <v>0</v>
      </c>
      <c r="U469" s="6">
        <f>IFERROR(R469*M469*N469,"")</f>
        <v>0</v>
      </c>
      <c r="V469" s="6">
        <f>IF(A469&gt;0,A469*(1-(B469/100)-(C469/100)),"")</f>
        <v>0</v>
      </c>
      <c r="W469" s="6">
        <f>IFERROR(T469*V469,"")</f>
        <v>0</v>
      </c>
      <c r="X469" s="8">
        <f>IF(AND(U469&gt;0,O469&gt;0),ABS(U469-O469)/O469,"")</f>
        <v>0</v>
      </c>
      <c r="Y469" s="8">
        <f>IF(E469="Seca",Tol_Seca,Tol_Chuva)</f>
        <v>0</v>
      </c>
      <c r="Z469">
        <f>IF(AND(U469&gt;0,O469&gt;0),IF(X469&lt;=Y469,"OK","ATENCAO"),"")</f>
        <v>0</v>
      </c>
    </row>
    <row r="470" spans="7:26">
      <c r="G470">
        <f>D470&amp;"|"&amp;E470&amp;"|"&amp;F470</f>
        <v>0</v>
      </c>
      <c r="H470">
        <f>UPPER(SUBSTITUTE(SUBSTITUTE(G470,"-","")," ",""))</f>
        <v>0</v>
      </c>
      <c r="I470" s="6">
        <f>IFERROR(INDEX(Param_E,MATCH(H470,Param_KeysNorm,0)),"")</f>
        <v>0</v>
      </c>
      <c r="J470" s="6">
        <f>IFERROR(INDEX(Param_Gf,MATCH(H470,Param_KeysNorm,0)),"")</f>
        <v>0</v>
      </c>
      <c r="K470" s="6">
        <f>IFERROR(INDEX(Param_s,MATCH(H470,Param_KeysNorm,0)),"")</f>
        <v>0</v>
      </c>
      <c r="L470" s="6">
        <f>IFERROR(INDEX(Param_g,MATCH(H470,Param_KeysNorm,0)),"")</f>
        <v>0</v>
      </c>
      <c r="M470" s="6">
        <f>IFERROR(INDEX(Param_L,MATCH(H470,Param_KeysNorm,0)),"")</f>
        <v>0</v>
      </c>
      <c r="N470" s="6">
        <f>IFERROR(INDEX(Param_rho,MATCH(H470,Param_KeysNorm,0)),"")</f>
        <v>0</v>
      </c>
      <c r="O470" s="6">
        <f>IFERROR(INDEX(Param_d,MATCH(H470,Param_KeysNorm,0)),"")</f>
        <v>0</v>
      </c>
      <c r="P470" s="6">
        <f>IFERROR(IF(I470&gt;0,10000/I470,""),"")</f>
        <v>0</v>
      </c>
      <c r="Q470" s="6">
        <f>IFERROR(IF(K470&gt;0,J470/K470,""),"")</f>
        <v>0</v>
      </c>
      <c r="R470" s="6">
        <f>IFERROR(IF(L470&gt;0,Q470/L470,""),"")</f>
        <v>0</v>
      </c>
      <c r="S470" s="7">
        <f>IFERROR(R470*P470,"")</f>
        <v>0</v>
      </c>
      <c r="T470" s="6">
        <f>IFERROR((S470*M470*N470)/1000,"")</f>
        <v>0</v>
      </c>
      <c r="U470" s="6">
        <f>IFERROR(R470*M470*N470,"")</f>
        <v>0</v>
      </c>
      <c r="V470" s="6">
        <f>IF(A470&gt;0,A470*(1-(B470/100)-(C470/100)),"")</f>
        <v>0</v>
      </c>
      <c r="W470" s="6">
        <f>IFERROR(T470*V470,"")</f>
        <v>0</v>
      </c>
      <c r="X470" s="8">
        <f>IF(AND(U470&gt;0,O470&gt;0),ABS(U470-O470)/O470,"")</f>
        <v>0</v>
      </c>
      <c r="Y470" s="8">
        <f>IF(E470="Seca",Tol_Seca,Tol_Chuva)</f>
        <v>0</v>
      </c>
      <c r="Z470">
        <f>IF(AND(U470&gt;0,O470&gt;0),IF(X470&lt;=Y470,"OK","ATENCAO"),"")</f>
        <v>0</v>
      </c>
    </row>
    <row r="471" spans="7:26">
      <c r="G471">
        <f>D471&amp;"|"&amp;E471&amp;"|"&amp;F471</f>
        <v>0</v>
      </c>
      <c r="H471">
        <f>UPPER(SUBSTITUTE(SUBSTITUTE(G471,"-","")," ",""))</f>
        <v>0</v>
      </c>
      <c r="I471" s="6">
        <f>IFERROR(INDEX(Param_E,MATCH(H471,Param_KeysNorm,0)),"")</f>
        <v>0</v>
      </c>
      <c r="J471" s="6">
        <f>IFERROR(INDEX(Param_Gf,MATCH(H471,Param_KeysNorm,0)),"")</f>
        <v>0</v>
      </c>
      <c r="K471" s="6">
        <f>IFERROR(INDEX(Param_s,MATCH(H471,Param_KeysNorm,0)),"")</f>
        <v>0</v>
      </c>
      <c r="L471" s="6">
        <f>IFERROR(INDEX(Param_g,MATCH(H471,Param_KeysNorm,0)),"")</f>
        <v>0</v>
      </c>
      <c r="M471" s="6">
        <f>IFERROR(INDEX(Param_L,MATCH(H471,Param_KeysNorm,0)),"")</f>
        <v>0</v>
      </c>
      <c r="N471" s="6">
        <f>IFERROR(INDEX(Param_rho,MATCH(H471,Param_KeysNorm,0)),"")</f>
        <v>0</v>
      </c>
      <c r="O471" s="6">
        <f>IFERROR(INDEX(Param_d,MATCH(H471,Param_KeysNorm,0)),"")</f>
        <v>0</v>
      </c>
      <c r="P471" s="6">
        <f>IFERROR(IF(I471&gt;0,10000/I471,""),"")</f>
        <v>0</v>
      </c>
      <c r="Q471" s="6">
        <f>IFERROR(IF(K471&gt;0,J471/K471,""),"")</f>
        <v>0</v>
      </c>
      <c r="R471" s="6">
        <f>IFERROR(IF(L471&gt;0,Q471/L471,""),"")</f>
        <v>0</v>
      </c>
      <c r="S471" s="7">
        <f>IFERROR(R471*P471,"")</f>
        <v>0</v>
      </c>
      <c r="T471" s="6">
        <f>IFERROR((S471*M471*N471)/1000,"")</f>
        <v>0</v>
      </c>
      <c r="U471" s="6">
        <f>IFERROR(R471*M471*N471,"")</f>
        <v>0</v>
      </c>
      <c r="V471" s="6">
        <f>IF(A471&gt;0,A471*(1-(B471/100)-(C471/100)),"")</f>
        <v>0</v>
      </c>
      <c r="W471" s="6">
        <f>IFERROR(T471*V471,"")</f>
        <v>0</v>
      </c>
      <c r="X471" s="8">
        <f>IF(AND(U471&gt;0,O471&gt;0),ABS(U471-O471)/O471,"")</f>
        <v>0</v>
      </c>
      <c r="Y471" s="8">
        <f>IF(E471="Seca",Tol_Seca,Tol_Chuva)</f>
        <v>0</v>
      </c>
      <c r="Z471">
        <f>IF(AND(U471&gt;0,O471&gt;0),IF(X471&lt;=Y471,"OK","ATENCAO"),"")</f>
        <v>0</v>
      </c>
    </row>
    <row r="472" spans="7:26">
      <c r="G472">
        <f>D472&amp;"|"&amp;E472&amp;"|"&amp;F472</f>
        <v>0</v>
      </c>
      <c r="H472">
        <f>UPPER(SUBSTITUTE(SUBSTITUTE(G472,"-","")," ",""))</f>
        <v>0</v>
      </c>
      <c r="I472" s="6">
        <f>IFERROR(INDEX(Param_E,MATCH(H472,Param_KeysNorm,0)),"")</f>
        <v>0</v>
      </c>
      <c r="J472" s="6">
        <f>IFERROR(INDEX(Param_Gf,MATCH(H472,Param_KeysNorm,0)),"")</f>
        <v>0</v>
      </c>
      <c r="K472" s="6">
        <f>IFERROR(INDEX(Param_s,MATCH(H472,Param_KeysNorm,0)),"")</f>
        <v>0</v>
      </c>
      <c r="L472" s="6">
        <f>IFERROR(INDEX(Param_g,MATCH(H472,Param_KeysNorm,0)),"")</f>
        <v>0</v>
      </c>
      <c r="M472" s="6">
        <f>IFERROR(INDEX(Param_L,MATCH(H472,Param_KeysNorm,0)),"")</f>
        <v>0</v>
      </c>
      <c r="N472" s="6">
        <f>IFERROR(INDEX(Param_rho,MATCH(H472,Param_KeysNorm,0)),"")</f>
        <v>0</v>
      </c>
      <c r="O472" s="6">
        <f>IFERROR(INDEX(Param_d,MATCH(H472,Param_KeysNorm,0)),"")</f>
        <v>0</v>
      </c>
      <c r="P472" s="6">
        <f>IFERROR(IF(I472&gt;0,10000/I472,""),"")</f>
        <v>0</v>
      </c>
      <c r="Q472" s="6">
        <f>IFERROR(IF(K472&gt;0,J472/K472,""),"")</f>
        <v>0</v>
      </c>
      <c r="R472" s="6">
        <f>IFERROR(IF(L472&gt;0,Q472/L472,""),"")</f>
        <v>0</v>
      </c>
      <c r="S472" s="7">
        <f>IFERROR(R472*P472,"")</f>
        <v>0</v>
      </c>
      <c r="T472" s="6">
        <f>IFERROR((S472*M472*N472)/1000,"")</f>
        <v>0</v>
      </c>
      <c r="U472" s="6">
        <f>IFERROR(R472*M472*N472,"")</f>
        <v>0</v>
      </c>
      <c r="V472" s="6">
        <f>IF(A472&gt;0,A472*(1-(B472/100)-(C472/100)),"")</f>
        <v>0</v>
      </c>
      <c r="W472" s="6">
        <f>IFERROR(T472*V472,"")</f>
        <v>0</v>
      </c>
      <c r="X472" s="8">
        <f>IF(AND(U472&gt;0,O472&gt;0),ABS(U472-O472)/O472,"")</f>
        <v>0</v>
      </c>
      <c r="Y472" s="8">
        <f>IF(E472="Seca",Tol_Seca,Tol_Chuva)</f>
        <v>0</v>
      </c>
      <c r="Z472">
        <f>IF(AND(U472&gt;0,O472&gt;0),IF(X472&lt;=Y472,"OK","ATENCAO"),"")</f>
        <v>0</v>
      </c>
    </row>
    <row r="473" spans="7:26">
      <c r="G473">
        <f>D473&amp;"|"&amp;E473&amp;"|"&amp;F473</f>
        <v>0</v>
      </c>
      <c r="H473">
        <f>UPPER(SUBSTITUTE(SUBSTITUTE(G473,"-","")," ",""))</f>
        <v>0</v>
      </c>
      <c r="I473" s="6">
        <f>IFERROR(INDEX(Param_E,MATCH(H473,Param_KeysNorm,0)),"")</f>
        <v>0</v>
      </c>
      <c r="J473" s="6">
        <f>IFERROR(INDEX(Param_Gf,MATCH(H473,Param_KeysNorm,0)),"")</f>
        <v>0</v>
      </c>
      <c r="K473" s="6">
        <f>IFERROR(INDEX(Param_s,MATCH(H473,Param_KeysNorm,0)),"")</f>
        <v>0</v>
      </c>
      <c r="L473" s="6">
        <f>IFERROR(INDEX(Param_g,MATCH(H473,Param_KeysNorm,0)),"")</f>
        <v>0</v>
      </c>
      <c r="M473" s="6">
        <f>IFERROR(INDEX(Param_L,MATCH(H473,Param_KeysNorm,0)),"")</f>
        <v>0</v>
      </c>
      <c r="N473" s="6">
        <f>IFERROR(INDEX(Param_rho,MATCH(H473,Param_KeysNorm,0)),"")</f>
        <v>0</v>
      </c>
      <c r="O473" s="6">
        <f>IFERROR(INDEX(Param_d,MATCH(H473,Param_KeysNorm,0)),"")</f>
        <v>0</v>
      </c>
      <c r="P473" s="6">
        <f>IFERROR(IF(I473&gt;0,10000/I473,""),"")</f>
        <v>0</v>
      </c>
      <c r="Q473" s="6">
        <f>IFERROR(IF(K473&gt;0,J473/K473,""),"")</f>
        <v>0</v>
      </c>
      <c r="R473" s="6">
        <f>IFERROR(IF(L473&gt;0,Q473/L473,""),"")</f>
        <v>0</v>
      </c>
      <c r="S473" s="7">
        <f>IFERROR(R473*P473,"")</f>
        <v>0</v>
      </c>
      <c r="T473" s="6">
        <f>IFERROR((S473*M473*N473)/1000,"")</f>
        <v>0</v>
      </c>
      <c r="U473" s="6">
        <f>IFERROR(R473*M473*N473,"")</f>
        <v>0</v>
      </c>
      <c r="V473" s="6">
        <f>IF(A473&gt;0,A473*(1-(B473/100)-(C473/100)),"")</f>
        <v>0</v>
      </c>
      <c r="W473" s="6">
        <f>IFERROR(T473*V473,"")</f>
        <v>0</v>
      </c>
      <c r="X473" s="8">
        <f>IF(AND(U473&gt;0,O473&gt;0),ABS(U473-O473)/O473,"")</f>
        <v>0</v>
      </c>
      <c r="Y473" s="8">
        <f>IF(E473="Seca",Tol_Seca,Tol_Chuva)</f>
        <v>0</v>
      </c>
      <c r="Z473">
        <f>IF(AND(U473&gt;0,O473&gt;0),IF(X473&lt;=Y473,"OK","ATENCAO"),"")</f>
        <v>0</v>
      </c>
    </row>
    <row r="474" spans="7:26">
      <c r="G474">
        <f>D474&amp;"|"&amp;E474&amp;"|"&amp;F474</f>
        <v>0</v>
      </c>
      <c r="H474">
        <f>UPPER(SUBSTITUTE(SUBSTITUTE(G474,"-","")," ",""))</f>
        <v>0</v>
      </c>
      <c r="I474" s="6">
        <f>IFERROR(INDEX(Param_E,MATCH(H474,Param_KeysNorm,0)),"")</f>
        <v>0</v>
      </c>
      <c r="J474" s="6">
        <f>IFERROR(INDEX(Param_Gf,MATCH(H474,Param_KeysNorm,0)),"")</f>
        <v>0</v>
      </c>
      <c r="K474" s="6">
        <f>IFERROR(INDEX(Param_s,MATCH(H474,Param_KeysNorm,0)),"")</f>
        <v>0</v>
      </c>
      <c r="L474" s="6">
        <f>IFERROR(INDEX(Param_g,MATCH(H474,Param_KeysNorm,0)),"")</f>
        <v>0</v>
      </c>
      <c r="M474" s="6">
        <f>IFERROR(INDEX(Param_L,MATCH(H474,Param_KeysNorm,0)),"")</f>
        <v>0</v>
      </c>
      <c r="N474" s="6">
        <f>IFERROR(INDEX(Param_rho,MATCH(H474,Param_KeysNorm,0)),"")</f>
        <v>0</v>
      </c>
      <c r="O474" s="6">
        <f>IFERROR(INDEX(Param_d,MATCH(H474,Param_KeysNorm,0)),"")</f>
        <v>0</v>
      </c>
      <c r="P474" s="6">
        <f>IFERROR(IF(I474&gt;0,10000/I474,""),"")</f>
        <v>0</v>
      </c>
      <c r="Q474" s="6">
        <f>IFERROR(IF(K474&gt;0,J474/K474,""),"")</f>
        <v>0</v>
      </c>
      <c r="R474" s="6">
        <f>IFERROR(IF(L474&gt;0,Q474/L474,""),"")</f>
        <v>0</v>
      </c>
      <c r="S474" s="7">
        <f>IFERROR(R474*P474,"")</f>
        <v>0</v>
      </c>
      <c r="T474" s="6">
        <f>IFERROR((S474*M474*N474)/1000,"")</f>
        <v>0</v>
      </c>
      <c r="U474" s="6">
        <f>IFERROR(R474*M474*N474,"")</f>
        <v>0</v>
      </c>
      <c r="V474" s="6">
        <f>IF(A474&gt;0,A474*(1-(B474/100)-(C474/100)),"")</f>
        <v>0</v>
      </c>
      <c r="W474" s="6">
        <f>IFERROR(T474*V474,"")</f>
        <v>0</v>
      </c>
      <c r="X474" s="8">
        <f>IF(AND(U474&gt;0,O474&gt;0),ABS(U474-O474)/O474,"")</f>
        <v>0</v>
      </c>
      <c r="Y474" s="8">
        <f>IF(E474="Seca",Tol_Seca,Tol_Chuva)</f>
        <v>0</v>
      </c>
      <c r="Z474">
        <f>IF(AND(U474&gt;0,O474&gt;0),IF(X474&lt;=Y474,"OK","ATENCAO"),"")</f>
        <v>0</v>
      </c>
    </row>
    <row r="475" spans="7:26">
      <c r="G475">
        <f>D475&amp;"|"&amp;E475&amp;"|"&amp;F475</f>
        <v>0</v>
      </c>
      <c r="H475">
        <f>UPPER(SUBSTITUTE(SUBSTITUTE(G475,"-","")," ",""))</f>
        <v>0</v>
      </c>
      <c r="I475" s="6">
        <f>IFERROR(INDEX(Param_E,MATCH(H475,Param_KeysNorm,0)),"")</f>
        <v>0</v>
      </c>
      <c r="J475" s="6">
        <f>IFERROR(INDEX(Param_Gf,MATCH(H475,Param_KeysNorm,0)),"")</f>
        <v>0</v>
      </c>
      <c r="K475" s="6">
        <f>IFERROR(INDEX(Param_s,MATCH(H475,Param_KeysNorm,0)),"")</f>
        <v>0</v>
      </c>
      <c r="L475" s="6">
        <f>IFERROR(INDEX(Param_g,MATCH(H475,Param_KeysNorm,0)),"")</f>
        <v>0</v>
      </c>
      <c r="M475" s="6">
        <f>IFERROR(INDEX(Param_L,MATCH(H475,Param_KeysNorm,0)),"")</f>
        <v>0</v>
      </c>
      <c r="N475" s="6">
        <f>IFERROR(INDEX(Param_rho,MATCH(H475,Param_KeysNorm,0)),"")</f>
        <v>0</v>
      </c>
      <c r="O475" s="6">
        <f>IFERROR(INDEX(Param_d,MATCH(H475,Param_KeysNorm,0)),"")</f>
        <v>0</v>
      </c>
      <c r="P475" s="6">
        <f>IFERROR(IF(I475&gt;0,10000/I475,""),"")</f>
        <v>0</v>
      </c>
      <c r="Q475" s="6">
        <f>IFERROR(IF(K475&gt;0,J475/K475,""),"")</f>
        <v>0</v>
      </c>
      <c r="R475" s="6">
        <f>IFERROR(IF(L475&gt;0,Q475/L475,""),"")</f>
        <v>0</v>
      </c>
      <c r="S475" s="7">
        <f>IFERROR(R475*P475,"")</f>
        <v>0</v>
      </c>
      <c r="T475" s="6">
        <f>IFERROR((S475*M475*N475)/1000,"")</f>
        <v>0</v>
      </c>
      <c r="U475" s="6">
        <f>IFERROR(R475*M475*N475,"")</f>
        <v>0</v>
      </c>
      <c r="V475" s="6">
        <f>IF(A475&gt;0,A475*(1-(B475/100)-(C475/100)),"")</f>
        <v>0</v>
      </c>
      <c r="W475" s="6">
        <f>IFERROR(T475*V475,"")</f>
        <v>0</v>
      </c>
      <c r="X475" s="8">
        <f>IF(AND(U475&gt;0,O475&gt;0),ABS(U475-O475)/O475,"")</f>
        <v>0</v>
      </c>
      <c r="Y475" s="8">
        <f>IF(E475="Seca",Tol_Seca,Tol_Chuva)</f>
        <v>0</v>
      </c>
      <c r="Z475">
        <f>IF(AND(U475&gt;0,O475&gt;0),IF(X475&lt;=Y475,"OK","ATENCAO"),"")</f>
        <v>0</v>
      </c>
    </row>
    <row r="476" spans="7:26">
      <c r="G476">
        <f>D476&amp;"|"&amp;E476&amp;"|"&amp;F476</f>
        <v>0</v>
      </c>
      <c r="H476">
        <f>UPPER(SUBSTITUTE(SUBSTITUTE(G476,"-","")," ",""))</f>
        <v>0</v>
      </c>
      <c r="I476" s="6">
        <f>IFERROR(INDEX(Param_E,MATCH(H476,Param_KeysNorm,0)),"")</f>
        <v>0</v>
      </c>
      <c r="J476" s="6">
        <f>IFERROR(INDEX(Param_Gf,MATCH(H476,Param_KeysNorm,0)),"")</f>
        <v>0</v>
      </c>
      <c r="K476" s="6">
        <f>IFERROR(INDEX(Param_s,MATCH(H476,Param_KeysNorm,0)),"")</f>
        <v>0</v>
      </c>
      <c r="L476" s="6">
        <f>IFERROR(INDEX(Param_g,MATCH(H476,Param_KeysNorm,0)),"")</f>
        <v>0</v>
      </c>
      <c r="M476" s="6">
        <f>IFERROR(INDEX(Param_L,MATCH(H476,Param_KeysNorm,0)),"")</f>
        <v>0</v>
      </c>
      <c r="N476" s="6">
        <f>IFERROR(INDEX(Param_rho,MATCH(H476,Param_KeysNorm,0)),"")</f>
        <v>0</v>
      </c>
      <c r="O476" s="6">
        <f>IFERROR(INDEX(Param_d,MATCH(H476,Param_KeysNorm,0)),"")</f>
        <v>0</v>
      </c>
      <c r="P476" s="6">
        <f>IFERROR(IF(I476&gt;0,10000/I476,""),"")</f>
        <v>0</v>
      </c>
      <c r="Q476" s="6">
        <f>IFERROR(IF(K476&gt;0,J476/K476,""),"")</f>
        <v>0</v>
      </c>
      <c r="R476" s="6">
        <f>IFERROR(IF(L476&gt;0,Q476/L476,""),"")</f>
        <v>0</v>
      </c>
      <c r="S476" s="7">
        <f>IFERROR(R476*P476,"")</f>
        <v>0</v>
      </c>
      <c r="T476" s="6">
        <f>IFERROR((S476*M476*N476)/1000,"")</f>
        <v>0</v>
      </c>
      <c r="U476" s="6">
        <f>IFERROR(R476*M476*N476,"")</f>
        <v>0</v>
      </c>
      <c r="V476" s="6">
        <f>IF(A476&gt;0,A476*(1-(B476/100)-(C476/100)),"")</f>
        <v>0</v>
      </c>
      <c r="W476" s="6">
        <f>IFERROR(T476*V476,"")</f>
        <v>0</v>
      </c>
      <c r="X476" s="8">
        <f>IF(AND(U476&gt;0,O476&gt;0),ABS(U476-O476)/O476,"")</f>
        <v>0</v>
      </c>
      <c r="Y476" s="8">
        <f>IF(E476="Seca",Tol_Seca,Tol_Chuva)</f>
        <v>0</v>
      </c>
      <c r="Z476">
        <f>IF(AND(U476&gt;0,O476&gt;0),IF(X476&lt;=Y476,"OK","ATENCAO"),"")</f>
        <v>0</v>
      </c>
    </row>
    <row r="477" spans="7:26">
      <c r="G477">
        <f>D477&amp;"|"&amp;E477&amp;"|"&amp;F477</f>
        <v>0</v>
      </c>
      <c r="H477">
        <f>UPPER(SUBSTITUTE(SUBSTITUTE(G477,"-","")," ",""))</f>
        <v>0</v>
      </c>
      <c r="I477" s="6">
        <f>IFERROR(INDEX(Param_E,MATCH(H477,Param_KeysNorm,0)),"")</f>
        <v>0</v>
      </c>
      <c r="J477" s="6">
        <f>IFERROR(INDEX(Param_Gf,MATCH(H477,Param_KeysNorm,0)),"")</f>
        <v>0</v>
      </c>
      <c r="K477" s="6">
        <f>IFERROR(INDEX(Param_s,MATCH(H477,Param_KeysNorm,0)),"")</f>
        <v>0</v>
      </c>
      <c r="L477" s="6">
        <f>IFERROR(INDEX(Param_g,MATCH(H477,Param_KeysNorm,0)),"")</f>
        <v>0</v>
      </c>
      <c r="M477" s="6">
        <f>IFERROR(INDEX(Param_L,MATCH(H477,Param_KeysNorm,0)),"")</f>
        <v>0</v>
      </c>
      <c r="N477" s="6">
        <f>IFERROR(INDEX(Param_rho,MATCH(H477,Param_KeysNorm,0)),"")</f>
        <v>0</v>
      </c>
      <c r="O477" s="6">
        <f>IFERROR(INDEX(Param_d,MATCH(H477,Param_KeysNorm,0)),"")</f>
        <v>0</v>
      </c>
      <c r="P477" s="6">
        <f>IFERROR(IF(I477&gt;0,10000/I477,""),"")</f>
        <v>0</v>
      </c>
      <c r="Q477" s="6">
        <f>IFERROR(IF(K477&gt;0,J477/K477,""),"")</f>
        <v>0</v>
      </c>
      <c r="R477" s="6">
        <f>IFERROR(IF(L477&gt;0,Q477/L477,""),"")</f>
        <v>0</v>
      </c>
      <c r="S477" s="7">
        <f>IFERROR(R477*P477,"")</f>
        <v>0</v>
      </c>
      <c r="T477" s="6">
        <f>IFERROR((S477*M477*N477)/1000,"")</f>
        <v>0</v>
      </c>
      <c r="U477" s="6">
        <f>IFERROR(R477*M477*N477,"")</f>
        <v>0</v>
      </c>
      <c r="V477" s="6">
        <f>IF(A477&gt;0,A477*(1-(B477/100)-(C477/100)),"")</f>
        <v>0</v>
      </c>
      <c r="W477" s="6">
        <f>IFERROR(T477*V477,"")</f>
        <v>0</v>
      </c>
      <c r="X477" s="8">
        <f>IF(AND(U477&gt;0,O477&gt;0),ABS(U477-O477)/O477,"")</f>
        <v>0</v>
      </c>
      <c r="Y477" s="8">
        <f>IF(E477="Seca",Tol_Seca,Tol_Chuva)</f>
        <v>0</v>
      </c>
      <c r="Z477">
        <f>IF(AND(U477&gt;0,O477&gt;0),IF(X477&lt;=Y477,"OK","ATENCAO"),"")</f>
        <v>0</v>
      </c>
    </row>
    <row r="478" spans="7:26">
      <c r="G478">
        <f>D478&amp;"|"&amp;E478&amp;"|"&amp;F478</f>
        <v>0</v>
      </c>
      <c r="H478">
        <f>UPPER(SUBSTITUTE(SUBSTITUTE(G478,"-","")," ",""))</f>
        <v>0</v>
      </c>
      <c r="I478" s="6">
        <f>IFERROR(INDEX(Param_E,MATCH(H478,Param_KeysNorm,0)),"")</f>
        <v>0</v>
      </c>
      <c r="J478" s="6">
        <f>IFERROR(INDEX(Param_Gf,MATCH(H478,Param_KeysNorm,0)),"")</f>
        <v>0</v>
      </c>
      <c r="K478" s="6">
        <f>IFERROR(INDEX(Param_s,MATCH(H478,Param_KeysNorm,0)),"")</f>
        <v>0</v>
      </c>
      <c r="L478" s="6">
        <f>IFERROR(INDEX(Param_g,MATCH(H478,Param_KeysNorm,0)),"")</f>
        <v>0</v>
      </c>
      <c r="M478" s="6">
        <f>IFERROR(INDEX(Param_L,MATCH(H478,Param_KeysNorm,0)),"")</f>
        <v>0</v>
      </c>
      <c r="N478" s="6">
        <f>IFERROR(INDEX(Param_rho,MATCH(H478,Param_KeysNorm,0)),"")</f>
        <v>0</v>
      </c>
      <c r="O478" s="6">
        <f>IFERROR(INDEX(Param_d,MATCH(H478,Param_KeysNorm,0)),"")</f>
        <v>0</v>
      </c>
      <c r="P478" s="6">
        <f>IFERROR(IF(I478&gt;0,10000/I478,""),"")</f>
        <v>0</v>
      </c>
      <c r="Q478" s="6">
        <f>IFERROR(IF(K478&gt;0,J478/K478,""),"")</f>
        <v>0</v>
      </c>
      <c r="R478" s="6">
        <f>IFERROR(IF(L478&gt;0,Q478/L478,""),"")</f>
        <v>0</v>
      </c>
      <c r="S478" s="7">
        <f>IFERROR(R478*P478,"")</f>
        <v>0</v>
      </c>
      <c r="T478" s="6">
        <f>IFERROR((S478*M478*N478)/1000,"")</f>
        <v>0</v>
      </c>
      <c r="U478" s="6">
        <f>IFERROR(R478*M478*N478,"")</f>
        <v>0</v>
      </c>
      <c r="V478" s="6">
        <f>IF(A478&gt;0,A478*(1-(B478/100)-(C478/100)),"")</f>
        <v>0</v>
      </c>
      <c r="W478" s="6">
        <f>IFERROR(T478*V478,"")</f>
        <v>0</v>
      </c>
      <c r="X478" s="8">
        <f>IF(AND(U478&gt;0,O478&gt;0),ABS(U478-O478)/O478,"")</f>
        <v>0</v>
      </c>
      <c r="Y478" s="8">
        <f>IF(E478="Seca",Tol_Seca,Tol_Chuva)</f>
        <v>0</v>
      </c>
      <c r="Z478">
        <f>IF(AND(U478&gt;0,O478&gt;0),IF(X478&lt;=Y478,"OK","ATENCAO"),"")</f>
        <v>0</v>
      </c>
    </row>
    <row r="479" spans="7:26">
      <c r="G479">
        <f>D479&amp;"|"&amp;E479&amp;"|"&amp;F479</f>
        <v>0</v>
      </c>
      <c r="H479">
        <f>UPPER(SUBSTITUTE(SUBSTITUTE(G479,"-","")," ",""))</f>
        <v>0</v>
      </c>
      <c r="I479" s="6">
        <f>IFERROR(INDEX(Param_E,MATCH(H479,Param_KeysNorm,0)),"")</f>
        <v>0</v>
      </c>
      <c r="J479" s="6">
        <f>IFERROR(INDEX(Param_Gf,MATCH(H479,Param_KeysNorm,0)),"")</f>
        <v>0</v>
      </c>
      <c r="K479" s="6">
        <f>IFERROR(INDEX(Param_s,MATCH(H479,Param_KeysNorm,0)),"")</f>
        <v>0</v>
      </c>
      <c r="L479" s="6">
        <f>IFERROR(INDEX(Param_g,MATCH(H479,Param_KeysNorm,0)),"")</f>
        <v>0</v>
      </c>
      <c r="M479" s="6">
        <f>IFERROR(INDEX(Param_L,MATCH(H479,Param_KeysNorm,0)),"")</f>
        <v>0</v>
      </c>
      <c r="N479" s="6">
        <f>IFERROR(INDEX(Param_rho,MATCH(H479,Param_KeysNorm,0)),"")</f>
        <v>0</v>
      </c>
      <c r="O479" s="6">
        <f>IFERROR(INDEX(Param_d,MATCH(H479,Param_KeysNorm,0)),"")</f>
        <v>0</v>
      </c>
      <c r="P479" s="6">
        <f>IFERROR(IF(I479&gt;0,10000/I479,""),"")</f>
        <v>0</v>
      </c>
      <c r="Q479" s="6">
        <f>IFERROR(IF(K479&gt;0,J479/K479,""),"")</f>
        <v>0</v>
      </c>
      <c r="R479" s="6">
        <f>IFERROR(IF(L479&gt;0,Q479/L479,""),"")</f>
        <v>0</v>
      </c>
      <c r="S479" s="7">
        <f>IFERROR(R479*P479,"")</f>
        <v>0</v>
      </c>
      <c r="T479" s="6">
        <f>IFERROR((S479*M479*N479)/1000,"")</f>
        <v>0</v>
      </c>
      <c r="U479" s="6">
        <f>IFERROR(R479*M479*N479,"")</f>
        <v>0</v>
      </c>
      <c r="V479" s="6">
        <f>IF(A479&gt;0,A479*(1-(B479/100)-(C479/100)),"")</f>
        <v>0</v>
      </c>
      <c r="W479" s="6">
        <f>IFERROR(T479*V479,"")</f>
        <v>0</v>
      </c>
      <c r="X479" s="8">
        <f>IF(AND(U479&gt;0,O479&gt;0),ABS(U479-O479)/O479,"")</f>
        <v>0</v>
      </c>
      <c r="Y479" s="8">
        <f>IF(E479="Seca",Tol_Seca,Tol_Chuva)</f>
        <v>0</v>
      </c>
      <c r="Z479">
        <f>IF(AND(U479&gt;0,O479&gt;0),IF(X479&lt;=Y479,"OK","ATENCAO"),"")</f>
        <v>0</v>
      </c>
    </row>
    <row r="480" spans="7:26">
      <c r="G480">
        <f>D480&amp;"|"&amp;E480&amp;"|"&amp;F480</f>
        <v>0</v>
      </c>
      <c r="H480">
        <f>UPPER(SUBSTITUTE(SUBSTITUTE(G480,"-","")," ",""))</f>
        <v>0</v>
      </c>
      <c r="I480" s="6">
        <f>IFERROR(INDEX(Param_E,MATCH(H480,Param_KeysNorm,0)),"")</f>
        <v>0</v>
      </c>
      <c r="J480" s="6">
        <f>IFERROR(INDEX(Param_Gf,MATCH(H480,Param_KeysNorm,0)),"")</f>
        <v>0</v>
      </c>
      <c r="K480" s="6">
        <f>IFERROR(INDEX(Param_s,MATCH(H480,Param_KeysNorm,0)),"")</f>
        <v>0</v>
      </c>
      <c r="L480" s="6">
        <f>IFERROR(INDEX(Param_g,MATCH(H480,Param_KeysNorm,0)),"")</f>
        <v>0</v>
      </c>
      <c r="M480" s="6">
        <f>IFERROR(INDEX(Param_L,MATCH(H480,Param_KeysNorm,0)),"")</f>
        <v>0</v>
      </c>
      <c r="N480" s="6">
        <f>IFERROR(INDEX(Param_rho,MATCH(H480,Param_KeysNorm,0)),"")</f>
        <v>0</v>
      </c>
      <c r="O480" s="6">
        <f>IFERROR(INDEX(Param_d,MATCH(H480,Param_KeysNorm,0)),"")</f>
        <v>0</v>
      </c>
      <c r="P480" s="6">
        <f>IFERROR(IF(I480&gt;0,10000/I480,""),"")</f>
        <v>0</v>
      </c>
      <c r="Q480" s="6">
        <f>IFERROR(IF(K480&gt;0,J480/K480,""),"")</f>
        <v>0</v>
      </c>
      <c r="R480" s="6">
        <f>IFERROR(IF(L480&gt;0,Q480/L480,""),"")</f>
        <v>0</v>
      </c>
      <c r="S480" s="7">
        <f>IFERROR(R480*P480,"")</f>
        <v>0</v>
      </c>
      <c r="T480" s="6">
        <f>IFERROR((S480*M480*N480)/1000,"")</f>
        <v>0</v>
      </c>
      <c r="U480" s="6">
        <f>IFERROR(R480*M480*N480,"")</f>
        <v>0</v>
      </c>
      <c r="V480" s="6">
        <f>IF(A480&gt;0,A480*(1-(B480/100)-(C480/100)),"")</f>
        <v>0</v>
      </c>
      <c r="W480" s="6">
        <f>IFERROR(T480*V480,"")</f>
        <v>0</v>
      </c>
      <c r="X480" s="8">
        <f>IF(AND(U480&gt;0,O480&gt;0),ABS(U480-O480)/O480,"")</f>
        <v>0</v>
      </c>
      <c r="Y480" s="8">
        <f>IF(E480="Seca",Tol_Seca,Tol_Chuva)</f>
        <v>0</v>
      </c>
      <c r="Z480">
        <f>IF(AND(U480&gt;0,O480&gt;0),IF(X480&lt;=Y480,"OK","ATENCAO"),"")</f>
        <v>0</v>
      </c>
    </row>
    <row r="481" spans="7:26">
      <c r="G481">
        <f>D481&amp;"|"&amp;E481&amp;"|"&amp;F481</f>
        <v>0</v>
      </c>
      <c r="H481">
        <f>UPPER(SUBSTITUTE(SUBSTITUTE(G481,"-","")," ",""))</f>
        <v>0</v>
      </c>
      <c r="I481" s="6">
        <f>IFERROR(INDEX(Param_E,MATCH(H481,Param_KeysNorm,0)),"")</f>
        <v>0</v>
      </c>
      <c r="J481" s="6">
        <f>IFERROR(INDEX(Param_Gf,MATCH(H481,Param_KeysNorm,0)),"")</f>
        <v>0</v>
      </c>
      <c r="K481" s="6">
        <f>IFERROR(INDEX(Param_s,MATCH(H481,Param_KeysNorm,0)),"")</f>
        <v>0</v>
      </c>
      <c r="L481" s="6">
        <f>IFERROR(INDEX(Param_g,MATCH(H481,Param_KeysNorm,0)),"")</f>
        <v>0</v>
      </c>
      <c r="M481" s="6">
        <f>IFERROR(INDEX(Param_L,MATCH(H481,Param_KeysNorm,0)),"")</f>
        <v>0</v>
      </c>
      <c r="N481" s="6">
        <f>IFERROR(INDEX(Param_rho,MATCH(H481,Param_KeysNorm,0)),"")</f>
        <v>0</v>
      </c>
      <c r="O481" s="6">
        <f>IFERROR(INDEX(Param_d,MATCH(H481,Param_KeysNorm,0)),"")</f>
        <v>0</v>
      </c>
      <c r="P481" s="6">
        <f>IFERROR(IF(I481&gt;0,10000/I481,""),"")</f>
        <v>0</v>
      </c>
      <c r="Q481" s="6">
        <f>IFERROR(IF(K481&gt;0,J481/K481,""),"")</f>
        <v>0</v>
      </c>
      <c r="R481" s="6">
        <f>IFERROR(IF(L481&gt;0,Q481/L481,""),"")</f>
        <v>0</v>
      </c>
      <c r="S481" s="7">
        <f>IFERROR(R481*P481,"")</f>
        <v>0</v>
      </c>
      <c r="T481" s="6">
        <f>IFERROR((S481*M481*N481)/1000,"")</f>
        <v>0</v>
      </c>
      <c r="U481" s="6">
        <f>IFERROR(R481*M481*N481,"")</f>
        <v>0</v>
      </c>
      <c r="V481" s="6">
        <f>IF(A481&gt;0,A481*(1-(B481/100)-(C481/100)),"")</f>
        <v>0</v>
      </c>
      <c r="W481" s="6">
        <f>IFERROR(T481*V481,"")</f>
        <v>0</v>
      </c>
      <c r="X481" s="8">
        <f>IF(AND(U481&gt;0,O481&gt;0),ABS(U481-O481)/O481,"")</f>
        <v>0</v>
      </c>
      <c r="Y481" s="8">
        <f>IF(E481="Seca",Tol_Seca,Tol_Chuva)</f>
        <v>0</v>
      </c>
      <c r="Z481">
        <f>IF(AND(U481&gt;0,O481&gt;0),IF(X481&lt;=Y481,"OK","ATENCAO"),"")</f>
        <v>0</v>
      </c>
    </row>
    <row r="482" spans="7:26">
      <c r="G482">
        <f>D482&amp;"|"&amp;E482&amp;"|"&amp;F482</f>
        <v>0</v>
      </c>
      <c r="H482">
        <f>UPPER(SUBSTITUTE(SUBSTITUTE(G482,"-","")," ",""))</f>
        <v>0</v>
      </c>
      <c r="I482" s="6">
        <f>IFERROR(INDEX(Param_E,MATCH(H482,Param_KeysNorm,0)),"")</f>
        <v>0</v>
      </c>
      <c r="J482" s="6">
        <f>IFERROR(INDEX(Param_Gf,MATCH(H482,Param_KeysNorm,0)),"")</f>
        <v>0</v>
      </c>
      <c r="K482" s="6">
        <f>IFERROR(INDEX(Param_s,MATCH(H482,Param_KeysNorm,0)),"")</f>
        <v>0</v>
      </c>
      <c r="L482" s="6">
        <f>IFERROR(INDEX(Param_g,MATCH(H482,Param_KeysNorm,0)),"")</f>
        <v>0</v>
      </c>
      <c r="M482" s="6">
        <f>IFERROR(INDEX(Param_L,MATCH(H482,Param_KeysNorm,0)),"")</f>
        <v>0</v>
      </c>
      <c r="N482" s="6">
        <f>IFERROR(INDEX(Param_rho,MATCH(H482,Param_KeysNorm,0)),"")</f>
        <v>0</v>
      </c>
      <c r="O482" s="6">
        <f>IFERROR(INDEX(Param_d,MATCH(H482,Param_KeysNorm,0)),"")</f>
        <v>0</v>
      </c>
      <c r="P482" s="6">
        <f>IFERROR(IF(I482&gt;0,10000/I482,""),"")</f>
        <v>0</v>
      </c>
      <c r="Q482" s="6">
        <f>IFERROR(IF(K482&gt;0,J482/K482,""),"")</f>
        <v>0</v>
      </c>
      <c r="R482" s="6">
        <f>IFERROR(IF(L482&gt;0,Q482/L482,""),"")</f>
        <v>0</v>
      </c>
      <c r="S482" s="7">
        <f>IFERROR(R482*P482,"")</f>
        <v>0</v>
      </c>
      <c r="T482" s="6">
        <f>IFERROR((S482*M482*N482)/1000,"")</f>
        <v>0</v>
      </c>
      <c r="U482" s="6">
        <f>IFERROR(R482*M482*N482,"")</f>
        <v>0</v>
      </c>
      <c r="V482" s="6">
        <f>IF(A482&gt;0,A482*(1-(B482/100)-(C482/100)),"")</f>
        <v>0</v>
      </c>
      <c r="W482" s="6">
        <f>IFERROR(T482*V482,"")</f>
        <v>0</v>
      </c>
      <c r="X482" s="8">
        <f>IF(AND(U482&gt;0,O482&gt;0),ABS(U482-O482)/O482,"")</f>
        <v>0</v>
      </c>
      <c r="Y482" s="8">
        <f>IF(E482="Seca",Tol_Seca,Tol_Chuva)</f>
        <v>0</v>
      </c>
      <c r="Z482">
        <f>IF(AND(U482&gt;0,O482&gt;0),IF(X482&lt;=Y482,"OK","ATENCAO"),"")</f>
        <v>0</v>
      </c>
    </row>
    <row r="483" spans="7:26">
      <c r="G483">
        <f>D483&amp;"|"&amp;E483&amp;"|"&amp;F483</f>
        <v>0</v>
      </c>
      <c r="H483">
        <f>UPPER(SUBSTITUTE(SUBSTITUTE(G483,"-","")," ",""))</f>
        <v>0</v>
      </c>
      <c r="I483" s="6">
        <f>IFERROR(INDEX(Param_E,MATCH(H483,Param_KeysNorm,0)),"")</f>
        <v>0</v>
      </c>
      <c r="J483" s="6">
        <f>IFERROR(INDEX(Param_Gf,MATCH(H483,Param_KeysNorm,0)),"")</f>
        <v>0</v>
      </c>
      <c r="K483" s="6">
        <f>IFERROR(INDEX(Param_s,MATCH(H483,Param_KeysNorm,0)),"")</f>
        <v>0</v>
      </c>
      <c r="L483" s="6">
        <f>IFERROR(INDEX(Param_g,MATCH(H483,Param_KeysNorm,0)),"")</f>
        <v>0</v>
      </c>
      <c r="M483" s="6">
        <f>IFERROR(INDEX(Param_L,MATCH(H483,Param_KeysNorm,0)),"")</f>
        <v>0</v>
      </c>
      <c r="N483" s="6">
        <f>IFERROR(INDEX(Param_rho,MATCH(H483,Param_KeysNorm,0)),"")</f>
        <v>0</v>
      </c>
      <c r="O483" s="6">
        <f>IFERROR(INDEX(Param_d,MATCH(H483,Param_KeysNorm,0)),"")</f>
        <v>0</v>
      </c>
      <c r="P483" s="6">
        <f>IFERROR(IF(I483&gt;0,10000/I483,""),"")</f>
        <v>0</v>
      </c>
      <c r="Q483" s="6">
        <f>IFERROR(IF(K483&gt;0,J483/K483,""),"")</f>
        <v>0</v>
      </c>
      <c r="R483" s="6">
        <f>IFERROR(IF(L483&gt;0,Q483/L483,""),"")</f>
        <v>0</v>
      </c>
      <c r="S483" s="7">
        <f>IFERROR(R483*P483,"")</f>
        <v>0</v>
      </c>
      <c r="T483" s="6">
        <f>IFERROR((S483*M483*N483)/1000,"")</f>
        <v>0</v>
      </c>
      <c r="U483" s="6">
        <f>IFERROR(R483*M483*N483,"")</f>
        <v>0</v>
      </c>
      <c r="V483" s="6">
        <f>IF(A483&gt;0,A483*(1-(B483/100)-(C483/100)),"")</f>
        <v>0</v>
      </c>
      <c r="W483" s="6">
        <f>IFERROR(T483*V483,"")</f>
        <v>0</v>
      </c>
      <c r="X483" s="8">
        <f>IF(AND(U483&gt;0,O483&gt;0),ABS(U483-O483)/O483,"")</f>
        <v>0</v>
      </c>
      <c r="Y483" s="8">
        <f>IF(E483="Seca",Tol_Seca,Tol_Chuva)</f>
        <v>0</v>
      </c>
      <c r="Z483">
        <f>IF(AND(U483&gt;0,O483&gt;0),IF(X483&lt;=Y483,"OK","ATENCAO"),"")</f>
        <v>0</v>
      </c>
    </row>
    <row r="484" spans="7:26">
      <c r="G484">
        <f>D484&amp;"|"&amp;E484&amp;"|"&amp;F484</f>
        <v>0</v>
      </c>
      <c r="H484">
        <f>UPPER(SUBSTITUTE(SUBSTITUTE(G484,"-","")," ",""))</f>
        <v>0</v>
      </c>
      <c r="I484" s="6">
        <f>IFERROR(INDEX(Param_E,MATCH(H484,Param_KeysNorm,0)),"")</f>
        <v>0</v>
      </c>
      <c r="J484" s="6">
        <f>IFERROR(INDEX(Param_Gf,MATCH(H484,Param_KeysNorm,0)),"")</f>
        <v>0</v>
      </c>
      <c r="K484" s="6">
        <f>IFERROR(INDEX(Param_s,MATCH(H484,Param_KeysNorm,0)),"")</f>
        <v>0</v>
      </c>
      <c r="L484" s="6">
        <f>IFERROR(INDEX(Param_g,MATCH(H484,Param_KeysNorm,0)),"")</f>
        <v>0</v>
      </c>
      <c r="M484" s="6">
        <f>IFERROR(INDEX(Param_L,MATCH(H484,Param_KeysNorm,0)),"")</f>
        <v>0</v>
      </c>
      <c r="N484" s="6">
        <f>IFERROR(INDEX(Param_rho,MATCH(H484,Param_KeysNorm,0)),"")</f>
        <v>0</v>
      </c>
      <c r="O484" s="6">
        <f>IFERROR(INDEX(Param_d,MATCH(H484,Param_KeysNorm,0)),"")</f>
        <v>0</v>
      </c>
      <c r="P484" s="6">
        <f>IFERROR(IF(I484&gt;0,10000/I484,""),"")</f>
        <v>0</v>
      </c>
      <c r="Q484" s="6">
        <f>IFERROR(IF(K484&gt;0,J484/K484,""),"")</f>
        <v>0</v>
      </c>
      <c r="R484" s="6">
        <f>IFERROR(IF(L484&gt;0,Q484/L484,""),"")</f>
        <v>0</v>
      </c>
      <c r="S484" s="7">
        <f>IFERROR(R484*P484,"")</f>
        <v>0</v>
      </c>
      <c r="T484" s="6">
        <f>IFERROR((S484*M484*N484)/1000,"")</f>
        <v>0</v>
      </c>
      <c r="U484" s="6">
        <f>IFERROR(R484*M484*N484,"")</f>
        <v>0</v>
      </c>
      <c r="V484" s="6">
        <f>IF(A484&gt;0,A484*(1-(B484/100)-(C484/100)),"")</f>
        <v>0</v>
      </c>
      <c r="W484" s="6">
        <f>IFERROR(T484*V484,"")</f>
        <v>0</v>
      </c>
      <c r="X484" s="8">
        <f>IF(AND(U484&gt;0,O484&gt;0),ABS(U484-O484)/O484,"")</f>
        <v>0</v>
      </c>
      <c r="Y484" s="8">
        <f>IF(E484="Seca",Tol_Seca,Tol_Chuva)</f>
        <v>0</v>
      </c>
      <c r="Z484">
        <f>IF(AND(U484&gt;0,O484&gt;0),IF(X484&lt;=Y484,"OK","ATENCAO"),"")</f>
        <v>0</v>
      </c>
    </row>
    <row r="485" spans="7:26">
      <c r="G485">
        <f>D485&amp;"|"&amp;E485&amp;"|"&amp;F485</f>
        <v>0</v>
      </c>
      <c r="H485">
        <f>UPPER(SUBSTITUTE(SUBSTITUTE(G485,"-","")," ",""))</f>
        <v>0</v>
      </c>
      <c r="I485" s="6">
        <f>IFERROR(INDEX(Param_E,MATCH(H485,Param_KeysNorm,0)),"")</f>
        <v>0</v>
      </c>
      <c r="J485" s="6">
        <f>IFERROR(INDEX(Param_Gf,MATCH(H485,Param_KeysNorm,0)),"")</f>
        <v>0</v>
      </c>
      <c r="K485" s="6">
        <f>IFERROR(INDEX(Param_s,MATCH(H485,Param_KeysNorm,0)),"")</f>
        <v>0</v>
      </c>
      <c r="L485" s="6">
        <f>IFERROR(INDEX(Param_g,MATCH(H485,Param_KeysNorm,0)),"")</f>
        <v>0</v>
      </c>
      <c r="M485" s="6">
        <f>IFERROR(INDEX(Param_L,MATCH(H485,Param_KeysNorm,0)),"")</f>
        <v>0</v>
      </c>
      <c r="N485" s="6">
        <f>IFERROR(INDEX(Param_rho,MATCH(H485,Param_KeysNorm,0)),"")</f>
        <v>0</v>
      </c>
      <c r="O485" s="6">
        <f>IFERROR(INDEX(Param_d,MATCH(H485,Param_KeysNorm,0)),"")</f>
        <v>0</v>
      </c>
      <c r="P485" s="6">
        <f>IFERROR(IF(I485&gt;0,10000/I485,""),"")</f>
        <v>0</v>
      </c>
      <c r="Q485" s="6">
        <f>IFERROR(IF(K485&gt;0,J485/K485,""),"")</f>
        <v>0</v>
      </c>
      <c r="R485" s="6">
        <f>IFERROR(IF(L485&gt;0,Q485/L485,""),"")</f>
        <v>0</v>
      </c>
      <c r="S485" s="7">
        <f>IFERROR(R485*P485,"")</f>
        <v>0</v>
      </c>
      <c r="T485" s="6">
        <f>IFERROR((S485*M485*N485)/1000,"")</f>
        <v>0</v>
      </c>
      <c r="U485" s="6">
        <f>IFERROR(R485*M485*N485,"")</f>
        <v>0</v>
      </c>
      <c r="V485" s="6">
        <f>IF(A485&gt;0,A485*(1-(B485/100)-(C485/100)),"")</f>
        <v>0</v>
      </c>
      <c r="W485" s="6">
        <f>IFERROR(T485*V485,"")</f>
        <v>0</v>
      </c>
      <c r="X485" s="8">
        <f>IF(AND(U485&gt;0,O485&gt;0),ABS(U485-O485)/O485,"")</f>
        <v>0</v>
      </c>
      <c r="Y485" s="8">
        <f>IF(E485="Seca",Tol_Seca,Tol_Chuva)</f>
        <v>0</v>
      </c>
      <c r="Z485">
        <f>IF(AND(U485&gt;0,O485&gt;0),IF(X485&lt;=Y485,"OK","ATENCAO"),"")</f>
        <v>0</v>
      </c>
    </row>
    <row r="486" spans="7:26">
      <c r="G486">
        <f>D486&amp;"|"&amp;E486&amp;"|"&amp;F486</f>
        <v>0</v>
      </c>
      <c r="H486">
        <f>UPPER(SUBSTITUTE(SUBSTITUTE(G486,"-","")," ",""))</f>
        <v>0</v>
      </c>
      <c r="I486" s="6">
        <f>IFERROR(INDEX(Param_E,MATCH(H486,Param_KeysNorm,0)),"")</f>
        <v>0</v>
      </c>
      <c r="J486" s="6">
        <f>IFERROR(INDEX(Param_Gf,MATCH(H486,Param_KeysNorm,0)),"")</f>
        <v>0</v>
      </c>
      <c r="K486" s="6">
        <f>IFERROR(INDEX(Param_s,MATCH(H486,Param_KeysNorm,0)),"")</f>
        <v>0</v>
      </c>
      <c r="L486" s="6">
        <f>IFERROR(INDEX(Param_g,MATCH(H486,Param_KeysNorm,0)),"")</f>
        <v>0</v>
      </c>
      <c r="M486" s="6">
        <f>IFERROR(INDEX(Param_L,MATCH(H486,Param_KeysNorm,0)),"")</f>
        <v>0</v>
      </c>
      <c r="N486" s="6">
        <f>IFERROR(INDEX(Param_rho,MATCH(H486,Param_KeysNorm,0)),"")</f>
        <v>0</v>
      </c>
      <c r="O486" s="6">
        <f>IFERROR(INDEX(Param_d,MATCH(H486,Param_KeysNorm,0)),"")</f>
        <v>0</v>
      </c>
      <c r="P486" s="6">
        <f>IFERROR(IF(I486&gt;0,10000/I486,""),"")</f>
        <v>0</v>
      </c>
      <c r="Q486" s="6">
        <f>IFERROR(IF(K486&gt;0,J486/K486,""),"")</f>
        <v>0</v>
      </c>
      <c r="R486" s="6">
        <f>IFERROR(IF(L486&gt;0,Q486/L486,""),"")</f>
        <v>0</v>
      </c>
      <c r="S486" s="7">
        <f>IFERROR(R486*P486,"")</f>
        <v>0</v>
      </c>
      <c r="T486" s="6">
        <f>IFERROR((S486*M486*N486)/1000,"")</f>
        <v>0</v>
      </c>
      <c r="U486" s="6">
        <f>IFERROR(R486*M486*N486,"")</f>
        <v>0</v>
      </c>
      <c r="V486" s="6">
        <f>IF(A486&gt;0,A486*(1-(B486/100)-(C486/100)),"")</f>
        <v>0</v>
      </c>
      <c r="W486" s="6">
        <f>IFERROR(T486*V486,"")</f>
        <v>0</v>
      </c>
      <c r="X486" s="8">
        <f>IF(AND(U486&gt;0,O486&gt;0),ABS(U486-O486)/O486,"")</f>
        <v>0</v>
      </c>
      <c r="Y486" s="8">
        <f>IF(E486="Seca",Tol_Seca,Tol_Chuva)</f>
        <v>0</v>
      </c>
      <c r="Z486">
        <f>IF(AND(U486&gt;0,O486&gt;0),IF(X486&lt;=Y486,"OK","ATENCAO"),"")</f>
        <v>0</v>
      </c>
    </row>
    <row r="487" spans="7:26">
      <c r="G487">
        <f>D487&amp;"|"&amp;E487&amp;"|"&amp;F487</f>
        <v>0</v>
      </c>
      <c r="H487">
        <f>UPPER(SUBSTITUTE(SUBSTITUTE(G487,"-","")," ",""))</f>
        <v>0</v>
      </c>
      <c r="I487" s="6">
        <f>IFERROR(INDEX(Param_E,MATCH(H487,Param_KeysNorm,0)),"")</f>
        <v>0</v>
      </c>
      <c r="J487" s="6">
        <f>IFERROR(INDEX(Param_Gf,MATCH(H487,Param_KeysNorm,0)),"")</f>
        <v>0</v>
      </c>
      <c r="K487" s="6">
        <f>IFERROR(INDEX(Param_s,MATCH(H487,Param_KeysNorm,0)),"")</f>
        <v>0</v>
      </c>
      <c r="L487" s="6">
        <f>IFERROR(INDEX(Param_g,MATCH(H487,Param_KeysNorm,0)),"")</f>
        <v>0</v>
      </c>
      <c r="M487" s="6">
        <f>IFERROR(INDEX(Param_L,MATCH(H487,Param_KeysNorm,0)),"")</f>
        <v>0</v>
      </c>
      <c r="N487" s="6">
        <f>IFERROR(INDEX(Param_rho,MATCH(H487,Param_KeysNorm,0)),"")</f>
        <v>0</v>
      </c>
      <c r="O487" s="6">
        <f>IFERROR(INDEX(Param_d,MATCH(H487,Param_KeysNorm,0)),"")</f>
        <v>0</v>
      </c>
      <c r="P487" s="6">
        <f>IFERROR(IF(I487&gt;0,10000/I487,""),"")</f>
        <v>0</v>
      </c>
      <c r="Q487" s="6">
        <f>IFERROR(IF(K487&gt;0,J487/K487,""),"")</f>
        <v>0</v>
      </c>
      <c r="R487" s="6">
        <f>IFERROR(IF(L487&gt;0,Q487/L487,""),"")</f>
        <v>0</v>
      </c>
      <c r="S487" s="7">
        <f>IFERROR(R487*P487,"")</f>
        <v>0</v>
      </c>
      <c r="T487" s="6">
        <f>IFERROR((S487*M487*N487)/1000,"")</f>
        <v>0</v>
      </c>
      <c r="U487" s="6">
        <f>IFERROR(R487*M487*N487,"")</f>
        <v>0</v>
      </c>
      <c r="V487" s="6">
        <f>IF(A487&gt;0,A487*(1-(B487/100)-(C487/100)),"")</f>
        <v>0</v>
      </c>
      <c r="W487" s="6">
        <f>IFERROR(T487*V487,"")</f>
        <v>0</v>
      </c>
      <c r="X487" s="8">
        <f>IF(AND(U487&gt;0,O487&gt;0),ABS(U487-O487)/O487,"")</f>
        <v>0</v>
      </c>
      <c r="Y487" s="8">
        <f>IF(E487="Seca",Tol_Seca,Tol_Chuva)</f>
        <v>0</v>
      </c>
      <c r="Z487">
        <f>IF(AND(U487&gt;0,O487&gt;0),IF(X487&lt;=Y487,"OK","ATENCAO"),"")</f>
        <v>0</v>
      </c>
    </row>
    <row r="488" spans="7:26">
      <c r="G488">
        <f>D488&amp;"|"&amp;E488&amp;"|"&amp;F488</f>
        <v>0</v>
      </c>
      <c r="H488">
        <f>UPPER(SUBSTITUTE(SUBSTITUTE(G488,"-","")," ",""))</f>
        <v>0</v>
      </c>
      <c r="I488" s="6">
        <f>IFERROR(INDEX(Param_E,MATCH(H488,Param_KeysNorm,0)),"")</f>
        <v>0</v>
      </c>
      <c r="J488" s="6">
        <f>IFERROR(INDEX(Param_Gf,MATCH(H488,Param_KeysNorm,0)),"")</f>
        <v>0</v>
      </c>
      <c r="K488" s="6">
        <f>IFERROR(INDEX(Param_s,MATCH(H488,Param_KeysNorm,0)),"")</f>
        <v>0</v>
      </c>
      <c r="L488" s="6">
        <f>IFERROR(INDEX(Param_g,MATCH(H488,Param_KeysNorm,0)),"")</f>
        <v>0</v>
      </c>
      <c r="M488" s="6">
        <f>IFERROR(INDEX(Param_L,MATCH(H488,Param_KeysNorm,0)),"")</f>
        <v>0</v>
      </c>
      <c r="N488" s="6">
        <f>IFERROR(INDEX(Param_rho,MATCH(H488,Param_KeysNorm,0)),"")</f>
        <v>0</v>
      </c>
      <c r="O488" s="6">
        <f>IFERROR(INDEX(Param_d,MATCH(H488,Param_KeysNorm,0)),"")</f>
        <v>0</v>
      </c>
      <c r="P488" s="6">
        <f>IFERROR(IF(I488&gt;0,10000/I488,""),"")</f>
        <v>0</v>
      </c>
      <c r="Q488" s="6">
        <f>IFERROR(IF(K488&gt;0,J488/K488,""),"")</f>
        <v>0</v>
      </c>
      <c r="R488" s="6">
        <f>IFERROR(IF(L488&gt;0,Q488/L488,""),"")</f>
        <v>0</v>
      </c>
      <c r="S488" s="7">
        <f>IFERROR(R488*P488,"")</f>
        <v>0</v>
      </c>
      <c r="T488" s="6">
        <f>IFERROR((S488*M488*N488)/1000,"")</f>
        <v>0</v>
      </c>
      <c r="U488" s="6">
        <f>IFERROR(R488*M488*N488,"")</f>
        <v>0</v>
      </c>
      <c r="V488" s="6">
        <f>IF(A488&gt;0,A488*(1-(B488/100)-(C488/100)),"")</f>
        <v>0</v>
      </c>
      <c r="W488" s="6">
        <f>IFERROR(T488*V488,"")</f>
        <v>0</v>
      </c>
      <c r="X488" s="8">
        <f>IF(AND(U488&gt;0,O488&gt;0),ABS(U488-O488)/O488,"")</f>
        <v>0</v>
      </c>
      <c r="Y488" s="8">
        <f>IF(E488="Seca",Tol_Seca,Tol_Chuva)</f>
        <v>0</v>
      </c>
      <c r="Z488">
        <f>IF(AND(U488&gt;0,O488&gt;0),IF(X488&lt;=Y488,"OK","ATENCAO"),"")</f>
        <v>0</v>
      </c>
    </row>
    <row r="489" spans="7:26">
      <c r="G489">
        <f>D489&amp;"|"&amp;E489&amp;"|"&amp;F489</f>
        <v>0</v>
      </c>
      <c r="H489">
        <f>UPPER(SUBSTITUTE(SUBSTITUTE(G489,"-","")," ",""))</f>
        <v>0</v>
      </c>
      <c r="I489" s="6">
        <f>IFERROR(INDEX(Param_E,MATCH(H489,Param_KeysNorm,0)),"")</f>
        <v>0</v>
      </c>
      <c r="J489" s="6">
        <f>IFERROR(INDEX(Param_Gf,MATCH(H489,Param_KeysNorm,0)),"")</f>
        <v>0</v>
      </c>
      <c r="K489" s="6">
        <f>IFERROR(INDEX(Param_s,MATCH(H489,Param_KeysNorm,0)),"")</f>
        <v>0</v>
      </c>
      <c r="L489" s="6">
        <f>IFERROR(INDEX(Param_g,MATCH(H489,Param_KeysNorm,0)),"")</f>
        <v>0</v>
      </c>
      <c r="M489" s="6">
        <f>IFERROR(INDEX(Param_L,MATCH(H489,Param_KeysNorm,0)),"")</f>
        <v>0</v>
      </c>
      <c r="N489" s="6">
        <f>IFERROR(INDEX(Param_rho,MATCH(H489,Param_KeysNorm,0)),"")</f>
        <v>0</v>
      </c>
      <c r="O489" s="6">
        <f>IFERROR(INDEX(Param_d,MATCH(H489,Param_KeysNorm,0)),"")</f>
        <v>0</v>
      </c>
      <c r="P489" s="6">
        <f>IFERROR(IF(I489&gt;0,10000/I489,""),"")</f>
        <v>0</v>
      </c>
      <c r="Q489" s="6">
        <f>IFERROR(IF(K489&gt;0,J489/K489,""),"")</f>
        <v>0</v>
      </c>
      <c r="R489" s="6">
        <f>IFERROR(IF(L489&gt;0,Q489/L489,""),"")</f>
        <v>0</v>
      </c>
      <c r="S489" s="7">
        <f>IFERROR(R489*P489,"")</f>
        <v>0</v>
      </c>
      <c r="T489" s="6">
        <f>IFERROR((S489*M489*N489)/1000,"")</f>
        <v>0</v>
      </c>
      <c r="U489" s="6">
        <f>IFERROR(R489*M489*N489,"")</f>
        <v>0</v>
      </c>
      <c r="V489" s="6">
        <f>IF(A489&gt;0,A489*(1-(B489/100)-(C489/100)),"")</f>
        <v>0</v>
      </c>
      <c r="W489" s="6">
        <f>IFERROR(T489*V489,"")</f>
        <v>0</v>
      </c>
      <c r="X489" s="8">
        <f>IF(AND(U489&gt;0,O489&gt;0),ABS(U489-O489)/O489,"")</f>
        <v>0</v>
      </c>
      <c r="Y489" s="8">
        <f>IF(E489="Seca",Tol_Seca,Tol_Chuva)</f>
        <v>0</v>
      </c>
      <c r="Z489">
        <f>IF(AND(U489&gt;0,O489&gt;0),IF(X489&lt;=Y489,"OK","ATENCAO"),"")</f>
        <v>0</v>
      </c>
    </row>
    <row r="490" spans="7:26">
      <c r="G490">
        <f>D490&amp;"|"&amp;E490&amp;"|"&amp;F490</f>
        <v>0</v>
      </c>
      <c r="H490">
        <f>UPPER(SUBSTITUTE(SUBSTITUTE(G490,"-","")," ",""))</f>
        <v>0</v>
      </c>
      <c r="I490" s="6">
        <f>IFERROR(INDEX(Param_E,MATCH(H490,Param_KeysNorm,0)),"")</f>
        <v>0</v>
      </c>
      <c r="J490" s="6">
        <f>IFERROR(INDEX(Param_Gf,MATCH(H490,Param_KeysNorm,0)),"")</f>
        <v>0</v>
      </c>
      <c r="K490" s="6">
        <f>IFERROR(INDEX(Param_s,MATCH(H490,Param_KeysNorm,0)),"")</f>
        <v>0</v>
      </c>
      <c r="L490" s="6">
        <f>IFERROR(INDEX(Param_g,MATCH(H490,Param_KeysNorm,0)),"")</f>
        <v>0</v>
      </c>
      <c r="M490" s="6">
        <f>IFERROR(INDEX(Param_L,MATCH(H490,Param_KeysNorm,0)),"")</f>
        <v>0</v>
      </c>
      <c r="N490" s="6">
        <f>IFERROR(INDEX(Param_rho,MATCH(H490,Param_KeysNorm,0)),"")</f>
        <v>0</v>
      </c>
      <c r="O490" s="6">
        <f>IFERROR(INDEX(Param_d,MATCH(H490,Param_KeysNorm,0)),"")</f>
        <v>0</v>
      </c>
      <c r="P490" s="6">
        <f>IFERROR(IF(I490&gt;0,10000/I490,""),"")</f>
        <v>0</v>
      </c>
      <c r="Q490" s="6">
        <f>IFERROR(IF(K490&gt;0,J490/K490,""),"")</f>
        <v>0</v>
      </c>
      <c r="R490" s="6">
        <f>IFERROR(IF(L490&gt;0,Q490/L490,""),"")</f>
        <v>0</v>
      </c>
      <c r="S490" s="7">
        <f>IFERROR(R490*P490,"")</f>
        <v>0</v>
      </c>
      <c r="T490" s="6">
        <f>IFERROR((S490*M490*N490)/1000,"")</f>
        <v>0</v>
      </c>
      <c r="U490" s="6">
        <f>IFERROR(R490*M490*N490,"")</f>
        <v>0</v>
      </c>
      <c r="V490" s="6">
        <f>IF(A490&gt;0,A490*(1-(B490/100)-(C490/100)),"")</f>
        <v>0</v>
      </c>
      <c r="W490" s="6">
        <f>IFERROR(T490*V490,"")</f>
        <v>0</v>
      </c>
      <c r="X490" s="8">
        <f>IF(AND(U490&gt;0,O490&gt;0),ABS(U490-O490)/O490,"")</f>
        <v>0</v>
      </c>
      <c r="Y490" s="8">
        <f>IF(E490="Seca",Tol_Seca,Tol_Chuva)</f>
        <v>0</v>
      </c>
      <c r="Z490">
        <f>IF(AND(U490&gt;0,O490&gt;0),IF(X490&lt;=Y490,"OK","ATENCAO"),"")</f>
        <v>0</v>
      </c>
    </row>
    <row r="491" spans="7:26">
      <c r="G491">
        <f>D491&amp;"|"&amp;E491&amp;"|"&amp;F491</f>
        <v>0</v>
      </c>
      <c r="H491">
        <f>UPPER(SUBSTITUTE(SUBSTITUTE(G491,"-","")," ",""))</f>
        <v>0</v>
      </c>
      <c r="I491" s="6">
        <f>IFERROR(INDEX(Param_E,MATCH(H491,Param_KeysNorm,0)),"")</f>
        <v>0</v>
      </c>
      <c r="J491" s="6">
        <f>IFERROR(INDEX(Param_Gf,MATCH(H491,Param_KeysNorm,0)),"")</f>
        <v>0</v>
      </c>
      <c r="K491" s="6">
        <f>IFERROR(INDEX(Param_s,MATCH(H491,Param_KeysNorm,0)),"")</f>
        <v>0</v>
      </c>
      <c r="L491" s="6">
        <f>IFERROR(INDEX(Param_g,MATCH(H491,Param_KeysNorm,0)),"")</f>
        <v>0</v>
      </c>
      <c r="M491" s="6">
        <f>IFERROR(INDEX(Param_L,MATCH(H491,Param_KeysNorm,0)),"")</f>
        <v>0</v>
      </c>
      <c r="N491" s="6">
        <f>IFERROR(INDEX(Param_rho,MATCH(H491,Param_KeysNorm,0)),"")</f>
        <v>0</v>
      </c>
      <c r="O491" s="6">
        <f>IFERROR(INDEX(Param_d,MATCH(H491,Param_KeysNorm,0)),"")</f>
        <v>0</v>
      </c>
      <c r="P491" s="6">
        <f>IFERROR(IF(I491&gt;0,10000/I491,""),"")</f>
        <v>0</v>
      </c>
      <c r="Q491" s="6">
        <f>IFERROR(IF(K491&gt;0,J491/K491,""),"")</f>
        <v>0</v>
      </c>
      <c r="R491" s="6">
        <f>IFERROR(IF(L491&gt;0,Q491/L491,""),"")</f>
        <v>0</v>
      </c>
      <c r="S491" s="7">
        <f>IFERROR(R491*P491,"")</f>
        <v>0</v>
      </c>
      <c r="T491" s="6">
        <f>IFERROR((S491*M491*N491)/1000,"")</f>
        <v>0</v>
      </c>
      <c r="U491" s="6">
        <f>IFERROR(R491*M491*N491,"")</f>
        <v>0</v>
      </c>
      <c r="V491" s="6">
        <f>IF(A491&gt;0,A491*(1-(B491/100)-(C491/100)),"")</f>
        <v>0</v>
      </c>
      <c r="W491" s="6">
        <f>IFERROR(T491*V491,"")</f>
        <v>0</v>
      </c>
      <c r="X491" s="8">
        <f>IF(AND(U491&gt;0,O491&gt;0),ABS(U491-O491)/O491,"")</f>
        <v>0</v>
      </c>
      <c r="Y491" s="8">
        <f>IF(E491="Seca",Tol_Seca,Tol_Chuva)</f>
        <v>0</v>
      </c>
      <c r="Z491">
        <f>IF(AND(U491&gt;0,O491&gt;0),IF(X491&lt;=Y491,"OK","ATENCAO"),"")</f>
        <v>0</v>
      </c>
    </row>
    <row r="492" spans="7:26">
      <c r="G492">
        <f>D492&amp;"|"&amp;E492&amp;"|"&amp;F492</f>
        <v>0</v>
      </c>
      <c r="H492">
        <f>UPPER(SUBSTITUTE(SUBSTITUTE(G492,"-","")," ",""))</f>
        <v>0</v>
      </c>
      <c r="I492" s="6">
        <f>IFERROR(INDEX(Param_E,MATCH(H492,Param_KeysNorm,0)),"")</f>
        <v>0</v>
      </c>
      <c r="J492" s="6">
        <f>IFERROR(INDEX(Param_Gf,MATCH(H492,Param_KeysNorm,0)),"")</f>
        <v>0</v>
      </c>
      <c r="K492" s="6">
        <f>IFERROR(INDEX(Param_s,MATCH(H492,Param_KeysNorm,0)),"")</f>
        <v>0</v>
      </c>
      <c r="L492" s="6">
        <f>IFERROR(INDEX(Param_g,MATCH(H492,Param_KeysNorm,0)),"")</f>
        <v>0</v>
      </c>
      <c r="M492" s="6">
        <f>IFERROR(INDEX(Param_L,MATCH(H492,Param_KeysNorm,0)),"")</f>
        <v>0</v>
      </c>
      <c r="N492" s="6">
        <f>IFERROR(INDEX(Param_rho,MATCH(H492,Param_KeysNorm,0)),"")</f>
        <v>0</v>
      </c>
      <c r="O492" s="6">
        <f>IFERROR(INDEX(Param_d,MATCH(H492,Param_KeysNorm,0)),"")</f>
        <v>0</v>
      </c>
      <c r="P492" s="6">
        <f>IFERROR(IF(I492&gt;0,10000/I492,""),"")</f>
        <v>0</v>
      </c>
      <c r="Q492" s="6">
        <f>IFERROR(IF(K492&gt;0,J492/K492,""),"")</f>
        <v>0</v>
      </c>
      <c r="R492" s="6">
        <f>IFERROR(IF(L492&gt;0,Q492/L492,""),"")</f>
        <v>0</v>
      </c>
      <c r="S492" s="7">
        <f>IFERROR(R492*P492,"")</f>
        <v>0</v>
      </c>
      <c r="T492" s="6">
        <f>IFERROR((S492*M492*N492)/1000,"")</f>
        <v>0</v>
      </c>
      <c r="U492" s="6">
        <f>IFERROR(R492*M492*N492,"")</f>
        <v>0</v>
      </c>
      <c r="V492" s="6">
        <f>IF(A492&gt;0,A492*(1-(B492/100)-(C492/100)),"")</f>
        <v>0</v>
      </c>
      <c r="W492" s="6">
        <f>IFERROR(T492*V492,"")</f>
        <v>0</v>
      </c>
      <c r="X492" s="8">
        <f>IF(AND(U492&gt;0,O492&gt;0),ABS(U492-O492)/O492,"")</f>
        <v>0</v>
      </c>
      <c r="Y492" s="8">
        <f>IF(E492="Seca",Tol_Seca,Tol_Chuva)</f>
        <v>0</v>
      </c>
      <c r="Z492">
        <f>IF(AND(U492&gt;0,O492&gt;0),IF(X492&lt;=Y492,"OK","ATENCAO"),"")</f>
        <v>0</v>
      </c>
    </row>
    <row r="493" spans="7:26">
      <c r="G493">
        <f>D493&amp;"|"&amp;E493&amp;"|"&amp;F493</f>
        <v>0</v>
      </c>
      <c r="H493">
        <f>UPPER(SUBSTITUTE(SUBSTITUTE(G493,"-","")," ",""))</f>
        <v>0</v>
      </c>
      <c r="I493" s="6">
        <f>IFERROR(INDEX(Param_E,MATCH(H493,Param_KeysNorm,0)),"")</f>
        <v>0</v>
      </c>
      <c r="J493" s="6">
        <f>IFERROR(INDEX(Param_Gf,MATCH(H493,Param_KeysNorm,0)),"")</f>
        <v>0</v>
      </c>
      <c r="K493" s="6">
        <f>IFERROR(INDEX(Param_s,MATCH(H493,Param_KeysNorm,0)),"")</f>
        <v>0</v>
      </c>
      <c r="L493" s="6">
        <f>IFERROR(INDEX(Param_g,MATCH(H493,Param_KeysNorm,0)),"")</f>
        <v>0</v>
      </c>
      <c r="M493" s="6">
        <f>IFERROR(INDEX(Param_L,MATCH(H493,Param_KeysNorm,0)),"")</f>
        <v>0</v>
      </c>
      <c r="N493" s="6">
        <f>IFERROR(INDEX(Param_rho,MATCH(H493,Param_KeysNorm,0)),"")</f>
        <v>0</v>
      </c>
      <c r="O493" s="6">
        <f>IFERROR(INDEX(Param_d,MATCH(H493,Param_KeysNorm,0)),"")</f>
        <v>0</v>
      </c>
      <c r="P493" s="6">
        <f>IFERROR(IF(I493&gt;0,10000/I493,""),"")</f>
        <v>0</v>
      </c>
      <c r="Q493" s="6">
        <f>IFERROR(IF(K493&gt;0,J493/K493,""),"")</f>
        <v>0</v>
      </c>
      <c r="R493" s="6">
        <f>IFERROR(IF(L493&gt;0,Q493/L493,""),"")</f>
        <v>0</v>
      </c>
      <c r="S493" s="7">
        <f>IFERROR(R493*P493,"")</f>
        <v>0</v>
      </c>
      <c r="T493" s="6">
        <f>IFERROR((S493*M493*N493)/1000,"")</f>
        <v>0</v>
      </c>
      <c r="U493" s="6">
        <f>IFERROR(R493*M493*N493,"")</f>
        <v>0</v>
      </c>
      <c r="V493" s="6">
        <f>IF(A493&gt;0,A493*(1-(B493/100)-(C493/100)),"")</f>
        <v>0</v>
      </c>
      <c r="W493" s="6">
        <f>IFERROR(T493*V493,"")</f>
        <v>0</v>
      </c>
      <c r="X493" s="8">
        <f>IF(AND(U493&gt;0,O493&gt;0),ABS(U493-O493)/O493,"")</f>
        <v>0</v>
      </c>
      <c r="Y493" s="8">
        <f>IF(E493="Seca",Tol_Seca,Tol_Chuva)</f>
        <v>0</v>
      </c>
      <c r="Z493">
        <f>IF(AND(U493&gt;0,O493&gt;0),IF(X493&lt;=Y493,"OK","ATENCAO"),"")</f>
        <v>0</v>
      </c>
    </row>
    <row r="494" spans="7:26">
      <c r="G494">
        <f>D494&amp;"|"&amp;E494&amp;"|"&amp;F494</f>
        <v>0</v>
      </c>
      <c r="H494">
        <f>UPPER(SUBSTITUTE(SUBSTITUTE(G494,"-","")," ",""))</f>
        <v>0</v>
      </c>
      <c r="I494" s="6">
        <f>IFERROR(INDEX(Param_E,MATCH(H494,Param_KeysNorm,0)),"")</f>
        <v>0</v>
      </c>
      <c r="J494" s="6">
        <f>IFERROR(INDEX(Param_Gf,MATCH(H494,Param_KeysNorm,0)),"")</f>
        <v>0</v>
      </c>
      <c r="K494" s="6">
        <f>IFERROR(INDEX(Param_s,MATCH(H494,Param_KeysNorm,0)),"")</f>
        <v>0</v>
      </c>
      <c r="L494" s="6">
        <f>IFERROR(INDEX(Param_g,MATCH(H494,Param_KeysNorm,0)),"")</f>
        <v>0</v>
      </c>
      <c r="M494" s="6">
        <f>IFERROR(INDEX(Param_L,MATCH(H494,Param_KeysNorm,0)),"")</f>
        <v>0</v>
      </c>
      <c r="N494" s="6">
        <f>IFERROR(INDEX(Param_rho,MATCH(H494,Param_KeysNorm,0)),"")</f>
        <v>0</v>
      </c>
      <c r="O494" s="6">
        <f>IFERROR(INDEX(Param_d,MATCH(H494,Param_KeysNorm,0)),"")</f>
        <v>0</v>
      </c>
      <c r="P494" s="6">
        <f>IFERROR(IF(I494&gt;0,10000/I494,""),"")</f>
        <v>0</v>
      </c>
      <c r="Q494" s="6">
        <f>IFERROR(IF(K494&gt;0,J494/K494,""),"")</f>
        <v>0</v>
      </c>
      <c r="R494" s="6">
        <f>IFERROR(IF(L494&gt;0,Q494/L494,""),"")</f>
        <v>0</v>
      </c>
      <c r="S494" s="7">
        <f>IFERROR(R494*P494,"")</f>
        <v>0</v>
      </c>
      <c r="T494" s="6">
        <f>IFERROR((S494*M494*N494)/1000,"")</f>
        <v>0</v>
      </c>
      <c r="U494" s="6">
        <f>IFERROR(R494*M494*N494,"")</f>
        <v>0</v>
      </c>
      <c r="V494" s="6">
        <f>IF(A494&gt;0,A494*(1-(B494/100)-(C494/100)),"")</f>
        <v>0</v>
      </c>
      <c r="W494" s="6">
        <f>IFERROR(T494*V494,"")</f>
        <v>0</v>
      </c>
      <c r="X494" s="8">
        <f>IF(AND(U494&gt;0,O494&gt;0),ABS(U494-O494)/O494,"")</f>
        <v>0</v>
      </c>
      <c r="Y494" s="8">
        <f>IF(E494="Seca",Tol_Seca,Tol_Chuva)</f>
        <v>0</v>
      </c>
      <c r="Z494">
        <f>IF(AND(U494&gt;0,O494&gt;0),IF(X494&lt;=Y494,"OK","ATENCAO"),"")</f>
        <v>0</v>
      </c>
    </row>
    <row r="495" spans="7:26">
      <c r="G495">
        <f>D495&amp;"|"&amp;E495&amp;"|"&amp;F495</f>
        <v>0</v>
      </c>
      <c r="H495">
        <f>UPPER(SUBSTITUTE(SUBSTITUTE(G495,"-","")," ",""))</f>
        <v>0</v>
      </c>
      <c r="I495" s="6">
        <f>IFERROR(INDEX(Param_E,MATCH(H495,Param_KeysNorm,0)),"")</f>
        <v>0</v>
      </c>
      <c r="J495" s="6">
        <f>IFERROR(INDEX(Param_Gf,MATCH(H495,Param_KeysNorm,0)),"")</f>
        <v>0</v>
      </c>
      <c r="K495" s="6">
        <f>IFERROR(INDEX(Param_s,MATCH(H495,Param_KeysNorm,0)),"")</f>
        <v>0</v>
      </c>
      <c r="L495" s="6">
        <f>IFERROR(INDEX(Param_g,MATCH(H495,Param_KeysNorm,0)),"")</f>
        <v>0</v>
      </c>
      <c r="M495" s="6">
        <f>IFERROR(INDEX(Param_L,MATCH(H495,Param_KeysNorm,0)),"")</f>
        <v>0</v>
      </c>
      <c r="N495" s="6">
        <f>IFERROR(INDEX(Param_rho,MATCH(H495,Param_KeysNorm,0)),"")</f>
        <v>0</v>
      </c>
      <c r="O495" s="6">
        <f>IFERROR(INDEX(Param_d,MATCH(H495,Param_KeysNorm,0)),"")</f>
        <v>0</v>
      </c>
      <c r="P495" s="6">
        <f>IFERROR(IF(I495&gt;0,10000/I495,""),"")</f>
        <v>0</v>
      </c>
      <c r="Q495" s="6">
        <f>IFERROR(IF(K495&gt;0,J495/K495,""),"")</f>
        <v>0</v>
      </c>
      <c r="R495" s="6">
        <f>IFERROR(IF(L495&gt;0,Q495/L495,""),"")</f>
        <v>0</v>
      </c>
      <c r="S495" s="7">
        <f>IFERROR(R495*P495,"")</f>
        <v>0</v>
      </c>
      <c r="T495" s="6">
        <f>IFERROR((S495*M495*N495)/1000,"")</f>
        <v>0</v>
      </c>
      <c r="U495" s="6">
        <f>IFERROR(R495*M495*N495,"")</f>
        <v>0</v>
      </c>
      <c r="V495" s="6">
        <f>IF(A495&gt;0,A495*(1-(B495/100)-(C495/100)),"")</f>
        <v>0</v>
      </c>
      <c r="W495" s="6">
        <f>IFERROR(T495*V495,"")</f>
        <v>0</v>
      </c>
      <c r="X495" s="8">
        <f>IF(AND(U495&gt;0,O495&gt;0),ABS(U495-O495)/O495,"")</f>
        <v>0</v>
      </c>
      <c r="Y495" s="8">
        <f>IF(E495="Seca",Tol_Seca,Tol_Chuva)</f>
        <v>0</v>
      </c>
      <c r="Z495">
        <f>IF(AND(U495&gt;0,O495&gt;0),IF(X495&lt;=Y495,"OK","ATENCAO"),"")</f>
        <v>0</v>
      </c>
    </row>
    <row r="496" spans="7:26">
      <c r="G496">
        <f>D496&amp;"|"&amp;E496&amp;"|"&amp;F496</f>
        <v>0</v>
      </c>
      <c r="H496">
        <f>UPPER(SUBSTITUTE(SUBSTITUTE(G496,"-","")," ",""))</f>
        <v>0</v>
      </c>
      <c r="I496" s="6">
        <f>IFERROR(INDEX(Param_E,MATCH(H496,Param_KeysNorm,0)),"")</f>
        <v>0</v>
      </c>
      <c r="J496" s="6">
        <f>IFERROR(INDEX(Param_Gf,MATCH(H496,Param_KeysNorm,0)),"")</f>
        <v>0</v>
      </c>
      <c r="K496" s="6">
        <f>IFERROR(INDEX(Param_s,MATCH(H496,Param_KeysNorm,0)),"")</f>
        <v>0</v>
      </c>
      <c r="L496" s="6">
        <f>IFERROR(INDEX(Param_g,MATCH(H496,Param_KeysNorm,0)),"")</f>
        <v>0</v>
      </c>
      <c r="M496" s="6">
        <f>IFERROR(INDEX(Param_L,MATCH(H496,Param_KeysNorm,0)),"")</f>
        <v>0</v>
      </c>
      <c r="N496" s="6">
        <f>IFERROR(INDEX(Param_rho,MATCH(H496,Param_KeysNorm,0)),"")</f>
        <v>0</v>
      </c>
      <c r="O496" s="6">
        <f>IFERROR(INDEX(Param_d,MATCH(H496,Param_KeysNorm,0)),"")</f>
        <v>0</v>
      </c>
      <c r="P496" s="6">
        <f>IFERROR(IF(I496&gt;0,10000/I496,""),"")</f>
        <v>0</v>
      </c>
      <c r="Q496" s="6">
        <f>IFERROR(IF(K496&gt;0,J496/K496,""),"")</f>
        <v>0</v>
      </c>
      <c r="R496" s="6">
        <f>IFERROR(IF(L496&gt;0,Q496/L496,""),"")</f>
        <v>0</v>
      </c>
      <c r="S496" s="7">
        <f>IFERROR(R496*P496,"")</f>
        <v>0</v>
      </c>
      <c r="T496" s="6">
        <f>IFERROR((S496*M496*N496)/1000,"")</f>
        <v>0</v>
      </c>
      <c r="U496" s="6">
        <f>IFERROR(R496*M496*N496,"")</f>
        <v>0</v>
      </c>
      <c r="V496" s="6">
        <f>IF(A496&gt;0,A496*(1-(B496/100)-(C496/100)),"")</f>
        <v>0</v>
      </c>
      <c r="W496" s="6">
        <f>IFERROR(T496*V496,"")</f>
        <v>0</v>
      </c>
      <c r="X496" s="8">
        <f>IF(AND(U496&gt;0,O496&gt;0),ABS(U496-O496)/O496,"")</f>
        <v>0</v>
      </c>
      <c r="Y496" s="8">
        <f>IF(E496="Seca",Tol_Seca,Tol_Chuva)</f>
        <v>0</v>
      </c>
      <c r="Z496">
        <f>IF(AND(U496&gt;0,O496&gt;0),IF(X496&lt;=Y496,"OK","ATENCAO"),"")</f>
        <v>0</v>
      </c>
    </row>
    <row r="497" spans="7:26">
      <c r="G497">
        <f>D497&amp;"|"&amp;E497&amp;"|"&amp;F497</f>
        <v>0</v>
      </c>
      <c r="H497">
        <f>UPPER(SUBSTITUTE(SUBSTITUTE(G497,"-","")," ",""))</f>
        <v>0</v>
      </c>
      <c r="I497" s="6">
        <f>IFERROR(INDEX(Param_E,MATCH(H497,Param_KeysNorm,0)),"")</f>
        <v>0</v>
      </c>
      <c r="J497" s="6">
        <f>IFERROR(INDEX(Param_Gf,MATCH(H497,Param_KeysNorm,0)),"")</f>
        <v>0</v>
      </c>
      <c r="K497" s="6">
        <f>IFERROR(INDEX(Param_s,MATCH(H497,Param_KeysNorm,0)),"")</f>
        <v>0</v>
      </c>
      <c r="L497" s="6">
        <f>IFERROR(INDEX(Param_g,MATCH(H497,Param_KeysNorm,0)),"")</f>
        <v>0</v>
      </c>
      <c r="M497" s="6">
        <f>IFERROR(INDEX(Param_L,MATCH(H497,Param_KeysNorm,0)),"")</f>
        <v>0</v>
      </c>
      <c r="N497" s="6">
        <f>IFERROR(INDEX(Param_rho,MATCH(H497,Param_KeysNorm,0)),"")</f>
        <v>0</v>
      </c>
      <c r="O497" s="6">
        <f>IFERROR(INDEX(Param_d,MATCH(H497,Param_KeysNorm,0)),"")</f>
        <v>0</v>
      </c>
      <c r="P497" s="6">
        <f>IFERROR(IF(I497&gt;0,10000/I497,""),"")</f>
        <v>0</v>
      </c>
      <c r="Q497" s="6">
        <f>IFERROR(IF(K497&gt;0,J497/K497,""),"")</f>
        <v>0</v>
      </c>
      <c r="R497" s="6">
        <f>IFERROR(IF(L497&gt;0,Q497/L497,""),"")</f>
        <v>0</v>
      </c>
      <c r="S497" s="7">
        <f>IFERROR(R497*P497,"")</f>
        <v>0</v>
      </c>
      <c r="T497" s="6">
        <f>IFERROR((S497*M497*N497)/1000,"")</f>
        <v>0</v>
      </c>
      <c r="U497" s="6">
        <f>IFERROR(R497*M497*N497,"")</f>
        <v>0</v>
      </c>
      <c r="V497" s="6">
        <f>IF(A497&gt;0,A497*(1-(B497/100)-(C497/100)),"")</f>
        <v>0</v>
      </c>
      <c r="W497" s="6">
        <f>IFERROR(T497*V497,"")</f>
        <v>0</v>
      </c>
      <c r="X497" s="8">
        <f>IF(AND(U497&gt;0,O497&gt;0),ABS(U497-O497)/O497,"")</f>
        <v>0</v>
      </c>
      <c r="Y497" s="8">
        <f>IF(E497="Seca",Tol_Seca,Tol_Chuva)</f>
        <v>0</v>
      </c>
      <c r="Z497">
        <f>IF(AND(U497&gt;0,O497&gt;0),IF(X497&lt;=Y497,"OK","ATENCAO"),"")</f>
        <v>0</v>
      </c>
    </row>
    <row r="498" spans="7:26">
      <c r="G498">
        <f>D498&amp;"|"&amp;E498&amp;"|"&amp;F498</f>
        <v>0</v>
      </c>
      <c r="H498">
        <f>UPPER(SUBSTITUTE(SUBSTITUTE(G498,"-","")," ",""))</f>
        <v>0</v>
      </c>
      <c r="I498" s="6">
        <f>IFERROR(INDEX(Param_E,MATCH(H498,Param_KeysNorm,0)),"")</f>
        <v>0</v>
      </c>
      <c r="J498" s="6">
        <f>IFERROR(INDEX(Param_Gf,MATCH(H498,Param_KeysNorm,0)),"")</f>
        <v>0</v>
      </c>
      <c r="K498" s="6">
        <f>IFERROR(INDEX(Param_s,MATCH(H498,Param_KeysNorm,0)),"")</f>
        <v>0</v>
      </c>
      <c r="L498" s="6">
        <f>IFERROR(INDEX(Param_g,MATCH(H498,Param_KeysNorm,0)),"")</f>
        <v>0</v>
      </c>
      <c r="M498" s="6">
        <f>IFERROR(INDEX(Param_L,MATCH(H498,Param_KeysNorm,0)),"")</f>
        <v>0</v>
      </c>
      <c r="N498" s="6">
        <f>IFERROR(INDEX(Param_rho,MATCH(H498,Param_KeysNorm,0)),"")</f>
        <v>0</v>
      </c>
      <c r="O498" s="6">
        <f>IFERROR(INDEX(Param_d,MATCH(H498,Param_KeysNorm,0)),"")</f>
        <v>0</v>
      </c>
      <c r="P498" s="6">
        <f>IFERROR(IF(I498&gt;0,10000/I498,""),"")</f>
        <v>0</v>
      </c>
      <c r="Q498" s="6">
        <f>IFERROR(IF(K498&gt;0,J498/K498,""),"")</f>
        <v>0</v>
      </c>
      <c r="R498" s="6">
        <f>IFERROR(IF(L498&gt;0,Q498/L498,""),"")</f>
        <v>0</v>
      </c>
      <c r="S498" s="7">
        <f>IFERROR(R498*P498,"")</f>
        <v>0</v>
      </c>
      <c r="T498" s="6">
        <f>IFERROR((S498*M498*N498)/1000,"")</f>
        <v>0</v>
      </c>
      <c r="U498" s="6">
        <f>IFERROR(R498*M498*N498,"")</f>
        <v>0</v>
      </c>
      <c r="V498" s="6">
        <f>IF(A498&gt;0,A498*(1-(B498/100)-(C498/100)),"")</f>
        <v>0</v>
      </c>
      <c r="W498" s="6">
        <f>IFERROR(T498*V498,"")</f>
        <v>0</v>
      </c>
      <c r="X498" s="8">
        <f>IF(AND(U498&gt;0,O498&gt;0),ABS(U498-O498)/O498,"")</f>
        <v>0</v>
      </c>
      <c r="Y498" s="8">
        <f>IF(E498="Seca",Tol_Seca,Tol_Chuva)</f>
        <v>0</v>
      </c>
      <c r="Z498">
        <f>IF(AND(U498&gt;0,O498&gt;0),IF(X498&lt;=Y498,"OK","ATENCAO"),"")</f>
        <v>0</v>
      </c>
    </row>
    <row r="499" spans="7:26">
      <c r="G499">
        <f>D499&amp;"|"&amp;E499&amp;"|"&amp;F499</f>
        <v>0</v>
      </c>
      <c r="H499">
        <f>UPPER(SUBSTITUTE(SUBSTITUTE(G499,"-","")," ",""))</f>
        <v>0</v>
      </c>
      <c r="I499" s="6">
        <f>IFERROR(INDEX(Param_E,MATCH(H499,Param_KeysNorm,0)),"")</f>
        <v>0</v>
      </c>
      <c r="J499" s="6">
        <f>IFERROR(INDEX(Param_Gf,MATCH(H499,Param_KeysNorm,0)),"")</f>
        <v>0</v>
      </c>
      <c r="K499" s="6">
        <f>IFERROR(INDEX(Param_s,MATCH(H499,Param_KeysNorm,0)),"")</f>
        <v>0</v>
      </c>
      <c r="L499" s="6">
        <f>IFERROR(INDEX(Param_g,MATCH(H499,Param_KeysNorm,0)),"")</f>
        <v>0</v>
      </c>
      <c r="M499" s="6">
        <f>IFERROR(INDEX(Param_L,MATCH(H499,Param_KeysNorm,0)),"")</f>
        <v>0</v>
      </c>
      <c r="N499" s="6">
        <f>IFERROR(INDEX(Param_rho,MATCH(H499,Param_KeysNorm,0)),"")</f>
        <v>0</v>
      </c>
      <c r="O499" s="6">
        <f>IFERROR(INDEX(Param_d,MATCH(H499,Param_KeysNorm,0)),"")</f>
        <v>0</v>
      </c>
      <c r="P499" s="6">
        <f>IFERROR(IF(I499&gt;0,10000/I499,""),"")</f>
        <v>0</v>
      </c>
      <c r="Q499" s="6">
        <f>IFERROR(IF(K499&gt;0,J499/K499,""),"")</f>
        <v>0</v>
      </c>
      <c r="R499" s="6">
        <f>IFERROR(IF(L499&gt;0,Q499/L499,""),"")</f>
        <v>0</v>
      </c>
      <c r="S499" s="7">
        <f>IFERROR(R499*P499,"")</f>
        <v>0</v>
      </c>
      <c r="T499" s="6">
        <f>IFERROR((S499*M499*N499)/1000,"")</f>
        <v>0</v>
      </c>
      <c r="U499" s="6">
        <f>IFERROR(R499*M499*N499,"")</f>
        <v>0</v>
      </c>
      <c r="V499" s="6">
        <f>IF(A499&gt;0,A499*(1-(B499/100)-(C499/100)),"")</f>
        <v>0</v>
      </c>
      <c r="W499" s="6">
        <f>IFERROR(T499*V499,"")</f>
        <v>0</v>
      </c>
      <c r="X499" s="8">
        <f>IF(AND(U499&gt;0,O499&gt;0),ABS(U499-O499)/O499,"")</f>
        <v>0</v>
      </c>
      <c r="Y499" s="8">
        <f>IF(E499="Seca",Tol_Seca,Tol_Chuva)</f>
        <v>0</v>
      </c>
      <c r="Z499">
        <f>IF(AND(U499&gt;0,O499&gt;0),IF(X499&lt;=Y499,"OK","ATENCAO"),"")</f>
        <v>0</v>
      </c>
    </row>
    <row r="500" spans="7:26">
      <c r="G500">
        <f>D500&amp;"|"&amp;E500&amp;"|"&amp;F500</f>
        <v>0</v>
      </c>
      <c r="H500">
        <f>UPPER(SUBSTITUTE(SUBSTITUTE(G500,"-","")," ",""))</f>
        <v>0</v>
      </c>
      <c r="I500" s="6">
        <f>IFERROR(INDEX(Param_E,MATCH(H500,Param_KeysNorm,0)),"")</f>
        <v>0</v>
      </c>
      <c r="J500" s="6">
        <f>IFERROR(INDEX(Param_Gf,MATCH(H500,Param_KeysNorm,0)),"")</f>
        <v>0</v>
      </c>
      <c r="K500" s="6">
        <f>IFERROR(INDEX(Param_s,MATCH(H500,Param_KeysNorm,0)),"")</f>
        <v>0</v>
      </c>
      <c r="L500" s="6">
        <f>IFERROR(INDEX(Param_g,MATCH(H500,Param_KeysNorm,0)),"")</f>
        <v>0</v>
      </c>
      <c r="M500" s="6">
        <f>IFERROR(INDEX(Param_L,MATCH(H500,Param_KeysNorm,0)),"")</f>
        <v>0</v>
      </c>
      <c r="N500" s="6">
        <f>IFERROR(INDEX(Param_rho,MATCH(H500,Param_KeysNorm,0)),"")</f>
        <v>0</v>
      </c>
      <c r="O500" s="6">
        <f>IFERROR(INDEX(Param_d,MATCH(H500,Param_KeysNorm,0)),"")</f>
        <v>0</v>
      </c>
      <c r="P500" s="6">
        <f>IFERROR(IF(I500&gt;0,10000/I500,""),"")</f>
        <v>0</v>
      </c>
      <c r="Q500" s="6">
        <f>IFERROR(IF(K500&gt;0,J500/K500,""),"")</f>
        <v>0</v>
      </c>
      <c r="R500" s="6">
        <f>IFERROR(IF(L500&gt;0,Q500/L500,""),"")</f>
        <v>0</v>
      </c>
      <c r="S500" s="7">
        <f>IFERROR(R500*P500,"")</f>
        <v>0</v>
      </c>
      <c r="T500" s="6">
        <f>IFERROR((S500*M500*N500)/1000,"")</f>
        <v>0</v>
      </c>
      <c r="U500" s="6">
        <f>IFERROR(R500*M500*N500,"")</f>
        <v>0</v>
      </c>
      <c r="V500" s="6">
        <f>IF(A500&gt;0,A500*(1-(B500/100)-(C500/100)),"")</f>
        <v>0</v>
      </c>
      <c r="W500" s="6">
        <f>IFERROR(T500*V500,"")</f>
        <v>0</v>
      </c>
      <c r="X500" s="8">
        <f>IF(AND(U500&gt;0,O500&gt;0),ABS(U500-O500)/O500,"")</f>
        <v>0</v>
      </c>
      <c r="Y500" s="8">
        <f>IF(E500="Seca",Tol_Seca,Tol_Chuva)</f>
        <v>0</v>
      </c>
      <c r="Z500">
        <f>IF(AND(U500&gt;0,O500&gt;0),IF(X500&lt;=Y500,"OK","ATENCAO"),"")</f>
        <v>0</v>
      </c>
    </row>
    <row r="501" spans="7:26">
      <c r="G501">
        <f>D501&amp;"|"&amp;E501&amp;"|"&amp;F501</f>
        <v>0</v>
      </c>
      <c r="H501">
        <f>UPPER(SUBSTITUTE(SUBSTITUTE(G501,"-","")," ",""))</f>
        <v>0</v>
      </c>
      <c r="I501" s="6">
        <f>IFERROR(INDEX(Param_E,MATCH(H501,Param_KeysNorm,0)),"")</f>
        <v>0</v>
      </c>
      <c r="J501" s="6">
        <f>IFERROR(INDEX(Param_Gf,MATCH(H501,Param_KeysNorm,0)),"")</f>
        <v>0</v>
      </c>
      <c r="K501" s="6">
        <f>IFERROR(INDEX(Param_s,MATCH(H501,Param_KeysNorm,0)),"")</f>
        <v>0</v>
      </c>
      <c r="L501" s="6">
        <f>IFERROR(INDEX(Param_g,MATCH(H501,Param_KeysNorm,0)),"")</f>
        <v>0</v>
      </c>
      <c r="M501" s="6">
        <f>IFERROR(INDEX(Param_L,MATCH(H501,Param_KeysNorm,0)),"")</f>
        <v>0</v>
      </c>
      <c r="N501" s="6">
        <f>IFERROR(INDEX(Param_rho,MATCH(H501,Param_KeysNorm,0)),"")</f>
        <v>0</v>
      </c>
      <c r="O501" s="6">
        <f>IFERROR(INDEX(Param_d,MATCH(H501,Param_KeysNorm,0)),"")</f>
        <v>0</v>
      </c>
      <c r="P501" s="6">
        <f>IFERROR(IF(I501&gt;0,10000/I501,""),"")</f>
        <v>0</v>
      </c>
      <c r="Q501" s="6">
        <f>IFERROR(IF(K501&gt;0,J501/K501,""),"")</f>
        <v>0</v>
      </c>
      <c r="R501" s="6">
        <f>IFERROR(IF(L501&gt;0,Q501/L501,""),"")</f>
        <v>0</v>
      </c>
      <c r="S501" s="7">
        <f>IFERROR(R501*P501,"")</f>
        <v>0</v>
      </c>
      <c r="T501" s="6">
        <f>IFERROR((S501*M501*N501)/1000,"")</f>
        <v>0</v>
      </c>
      <c r="U501" s="6">
        <f>IFERROR(R501*M501*N501,"")</f>
        <v>0</v>
      </c>
      <c r="V501" s="6">
        <f>IF(A501&gt;0,A501*(1-(B501/100)-(C501/100)),"")</f>
        <v>0</v>
      </c>
      <c r="W501" s="6">
        <f>IFERROR(T501*V501,"")</f>
        <v>0</v>
      </c>
      <c r="X501" s="8">
        <f>IF(AND(U501&gt;0,O501&gt;0),ABS(U501-O501)/O501,"")</f>
        <v>0</v>
      </c>
      <c r="Y501" s="8">
        <f>IF(E501="Seca",Tol_Seca,Tol_Chuva)</f>
        <v>0</v>
      </c>
      <c r="Z501">
        <f>IF(AND(U501&gt;0,O501&gt;0),IF(X501&lt;=Y501,"OK","ATENCAO"),"")</f>
        <v>0</v>
      </c>
    </row>
    <row r="502" spans="7:26">
      <c r="G502">
        <f>D502&amp;"|"&amp;E502&amp;"|"&amp;F502</f>
        <v>0</v>
      </c>
      <c r="H502">
        <f>UPPER(SUBSTITUTE(SUBSTITUTE(G502,"-","")," ",""))</f>
        <v>0</v>
      </c>
      <c r="I502" s="6">
        <f>IFERROR(INDEX(Param_E,MATCH(H502,Param_KeysNorm,0)),"")</f>
        <v>0</v>
      </c>
      <c r="J502" s="6">
        <f>IFERROR(INDEX(Param_Gf,MATCH(H502,Param_KeysNorm,0)),"")</f>
        <v>0</v>
      </c>
      <c r="K502" s="6">
        <f>IFERROR(INDEX(Param_s,MATCH(H502,Param_KeysNorm,0)),"")</f>
        <v>0</v>
      </c>
      <c r="L502" s="6">
        <f>IFERROR(INDEX(Param_g,MATCH(H502,Param_KeysNorm,0)),"")</f>
        <v>0</v>
      </c>
      <c r="M502" s="6">
        <f>IFERROR(INDEX(Param_L,MATCH(H502,Param_KeysNorm,0)),"")</f>
        <v>0</v>
      </c>
      <c r="N502" s="6">
        <f>IFERROR(INDEX(Param_rho,MATCH(H502,Param_KeysNorm,0)),"")</f>
        <v>0</v>
      </c>
      <c r="O502" s="6">
        <f>IFERROR(INDEX(Param_d,MATCH(H502,Param_KeysNorm,0)),"")</f>
        <v>0</v>
      </c>
      <c r="P502" s="6">
        <f>IFERROR(IF(I502&gt;0,10000/I502,""),"")</f>
        <v>0</v>
      </c>
      <c r="Q502" s="6">
        <f>IFERROR(IF(K502&gt;0,J502/K502,""),"")</f>
        <v>0</v>
      </c>
      <c r="R502" s="6">
        <f>IFERROR(IF(L502&gt;0,Q502/L502,""),"")</f>
        <v>0</v>
      </c>
      <c r="S502" s="7">
        <f>IFERROR(R502*P502,"")</f>
        <v>0</v>
      </c>
      <c r="T502" s="6">
        <f>IFERROR((S502*M502*N502)/1000,"")</f>
        <v>0</v>
      </c>
      <c r="U502" s="6">
        <f>IFERROR(R502*M502*N502,"")</f>
        <v>0</v>
      </c>
      <c r="V502" s="6">
        <f>IF(A502&gt;0,A502*(1-(B502/100)-(C502/100)),"")</f>
        <v>0</v>
      </c>
      <c r="W502" s="6">
        <f>IFERROR(T502*V502,"")</f>
        <v>0</v>
      </c>
      <c r="X502" s="8">
        <f>IF(AND(U502&gt;0,O502&gt;0),ABS(U502-O502)/O502,"")</f>
        <v>0</v>
      </c>
      <c r="Y502" s="8">
        <f>IF(E502="Seca",Tol_Seca,Tol_Chuva)</f>
        <v>0</v>
      </c>
      <c r="Z502">
        <f>IF(AND(U502&gt;0,O502&gt;0),IF(X502&lt;=Y502,"OK","ATENCAO"),"")</f>
        <v>0</v>
      </c>
    </row>
    <row r="503" spans="7:26">
      <c r="G503">
        <f>D503&amp;"|"&amp;E503&amp;"|"&amp;F503</f>
        <v>0</v>
      </c>
      <c r="H503">
        <f>UPPER(SUBSTITUTE(SUBSTITUTE(G503,"-","")," ",""))</f>
        <v>0</v>
      </c>
      <c r="I503" s="6">
        <f>IFERROR(INDEX(Param_E,MATCH(H503,Param_KeysNorm,0)),"")</f>
        <v>0</v>
      </c>
      <c r="J503" s="6">
        <f>IFERROR(INDEX(Param_Gf,MATCH(H503,Param_KeysNorm,0)),"")</f>
        <v>0</v>
      </c>
      <c r="K503" s="6">
        <f>IFERROR(INDEX(Param_s,MATCH(H503,Param_KeysNorm,0)),"")</f>
        <v>0</v>
      </c>
      <c r="L503" s="6">
        <f>IFERROR(INDEX(Param_g,MATCH(H503,Param_KeysNorm,0)),"")</f>
        <v>0</v>
      </c>
      <c r="M503" s="6">
        <f>IFERROR(INDEX(Param_L,MATCH(H503,Param_KeysNorm,0)),"")</f>
        <v>0</v>
      </c>
      <c r="N503" s="6">
        <f>IFERROR(INDEX(Param_rho,MATCH(H503,Param_KeysNorm,0)),"")</f>
        <v>0</v>
      </c>
      <c r="O503" s="6">
        <f>IFERROR(INDEX(Param_d,MATCH(H503,Param_KeysNorm,0)),"")</f>
        <v>0</v>
      </c>
      <c r="P503" s="6">
        <f>IFERROR(IF(I503&gt;0,10000/I503,""),"")</f>
        <v>0</v>
      </c>
      <c r="Q503" s="6">
        <f>IFERROR(IF(K503&gt;0,J503/K503,""),"")</f>
        <v>0</v>
      </c>
      <c r="R503" s="6">
        <f>IFERROR(IF(L503&gt;0,Q503/L503,""),"")</f>
        <v>0</v>
      </c>
      <c r="S503" s="7">
        <f>IFERROR(R503*P503,"")</f>
        <v>0</v>
      </c>
      <c r="T503" s="6">
        <f>IFERROR((S503*M503*N503)/1000,"")</f>
        <v>0</v>
      </c>
      <c r="U503" s="6">
        <f>IFERROR(R503*M503*N503,"")</f>
        <v>0</v>
      </c>
      <c r="V503" s="6">
        <f>IF(A503&gt;0,A503*(1-(B503/100)-(C503/100)),"")</f>
        <v>0</v>
      </c>
      <c r="W503" s="6">
        <f>IFERROR(T503*V503,"")</f>
        <v>0</v>
      </c>
      <c r="X503" s="8">
        <f>IF(AND(U503&gt;0,O503&gt;0),ABS(U503-O503)/O503,"")</f>
        <v>0</v>
      </c>
      <c r="Y503" s="8">
        <f>IF(E503="Seca",Tol_Seca,Tol_Chuva)</f>
        <v>0</v>
      </c>
      <c r="Z503">
        <f>IF(AND(U503&gt;0,O503&gt;0),IF(X503&lt;=Y503,"OK","ATENCAO"),"")</f>
        <v>0</v>
      </c>
    </row>
    <row r="504" spans="7:26">
      <c r="G504">
        <f>D504&amp;"|"&amp;E504&amp;"|"&amp;F504</f>
        <v>0</v>
      </c>
      <c r="H504">
        <f>UPPER(SUBSTITUTE(SUBSTITUTE(G504,"-","")," ",""))</f>
        <v>0</v>
      </c>
      <c r="I504" s="6">
        <f>IFERROR(INDEX(Param_E,MATCH(H504,Param_KeysNorm,0)),"")</f>
        <v>0</v>
      </c>
      <c r="J504" s="6">
        <f>IFERROR(INDEX(Param_Gf,MATCH(H504,Param_KeysNorm,0)),"")</f>
        <v>0</v>
      </c>
      <c r="K504" s="6">
        <f>IFERROR(INDEX(Param_s,MATCH(H504,Param_KeysNorm,0)),"")</f>
        <v>0</v>
      </c>
      <c r="L504" s="6">
        <f>IFERROR(INDEX(Param_g,MATCH(H504,Param_KeysNorm,0)),"")</f>
        <v>0</v>
      </c>
      <c r="M504" s="6">
        <f>IFERROR(INDEX(Param_L,MATCH(H504,Param_KeysNorm,0)),"")</f>
        <v>0</v>
      </c>
      <c r="N504" s="6">
        <f>IFERROR(INDEX(Param_rho,MATCH(H504,Param_KeysNorm,0)),"")</f>
        <v>0</v>
      </c>
      <c r="O504" s="6">
        <f>IFERROR(INDEX(Param_d,MATCH(H504,Param_KeysNorm,0)),"")</f>
        <v>0</v>
      </c>
      <c r="P504" s="6">
        <f>IFERROR(IF(I504&gt;0,10000/I504,""),"")</f>
        <v>0</v>
      </c>
      <c r="Q504" s="6">
        <f>IFERROR(IF(K504&gt;0,J504/K504,""),"")</f>
        <v>0</v>
      </c>
      <c r="R504" s="6">
        <f>IFERROR(IF(L504&gt;0,Q504/L504,""),"")</f>
        <v>0</v>
      </c>
      <c r="S504" s="7">
        <f>IFERROR(R504*P504,"")</f>
        <v>0</v>
      </c>
      <c r="T504" s="6">
        <f>IFERROR((S504*M504*N504)/1000,"")</f>
        <v>0</v>
      </c>
      <c r="U504" s="6">
        <f>IFERROR(R504*M504*N504,"")</f>
        <v>0</v>
      </c>
      <c r="V504" s="6">
        <f>IF(A504&gt;0,A504*(1-(B504/100)-(C504/100)),"")</f>
        <v>0</v>
      </c>
      <c r="W504" s="6">
        <f>IFERROR(T504*V504,"")</f>
        <v>0</v>
      </c>
      <c r="X504" s="8">
        <f>IF(AND(U504&gt;0,O504&gt;0),ABS(U504-O504)/O504,"")</f>
        <v>0</v>
      </c>
      <c r="Y504" s="8">
        <f>IF(E504="Seca",Tol_Seca,Tol_Chuva)</f>
        <v>0</v>
      </c>
      <c r="Z504">
        <f>IF(AND(U504&gt;0,O504&gt;0),IF(X504&lt;=Y504,"OK","ATENCAO"),"")</f>
        <v>0</v>
      </c>
    </row>
    <row r="505" spans="7:26">
      <c r="G505">
        <f>D505&amp;"|"&amp;E505&amp;"|"&amp;F505</f>
        <v>0</v>
      </c>
      <c r="H505">
        <f>UPPER(SUBSTITUTE(SUBSTITUTE(G505,"-","")," ",""))</f>
        <v>0</v>
      </c>
      <c r="I505" s="6">
        <f>IFERROR(INDEX(Param_E,MATCH(H505,Param_KeysNorm,0)),"")</f>
        <v>0</v>
      </c>
      <c r="J505" s="6">
        <f>IFERROR(INDEX(Param_Gf,MATCH(H505,Param_KeysNorm,0)),"")</f>
        <v>0</v>
      </c>
      <c r="K505" s="6">
        <f>IFERROR(INDEX(Param_s,MATCH(H505,Param_KeysNorm,0)),"")</f>
        <v>0</v>
      </c>
      <c r="L505" s="6">
        <f>IFERROR(INDEX(Param_g,MATCH(H505,Param_KeysNorm,0)),"")</f>
        <v>0</v>
      </c>
      <c r="M505" s="6">
        <f>IFERROR(INDEX(Param_L,MATCH(H505,Param_KeysNorm,0)),"")</f>
        <v>0</v>
      </c>
      <c r="N505" s="6">
        <f>IFERROR(INDEX(Param_rho,MATCH(H505,Param_KeysNorm,0)),"")</f>
        <v>0</v>
      </c>
      <c r="O505" s="6">
        <f>IFERROR(INDEX(Param_d,MATCH(H505,Param_KeysNorm,0)),"")</f>
        <v>0</v>
      </c>
      <c r="P505" s="6">
        <f>IFERROR(IF(I505&gt;0,10000/I505,""),"")</f>
        <v>0</v>
      </c>
      <c r="Q505" s="6">
        <f>IFERROR(IF(K505&gt;0,J505/K505,""),"")</f>
        <v>0</v>
      </c>
      <c r="R505" s="6">
        <f>IFERROR(IF(L505&gt;0,Q505/L505,""),"")</f>
        <v>0</v>
      </c>
      <c r="S505" s="7">
        <f>IFERROR(R505*P505,"")</f>
        <v>0</v>
      </c>
      <c r="T505" s="6">
        <f>IFERROR((S505*M505*N505)/1000,"")</f>
        <v>0</v>
      </c>
      <c r="U505" s="6">
        <f>IFERROR(R505*M505*N505,"")</f>
        <v>0</v>
      </c>
      <c r="V505" s="6">
        <f>IF(A505&gt;0,A505*(1-(B505/100)-(C505/100)),"")</f>
        <v>0</v>
      </c>
      <c r="W505" s="6">
        <f>IFERROR(T505*V505,"")</f>
        <v>0</v>
      </c>
      <c r="X505" s="8">
        <f>IF(AND(U505&gt;0,O505&gt;0),ABS(U505-O505)/O505,"")</f>
        <v>0</v>
      </c>
      <c r="Y505" s="8">
        <f>IF(E505="Seca",Tol_Seca,Tol_Chuva)</f>
        <v>0</v>
      </c>
      <c r="Z505">
        <f>IF(AND(U505&gt;0,O505&gt;0),IF(X505&lt;=Y505,"OK","ATENCAO"),"")</f>
        <v>0</v>
      </c>
    </row>
    <row r="506" spans="7:26">
      <c r="G506">
        <f>D506&amp;"|"&amp;E506&amp;"|"&amp;F506</f>
        <v>0</v>
      </c>
      <c r="H506">
        <f>UPPER(SUBSTITUTE(SUBSTITUTE(G506,"-","")," ",""))</f>
        <v>0</v>
      </c>
      <c r="I506" s="6">
        <f>IFERROR(INDEX(Param_E,MATCH(H506,Param_KeysNorm,0)),"")</f>
        <v>0</v>
      </c>
      <c r="J506" s="6">
        <f>IFERROR(INDEX(Param_Gf,MATCH(H506,Param_KeysNorm,0)),"")</f>
        <v>0</v>
      </c>
      <c r="K506" s="6">
        <f>IFERROR(INDEX(Param_s,MATCH(H506,Param_KeysNorm,0)),"")</f>
        <v>0</v>
      </c>
      <c r="L506" s="6">
        <f>IFERROR(INDEX(Param_g,MATCH(H506,Param_KeysNorm,0)),"")</f>
        <v>0</v>
      </c>
      <c r="M506" s="6">
        <f>IFERROR(INDEX(Param_L,MATCH(H506,Param_KeysNorm,0)),"")</f>
        <v>0</v>
      </c>
      <c r="N506" s="6">
        <f>IFERROR(INDEX(Param_rho,MATCH(H506,Param_KeysNorm,0)),"")</f>
        <v>0</v>
      </c>
      <c r="O506" s="6">
        <f>IFERROR(INDEX(Param_d,MATCH(H506,Param_KeysNorm,0)),"")</f>
        <v>0</v>
      </c>
      <c r="P506" s="6">
        <f>IFERROR(IF(I506&gt;0,10000/I506,""),"")</f>
        <v>0</v>
      </c>
      <c r="Q506" s="6">
        <f>IFERROR(IF(K506&gt;0,J506/K506,""),"")</f>
        <v>0</v>
      </c>
      <c r="R506" s="6">
        <f>IFERROR(IF(L506&gt;0,Q506/L506,""),"")</f>
        <v>0</v>
      </c>
      <c r="S506" s="7">
        <f>IFERROR(R506*P506,"")</f>
        <v>0</v>
      </c>
      <c r="T506" s="6">
        <f>IFERROR((S506*M506*N506)/1000,"")</f>
        <v>0</v>
      </c>
      <c r="U506" s="6">
        <f>IFERROR(R506*M506*N506,"")</f>
        <v>0</v>
      </c>
      <c r="V506" s="6">
        <f>IF(A506&gt;0,A506*(1-(B506/100)-(C506/100)),"")</f>
        <v>0</v>
      </c>
      <c r="W506" s="6">
        <f>IFERROR(T506*V506,"")</f>
        <v>0</v>
      </c>
      <c r="X506" s="8">
        <f>IF(AND(U506&gt;0,O506&gt;0),ABS(U506-O506)/O506,"")</f>
        <v>0</v>
      </c>
      <c r="Y506" s="8">
        <f>IF(E506="Seca",Tol_Seca,Tol_Chuva)</f>
        <v>0</v>
      </c>
      <c r="Z506">
        <f>IF(AND(U506&gt;0,O506&gt;0),IF(X506&lt;=Y506,"OK","ATENCAO"),"")</f>
        <v>0</v>
      </c>
    </row>
    <row r="507" spans="7:26">
      <c r="G507">
        <f>D507&amp;"|"&amp;E507&amp;"|"&amp;F507</f>
        <v>0</v>
      </c>
      <c r="H507">
        <f>UPPER(SUBSTITUTE(SUBSTITUTE(G507,"-","")," ",""))</f>
        <v>0</v>
      </c>
      <c r="I507" s="6">
        <f>IFERROR(INDEX(Param_E,MATCH(H507,Param_KeysNorm,0)),"")</f>
        <v>0</v>
      </c>
      <c r="J507" s="6">
        <f>IFERROR(INDEX(Param_Gf,MATCH(H507,Param_KeysNorm,0)),"")</f>
        <v>0</v>
      </c>
      <c r="K507" s="6">
        <f>IFERROR(INDEX(Param_s,MATCH(H507,Param_KeysNorm,0)),"")</f>
        <v>0</v>
      </c>
      <c r="L507" s="6">
        <f>IFERROR(INDEX(Param_g,MATCH(H507,Param_KeysNorm,0)),"")</f>
        <v>0</v>
      </c>
      <c r="M507" s="6">
        <f>IFERROR(INDEX(Param_L,MATCH(H507,Param_KeysNorm,0)),"")</f>
        <v>0</v>
      </c>
      <c r="N507" s="6">
        <f>IFERROR(INDEX(Param_rho,MATCH(H507,Param_KeysNorm,0)),"")</f>
        <v>0</v>
      </c>
      <c r="O507" s="6">
        <f>IFERROR(INDEX(Param_d,MATCH(H507,Param_KeysNorm,0)),"")</f>
        <v>0</v>
      </c>
      <c r="P507" s="6">
        <f>IFERROR(IF(I507&gt;0,10000/I507,""),"")</f>
        <v>0</v>
      </c>
      <c r="Q507" s="6">
        <f>IFERROR(IF(K507&gt;0,J507/K507,""),"")</f>
        <v>0</v>
      </c>
      <c r="R507" s="6">
        <f>IFERROR(IF(L507&gt;0,Q507/L507,""),"")</f>
        <v>0</v>
      </c>
      <c r="S507" s="7">
        <f>IFERROR(R507*P507,"")</f>
        <v>0</v>
      </c>
      <c r="T507" s="6">
        <f>IFERROR((S507*M507*N507)/1000,"")</f>
        <v>0</v>
      </c>
      <c r="U507" s="6">
        <f>IFERROR(R507*M507*N507,"")</f>
        <v>0</v>
      </c>
      <c r="V507" s="6">
        <f>IF(A507&gt;0,A507*(1-(B507/100)-(C507/100)),"")</f>
        <v>0</v>
      </c>
      <c r="W507" s="6">
        <f>IFERROR(T507*V507,"")</f>
        <v>0</v>
      </c>
      <c r="X507" s="8">
        <f>IF(AND(U507&gt;0,O507&gt;0),ABS(U507-O507)/O507,"")</f>
        <v>0</v>
      </c>
      <c r="Y507" s="8">
        <f>IF(E507="Seca",Tol_Seca,Tol_Chuva)</f>
        <v>0</v>
      </c>
      <c r="Z507">
        <f>IF(AND(U507&gt;0,O507&gt;0),IF(X507&lt;=Y507,"OK","ATENCAO"),"")</f>
        <v>0</v>
      </c>
    </row>
    <row r="508" spans="7:26">
      <c r="G508">
        <f>D508&amp;"|"&amp;E508&amp;"|"&amp;F508</f>
        <v>0</v>
      </c>
      <c r="H508">
        <f>UPPER(SUBSTITUTE(SUBSTITUTE(G508,"-","")," ",""))</f>
        <v>0</v>
      </c>
      <c r="I508" s="6">
        <f>IFERROR(INDEX(Param_E,MATCH(H508,Param_KeysNorm,0)),"")</f>
        <v>0</v>
      </c>
      <c r="J508" s="6">
        <f>IFERROR(INDEX(Param_Gf,MATCH(H508,Param_KeysNorm,0)),"")</f>
        <v>0</v>
      </c>
      <c r="K508" s="6">
        <f>IFERROR(INDEX(Param_s,MATCH(H508,Param_KeysNorm,0)),"")</f>
        <v>0</v>
      </c>
      <c r="L508" s="6">
        <f>IFERROR(INDEX(Param_g,MATCH(H508,Param_KeysNorm,0)),"")</f>
        <v>0</v>
      </c>
      <c r="M508" s="6">
        <f>IFERROR(INDEX(Param_L,MATCH(H508,Param_KeysNorm,0)),"")</f>
        <v>0</v>
      </c>
      <c r="N508" s="6">
        <f>IFERROR(INDEX(Param_rho,MATCH(H508,Param_KeysNorm,0)),"")</f>
        <v>0</v>
      </c>
      <c r="O508" s="6">
        <f>IFERROR(INDEX(Param_d,MATCH(H508,Param_KeysNorm,0)),"")</f>
        <v>0</v>
      </c>
      <c r="P508" s="6">
        <f>IFERROR(IF(I508&gt;0,10000/I508,""),"")</f>
        <v>0</v>
      </c>
      <c r="Q508" s="6">
        <f>IFERROR(IF(K508&gt;0,J508/K508,""),"")</f>
        <v>0</v>
      </c>
      <c r="R508" s="6">
        <f>IFERROR(IF(L508&gt;0,Q508/L508,""),"")</f>
        <v>0</v>
      </c>
      <c r="S508" s="7">
        <f>IFERROR(R508*P508,"")</f>
        <v>0</v>
      </c>
      <c r="T508" s="6">
        <f>IFERROR((S508*M508*N508)/1000,"")</f>
        <v>0</v>
      </c>
      <c r="U508" s="6">
        <f>IFERROR(R508*M508*N508,"")</f>
        <v>0</v>
      </c>
      <c r="V508" s="6">
        <f>IF(A508&gt;0,A508*(1-(B508/100)-(C508/100)),"")</f>
        <v>0</v>
      </c>
      <c r="W508" s="6">
        <f>IFERROR(T508*V508,"")</f>
        <v>0</v>
      </c>
      <c r="X508" s="8">
        <f>IF(AND(U508&gt;0,O508&gt;0),ABS(U508-O508)/O508,"")</f>
        <v>0</v>
      </c>
      <c r="Y508" s="8">
        <f>IF(E508="Seca",Tol_Seca,Tol_Chuva)</f>
        <v>0</v>
      </c>
      <c r="Z508">
        <f>IF(AND(U508&gt;0,O508&gt;0),IF(X508&lt;=Y508,"OK","ATENCAO"),"")</f>
        <v>0</v>
      </c>
    </row>
    <row r="509" spans="7:26">
      <c r="G509">
        <f>D509&amp;"|"&amp;E509&amp;"|"&amp;F509</f>
        <v>0</v>
      </c>
      <c r="H509">
        <f>UPPER(SUBSTITUTE(SUBSTITUTE(G509,"-","")," ",""))</f>
        <v>0</v>
      </c>
      <c r="I509" s="6">
        <f>IFERROR(INDEX(Param_E,MATCH(H509,Param_KeysNorm,0)),"")</f>
        <v>0</v>
      </c>
      <c r="J509" s="6">
        <f>IFERROR(INDEX(Param_Gf,MATCH(H509,Param_KeysNorm,0)),"")</f>
        <v>0</v>
      </c>
      <c r="K509" s="6">
        <f>IFERROR(INDEX(Param_s,MATCH(H509,Param_KeysNorm,0)),"")</f>
        <v>0</v>
      </c>
      <c r="L509" s="6">
        <f>IFERROR(INDEX(Param_g,MATCH(H509,Param_KeysNorm,0)),"")</f>
        <v>0</v>
      </c>
      <c r="M509" s="6">
        <f>IFERROR(INDEX(Param_L,MATCH(H509,Param_KeysNorm,0)),"")</f>
        <v>0</v>
      </c>
      <c r="N509" s="6">
        <f>IFERROR(INDEX(Param_rho,MATCH(H509,Param_KeysNorm,0)),"")</f>
        <v>0</v>
      </c>
      <c r="O509" s="6">
        <f>IFERROR(INDEX(Param_d,MATCH(H509,Param_KeysNorm,0)),"")</f>
        <v>0</v>
      </c>
      <c r="P509" s="6">
        <f>IFERROR(IF(I509&gt;0,10000/I509,""),"")</f>
        <v>0</v>
      </c>
      <c r="Q509" s="6">
        <f>IFERROR(IF(K509&gt;0,J509/K509,""),"")</f>
        <v>0</v>
      </c>
      <c r="R509" s="6">
        <f>IFERROR(IF(L509&gt;0,Q509/L509,""),"")</f>
        <v>0</v>
      </c>
      <c r="S509" s="7">
        <f>IFERROR(R509*P509,"")</f>
        <v>0</v>
      </c>
      <c r="T509" s="6">
        <f>IFERROR((S509*M509*N509)/1000,"")</f>
        <v>0</v>
      </c>
      <c r="U509" s="6">
        <f>IFERROR(R509*M509*N509,"")</f>
        <v>0</v>
      </c>
      <c r="V509" s="6">
        <f>IF(A509&gt;0,A509*(1-(B509/100)-(C509/100)),"")</f>
        <v>0</v>
      </c>
      <c r="W509" s="6">
        <f>IFERROR(T509*V509,"")</f>
        <v>0</v>
      </c>
      <c r="X509" s="8">
        <f>IF(AND(U509&gt;0,O509&gt;0),ABS(U509-O509)/O509,"")</f>
        <v>0</v>
      </c>
      <c r="Y509" s="8">
        <f>IF(E509="Seca",Tol_Seca,Tol_Chuva)</f>
        <v>0</v>
      </c>
      <c r="Z509">
        <f>IF(AND(U509&gt;0,O509&gt;0),IF(X509&lt;=Y509,"OK","ATENCAO"),"")</f>
        <v>0</v>
      </c>
    </row>
    <row r="510" spans="7:26">
      <c r="G510">
        <f>D510&amp;"|"&amp;E510&amp;"|"&amp;F510</f>
        <v>0</v>
      </c>
      <c r="H510">
        <f>UPPER(SUBSTITUTE(SUBSTITUTE(G510,"-","")," ",""))</f>
        <v>0</v>
      </c>
      <c r="I510" s="6">
        <f>IFERROR(INDEX(Param_E,MATCH(H510,Param_KeysNorm,0)),"")</f>
        <v>0</v>
      </c>
      <c r="J510" s="6">
        <f>IFERROR(INDEX(Param_Gf,MATCH(H510,Param_KeysNorm,0)),"")</f>
        <v>0</v>
      </c>
      <c r="K510" s="6">
        <f>IFERROR(INDEX(Param_s,MATCH(H510,Param_KeysNorm,0)),"")</f>
        <v>0</v>
      </c>
      <c r="L510" s="6">
        <f>IFERROR(INDEX(Param_g,MATCH(H510,Param_KeysNorm,0)),"")</f>
        <v>0</v>
      </c>
      <c r="M510" s="6">
        <f>IFERROR(INDEX(Param_L,MATCH(H510,Param_KeysNorm,0)),"")</f>
        <v>0</v>
      </c>
      <c r="N510" s="6">
        <f>IFERROR(INDEX(Param_rho,MATCH(H510,Param_KeysNorm,0)),"")</f>
        <v>0</v>
      </c>
      <c r="O510" s="6">
        <f>IFERROR(INDEX(Param_d,MATCH(H510,Param_KeysNorm,0)),"")</f>
        <v>0</v>
      </c>
      <c r="P510" s="6">
        <f>IFERROR(IF(I510&gt;0,10000/I510,""),"")</f>
        <v>0</v>
      </c>
      <c r="Q510" s="6">
        <f>IFERROR(IF(K510&gt;0,J510/K510,""),"")</f>
        <v>0</v>
      </c>
      <c r="R510" s="6">
        <f>IFERROR(IF(L510&gt;0,Q510/L510,""),"")</f>
        <v>0</v>
      </c>
      <c r="S510" s="7">
        <f>IFERROR(R510*P510,"")</f>
        <v>0</v>
      </c>
      <c r="T510" s="6">
        <f>IFERROR((S510*M510*N510)/1000,"")</f>
        <v>0</v>
      </c>
      <c r="U510" s="6">
        <f>IFERROR(R510*M510*N510,"")</f>
        <v>0</v>
      </c>
      <c r="V510" s="6">
        <f>IF(A510&gt;0,A510*(1-(B510/100)-(C510/100)),"")</f>
        <v>0</v>
      </c>
      <c r="W510" s="6">
        <f>IFERROR(T510*V510,"")</f>
        <v>0</v>
      </c>
      <c r="X510" s="8">
        <f>IF(AND(U510&gt;0,O510&gt;0),ABS(U510-O510)/O510,"")</f>
        <v>0</v>
      </c>
      <c r="Y510" s="8">
        <f>IF(E510="Seca",Tol_Seca,Tol_Chuva)</f>
        <v>0</v>
      </c>
      <c r="Z510">
        <f>IF(AND(U510&gt;0,O510&gt;0),IF(X510&lt;=Y510,"OK","ATENCAO"),"")</f>
        <v>0</v>
      </c>
    </row>
    <row r="511" spans="7:26">
      <c r="G511">
        <f>D511&amp;"|"&amp;E511&amp;"|"&amp;F511</f>
        <v>0</v>
      </c>
      <c r="H511">
        <f>UPPER(SUBSTITUTE(SUBSTITUTE(G511,"-","")," ",""))</f>
        <v>0</v>
      </c>
      <c r="I511" s="6">
        <f>IFERROR(INDEX(Param_E,MATCH(H511,Param_KeysNorm,0)),"")</f>
        <v>0</v>
      </c>
      <c r="J511" s="6">
        <f>IFERROR(INDEX(Param_Gf,MATCH(H511,Param_KeysNorm,0)),"")</f>
        <v>0</v>
      </c>
      <c r="K511" s="6">
        <f>IFERROR(INDEX(Param_s,MATCH(H511,Param_KeysNorm,0)),"")</f>
        <v>0</v>
      </c>
      <c r="L511" s="6">
        <f>IFERROR(INDEX(Param_g,MATCH(H511,Param_KeysNorm,0)),"")</f>
        <v>0</v>
      </c>
      <c r="M511" s="6">
        <f>IFERROR(INDEX(Param_L,MATCH(H511,Param_KeysNorm,0)),"")</f>
        <v>0</v>
      </c>
      <c r="N511" s="6">
        <f>IFERROR(INDEX(Param_rho,MATCH(H511,Param_KeysNorm,0)),"")</f>
        <v>0</v>
      </c>
      <c r="O511" s="6">
        <f>IFERROR(INDEX(Param_d,MATCH(H511,Param_KeysNorm,0)),"")</f>
        <v>0</v>
      </c>
      <c r="P511" s="6">
        <f>IFERROR(IF(I511&gt;0,10000/I511,""),"")</f>
        <v>0</v>
      </c>
      <c r="Q511" s="6">
        <f>IFERROR(IF(K511&gt;0,J511/K511,""),"")</f>
        <v>0</v>
      </c>
      <c r="R511" s="6">
        <f>IFERROR(IF(L511&gt;0,Q511/L511,""),"")</f>
        <v>0</v>
      </c>
      <c r="S511" s="7">
        <f>IFERROR(R511*P511,"")</f>
        <v>0</v>
      </c>
      <c r="T511" s="6">
        <f>IFERROR((S511*M511*N511)/1000,"")</f>
        <v>0</v>
      </c>
      <c r="U511" s="6">
        <f>IFERROR(R511*M511*N511,"")</f>
        <v>0</v>
      </c>
      <c r="V511" s="6">
        <f>IF(A511&gt;0,A511*(1-(B511/100)-(C511/100)),"")</f>
        <v>0</v>
      </c>
      <c r="W511" s="6">
        <f>IFERROR(T511*V511,"")</f>
        <v>0</v>
      </c>
      <c r="X511" s="8">
        <f>IF(AND(U511&gt;0,O511&gt;0),ABS(U511-O511)/O511,"")</f>
        <v>0</v>
      </c>
      <c r="Y511" s="8">
        <f>IF(E511="Seca",Tol_Seca,Tol_Chuva)</f>
        <v>0</v>
      </c>
      <c r="Z511">
        <f>IF(AND(U511&gt;0,O511&gt;0),IF(X511&lt;=Y511,"OK","ATENCAO"),"")</f>
        <v>0</v>
      </c>
    </row>
    <row r="512" spans="7:26">
      <c r="G512">
        <f>D512&amp;"|"&amp;E512&amp;"|"&amp;F512</f>
        <v>0</v>
      </c>
      <c r="H512">
        <f>UPPER(SUBSTITUTE(SUBSTITUTE(G512,"-","")," ",""))</f>
        <v>0</v>
      </c>
      <c r="I512" s="6">
        <f>IFERROR(INDEX(Param_E,MATCH(H512,Param_KeysNorm,0)),"")</f>
        <v>0</v>
      </c>
      <c r="J512" s="6">
        <f>IFERROR(INDEX(Param_Gf,MATCH(H512,Param_KeysNorm,0)),"")</f>
        <v>0</v>
      </c>
      <c r="K512" s="6">
        <f>IFERROR(INDEX(Param_s,MATCH(H512,Param_KeysNorm,0)),"")</f>
        <v>0</v>
      </c>
      <c r="L512" s="6">
        <f>IFERROR(INDEX(Param_g,MATCH(H512,Param_KeysNorm,0)),"")</f>
        <v>0</v>
      </c>
      <c r="M512" s="6">
        <f>IFERROR(INDEX(Param_L,MATCH(H512,Param_KeysNorm,0)),"")</f>
        <v>0</v>
      </c>
      <c r="N512" s="6">
        <f>IFERROR(INDEX(Param_rho,MATCH(H512,Param_KeysNorm,0)),"")</f>
        <v>0</v>
      </c>
      <c r="O512" s="6">
        <f>IFERROR(INDEX(Param_d,MATCH(H512,Param_KeysNorm,0)),"")</f>
        <v>0</v>
      </c>
      <c r="P512" s="6">
        <f>IFERROR(IF(I512&gt;0,10000/I512,""),"")</f>
        <v>0</v>
      </c>
      <c r="Q512" s="6">
        <f>IFERROR(IF(K512&gt;0,J512/K512,""),"")</f>
        <v>0</v>
      </c>
      <c r="R512" s="6">
        <f>IFERROR(IF(L512&gt;0,Q512/L512,""),"")</f>
        <v>0</v>
      </c>
      <c r="S512" s="7">
        <f>IFERROR(R512*P512,"")</f>
        <v>0</v>
      </c>
      <c r="T512" s="6">
        <f>IFERROR((S512*M512*N512)/1000,"")</f>
        <v>0</v>
      </c>
      <c r="U512" s="6">
        <f>IFERROR(R512*M512*N512,"")</f>
        <v>0</v>
      </c>
      <c r="V512" s="6">
        <f>IF(A512&gt;0,A512*(1-(B512/100)-(C512/100)),"")</f>
        <v>0</v>
      </c>
      <c r="W512" s="6">
        <f>IFERROR(T512*V512,"")</f>
        <v>0</v>
      </c>
      <c r="X512" s="8">
        <f>IF(AND(U512&gt;0,O512&gt;0),ABS(U512-O512)/O512,"")</f>
        <v>0</v>
      </c>
      <c r="Y512" s="8">
        <f>IF(E512="Seca",Tol_Seca,Tol_Chuva)</f>
        <v>0</v>
      </c>
      <c r="Z512">
        <f>IF(AND(U512&gt;0,O512&gt;0),IF(X512&lt;=Y512,"OK","ATENCAO"),"")</f>
        <v>0</v>
      </c>
    </row>
    <row r="513" spans="7:26">
      <c r="G513">
        <f>D513&amp;"|"&amp;E513&amp;"|"&amp;F513</f>
        <v>0</v>
      </c>
      <c r="H513">
        <f>UPPER(SUBSTITUTE(SUBSTITUTE(G513,"-","")," ",""))</f>
        <v>0</v>
      </c>
      <c r="I513" s="6">
        <f>IFERROR(INDEX(Param_E,MATCH(H513,Param_KeysNorm,0)),"")</f>
        <v>0</v>
      </c>
      <c r="J513" s="6">
        <f>IFERROR(INDEX(Param_Gf,MATCH(H513,Param_KeysNorm,0)),"")</f>
        <v>0</v>
      </c>
      <c r="K513" s="6">
        <f>IFERROR(INDEX(Param_s,MATCH(H513,Param_KeysNorm,0)),"")</f>
        <v>0</v>
      </c>
      <c r="L513" s="6">
        <f>IFERROR(INDEX(Param_g,MATCH(H513,Param_KeysNorm,0)),"")</f>
        <v>0</v>
      </c>
      <c r="M513" s="6">
        <f>IFERROR(INDEX(Param_L,MATCH(H513,Param_KeysNorm,0)),"")</f>
        <v>0</v>
      </c>
      <c r="N513" s="6">
        <f>IFERROR(INDEX(Param_rho,MATCH(H513,Param_KeysNorm,0)),"")</f>
        <v>0</v>
      </c>
      <c r="O513" s="6">
        <f>IFERROR(INDEX(Param_d,MATCH(H513,Param_KeysNorm,0)),"")</f>
        <v>0</v>
      </c>
      <c r="P513" s="6">
        <f>IFERROR(IF(I513&gt;0,10000/I513,""),"")</f>
        <v>0</v>
      </c>
      <c r="Q513" s="6">
        <f>IFERROR(IF(K513&gt;0,J513/K513,""),"")</f>
        <v>0</v>
      </c>
      <c r="R513" s="6">
        <f>IFERROR(IF(L513&gt;0,Q513/L513,""),"")</f>
        <v>0</v>
      </c>
      <c r="S513" s="7">
        <f>IFERROR(R513*P513,"")</f>
        <v>0</v>
      </c>
      <c r="T513" s="6">
        <f>IFERROR((S513*M513*N513)/1000,"")</f>
        <v>0</v>
      </c>
      <c r="U513" s="6">
        <f>IFERROR(R513*M513*N513,"")</f>
        <v>0</v>
      </c>
      <c r="V513" s="6">
        <f>IF(A513&gt;0,A513*(1-(B513/100)-(C513/100)),"")</f>
        <v>0</v>
      </c>
      <c r="W513" s="6">
        <f>IFERROR(T513*V513,"")</f>
        <v>0</v>
      </c>
      <c r="X513" s="8">
        <f>IF(AND(U513&gt;0,O513&gt;0),ABS(U513-O513)/O513,"")</f>
        <v>0</v>
      </c>
      <c r="Y513" s="8">
        <f>IF(E513="Seca",Tol_Seca,Tol_Chuva)</f>
        <v>0</v>
      </c>
      <c r="Z513">
        <f>IF(AND(U513&gt;0,O513&gt;0),IF(X513&lt;=Y513,"OK","ATENCAO"),"")</f>
        <v>0</v>
      </c>
    </row>
    <row r="514" spans="7:26">
      <c r="G514">
        <f>D514&amp;"|"&amp;E514&amp;"|"&amp;F514</f>
        <v>0</v>
      </c>
      <c r="H514">
        <f>UPPER(SUBSTITUTE(SUBSTITUTE(G514,"-","")," ",""))</f>
        <v>0</v>
      </c>
      <c r="I514" s="6">
        <f>IFERROR(INDEX(Param_E,MATCH(H514,Param_KeysNorm,0)),"")</f>
        <v>0</v>
      </c>
      <c r="J514" s="6">
        <f>IFERROR(INDEX(Param_Gf,MATCH(H514,Param_KeysNorm,0)),"")</f>
        <v>0</v>
      </c>
      <c r="K514" s="6">
        <f>IFERROR(INDEX(Param_s,MATCH(H514,Param_KeysNorm,0)),"")</f>
        <v>0</v>
      </c>
      <c r="L514" s="6">
        <f>IFERROR(INDEX(Param_g,MATCH(H514,Param_KeysNorm,0)),"")</f>
        <v>0</v>
      </c>
      <c r="M514" s="6">
        <f>IFERROR(INDEX(Param_L,MATCH(H514,Param_KeysNorm,0)),"")</f>
        <v>0</v>
      </c>
      <c r="N514" s="6">
        <f>IFERROR(INDEX(Param_rho,MATCH(H514,Param_KeysNorm,0)),"")</f>
        <v>0</v>
      </c>
      <c r="O514" s="6">
        <f>IFERROR(INDEX(Param_d,MATCH(H514,Param_KeysNorm,0)),"")</f>
        <v>0</v>
      </c>
      <c r="P514" s="6">
        <f>IFERROR(IF(I514&gt;0,10000/I514,""),"")</f>
        <v>0</v>
      </c>
      <c r="Q514" s="6">
        <f>IFERROR(IF(K514&gt;0,J514/K514,""),"")</f>
        <v>0</v>
      </c>
      <c r="R514" s="6">
        <f>IFERROR(IF(L514&gt;0,Q514/L514,""),"")</f>
        <v>0</v>
      </c>
      <c r="S514" s="7">
        <f>IFERROR(R514*P514,"")</f>
        <v>0</v>
      </c>
      <c r="T514" s="6">
        <f>IFERROR((S514*M514*N514)/1000,"")</f>
        <v>0</v>
      </c>
      <c r="U514" s="6">
        <f>IFERROR(R514*M514*N514,"")</f>
        <v>0</v>
      </c>
      <c r="V514" s="6">
        <f>IF(A514&gt;0,A514*(1-(B514/100)-(C514/100)),"")</f>
        <v>0</v>
      </c>
      <c r="W514" s="6">
        <f>IFERROR(T514*V514,"")</f>
        <v>0</v>
      </c>
      <c r="X514" s="8">
        <f>IF(AND(U514&gt;0,O514&gt;0),ABS(U514-O514)/O514,"")</f>
        <v>0</v>
      </c>
      <c r="Y514" s="8">
        <f>IF(E514="Seca",Tol_Seca,Tol_Chuva)</f>
        <v>0</v>
      </c>
      <c r="Z514">
        <f>IF(AND(U514&gt;0,O514&gt;0),IF(X514&lt;=Y514,"OK","ATENCAO"),"")</f>
        <v>0</v>
      </c>
    </row>
    <row r="515" spans="7:26">
      <c r="G515">
        <f>D515&amp;"|"&amp;E515&amp;"|"&amp;F515</f>
        <v>0</v>
      </c>
      <c r="H515">
        <f>UPPER(SUBSTITUTE(SUBSTITUTE(G515,"-","")," ",""))</f>
        <v>0</v>
      </c>
      <c r="I515" s="6">
        <f>IFERROR(INDEX(Param_E,MATCH(H515,Param_KeysNorm,0)),"")</f>
        <v>0</v>
      </c>
      <c r="J515" s="6">
        <f>IFERROR(INDEX(Param_Gf,MATCH(H515,Param_KeysNorm,0)),"")</f>
        <v>0</v>
      </c>
      <c r="K515" s="6">
        <f>IFERROR(INDEX(Param_s,MATCH(H515,Param_KeysNorm,0)),"")</f>
        <v>0</v>
      </c>
      <c r="L515" s="6">
        <f>IFERROR(INDEX(Param_g,MATCH(H515,Param_KeysNorm,0)),"")</f>
        <v>0</v>
      </c>
      <c r="M515" s="6">
        <f>IFERROR(INDEX(Param_L,MATCH(H515,Param_KeysNorm,0)),"")</f>
        <v>0</v>
      </c>
      <c r="N515" s="6">
        <f>IFERROR(INDEX(Param_rho,MATCH(H515,Param_KeysNorm,0)),"")</f>
        <v>0</v>
      </c>
      <c r="O515" s="6">
        <f>IFERROR(INDEX(Param_d,MATCH(H515,Param_KeysNorm,0)),"")</f>
        <v>0</v>
      </c>
      <c r="P515" s="6">
        <f>IFERROR(IF(I515&gt;0,10000/I515,""),"")</f>
        <v>0</v>
      </c>
      <c r="Q515" s="6">
        <f>IFERROR(IF(K515&gt;0,J515/K515,""),"")</f>
        <v>0</v>
      </c>
      <c r="R515" s="6">
        <f>IFERROR(IF(L515&gt;0,Q515/L515,""),"")</f>
        <v>0</v>
      </c>
      <c r="S515" s="7">
        <f>IFERROR(R515*P515,"")</f>
        <v>0</v>
      </c>
      <c r="T515" s="6">
        <f>IFERROR((S515*M515*N515)/1000,"")</f>
        <v>0</v>
      </c>
      <c r="U515" s="6">
        <f>IFERROR(R515*M515*N515,"")</f>
        <v>0</v>
      </c>
      <c r="V515" s="6">
        <f>IF(A515&gt;0,A515*(1-(B515/100)-(C515/100)),"")</f>
        <v>0</v>
      </c>
      <c r="W515" s="6">
        <f>IFERROR(T515*V515,"")</f>
        <v>0</v>
      </c>
      <c r="X515" s="8">
        <f>IF(AND(U515&gt;0,O515&gt;0),ABS(U515-O515)/O515,"")</f>
        <v>0</v>
      </c>
      <c r="Y515" s="8">
        <f>IF(E515="Seca",Tol_Seca,Tol_Chuva)</f>
        <v>0</v>
      </c>
      <c r="Z515">
        <f>IF(AND(U515&gt;0,O515&gt;0),IF(X515&lt;=Y515,"OK","ATENCAO"),"")</f>
        <v>0</v>
      </c>
    </row>
    <row r="516" spans="7:26">
      <c r="G516">
        <f>D516&amp;"|"&amp;E516&amp;"|"&amp;F516</f>
        <v>0</v>
      </c>
      <c r="H516">
        <f>UPPER(SUBSTITUTE(SUBSTITUTE(G516,"-","")," ",""))</f>
        <v>0</v>
      </c>
      <c r="I516" s="6">
        <f>IFERROR(INDEX(Param_E,MATCH(H516,Param_KeysNorm,0)),"")</f>
        <v>0</v>
      </c>
      <c r="J516" s="6">
        <f>IFERROR(INDEX(Param_Gf,MATCH(H516,Param_KeysNorm,0)),"")</f>
        <v>0</v>
      </c>
      <c r="K516" s="6">
        <f>IFERROR(INDEX(Param_s,MATCH(H516,Param_KeysNorm,0)),"")</f>
        <v>0</v>
      </c>
      <c r="L516" s="6">
        <f>IFERROR(INDEX(Param_g,MATCH(H516,Param_KeysNorm,0)),"")</f>
        <v>0</v>
      </c>
      <c r="M516" s="6">
        <f>IFERROR(INDEX(Param_L,MATCH(H516,Param_KeysNorm,0)),"")</f>
        <v>0</v>
      </c>
      <c r="N516" s="6">
        <f>IFERROR(INDEX(Param_rho,MATCH(H516,Param_KeysNorm,0)),"")</f>
        <v>0</v>
      </c>
      <c r="O516" s="6">
        <f>IFERROR(INDEX(Param_d,MATCH(H516,Param_KeysNorm,0)),"")</f>
        <v>0</v>
      </c>
      <c r="P516" s="6">
        <f>IFERROR(IF(I516&gt;0,10000/I516,""),"")</f>
        <v>0</v>
      </c>
      <c r="Q516" s="6">
        <f>IFERROR(IF(K516&gt;0,J516/K516,""),"")</f>
        <v>0</v>
      </c>
      <c r="R516" s="6">
        <f>IFERROR(IF(L516&gt;0,Q516/L516,""),"")</f>
        <v>0</v>
      </c>
      <c r="S516" s="7">
        <f>IFERROR(R516*P516,"")</f>
        <v>0</v>
      </c>
      <c r="T516" s="6">
        <f>IFERROR((S516*M516*N516)/1000,"")</f>
        <v>0</v>
      </c>
      <c r="U516" s="6">
        <f>IFERROR(R516*M516*N516,"")</f>
        <v>0</v>
      </c>
      <c r="V516" s="6">
        <f>IF(A516&gt;0,A516*(1-(B516/100)-(C516/100)),"")</f>
        <v>0</v>
      </c>
      <c r="W516" s="6">
        <f>IFERROR(T516*V516,"")</f>
        <v>0</v>
      </c>
      <c r="X516" s="8">
        <f>IF(AND(U516&gt;0,O516&gt;0),ABS(U516-O516)/O516,"")</f>
        <v>0</v>
      </c>
      <c r="Y516" s="8">
        <f>IF(E516="Seca",Tol_Seca,Tol_Chuva)</f>
        <v>0</v>
      </c>
      <c r="Z516">
        <f>IF(AND(U516&gt;0,O516&gt;0),IF(X516&lt;=Y516,"OK","ATENCAO"),"")</f>
        <v>0</v>
      </c>
    </row>
    <row r="517" spans="7:26">
      <c r="G517">
        <f>D517&amp;"|"&amp;E517&amp;"|"&amp;F517</f>
        <v>0</v>
      </c>
      <c r="H517">
        <f>UPPER(SUBSTITUTE(SUBSTITUTE(G517,"-","")," ",""))</f>
        <v>0</v>
      </c>
      <c r="I517" s="6">
        <f>IFERROR(INDEX(Param_E,MATCH(H517,Param_KeysNorm,0)),"")</f>
        <v>0</v>
      </c>
      <c r="J517" s="6">
        <f>IFERROR(INDEX(Param_Gf,MATCH(H517,Param_KeysNorm,0)),"")</f>
        <v>0</v>
      </c>
      <c r="K517" s="6">
        <f>IFERROR(INDEX(Param_s,MATCH(H517,Param_KeysNorm,0)),"")</f>
        <v>0</v>
      </c>
      <c r="L517" s="6">
        <f>IFERROR(INDEX(Param_g,MATCH(H517,Param_KeysNorm,0)),"")</f>
        <v>0</v>
      </c>
      <c r="M517" s="6">
        <f>IFERROR(INDEX(Param_L,MATCH(H517,Param_KeysNorm,0)),"")</f>
        <v>0</v>
      </c>
      <c r="N517" s="6">
        <f>IFERROR(INDEX(Param_rho,MATCH(H517,Param_KeysNorm,0)),"")</f>
        <v>0</v>
      </c>
      <c r="O517" s="6">
        <f>IFERROR(INDEX(Param_d,MATCH(H517,Param_KeysNorm,0)),"")</f>
        <v>0</v>
      </c>
      <c r="P517" s="6">
        <f>IFERROR(IF(I517&gt;0,10000/I517,""),"")</f>
        <v>0</v>
      </c>
      <c r="Q517" s="6">
        <f>IFERROR(IF(K517&gt;0,J517/K517,""),"")</f>
        <v>0</v>
      </c>
      <c r="R517" s="6">
        <f>IFERROR(IF(L517&gt;0,Q517/L517,""),"")</f>
        <v>0</v>
      </c>
      <c r="S517" s="7">
        <f>IFERROR(R517*P517,"")</f>
        <v>0</v>
      </c>
      <c r="T517" s="6">
        <f>IFERROR((S517*M517*N517)/1000,"")</f>
        <v>0</v>
      </c>
      <c r="U517" s="6">
        <f>IFERROR(R517*M517*N517,"")</f>
        <v>0</v>
      </c>
      <c r="V517" s="6">
        <f>IF(A517&gt;0,A517*(1-(B517/100)-(C517/100)),"")</f>
        <v>0</v>
      </c>
      <c r="W517" s="6">
        <f>IFERROR(T517*V517,"")</f>
        <v>0</v>
      </c>
      <c r="X517" s="8">
        <f>IF(AND(U517&gt;0,O517&gt;0),ABS(U517-O517)/O517,"")</f>
        <v>0</v>
      </c>
      <c r="Y517" s="8">
        <f>IF(E517="Seca",Tol_Seca,Tol_Chuva)</f>
        <v>0</v>
      </c>
      <c r="Z517">
        <f>IF(AND(U517&gt;0,O517&gt;0),IF(X517&lt;=Y517,"OK","ATENCAO"),"")</f>
        <v>0</v>
      </c>
    </row>
    <row r="518" spans="7:26">
      <c r="G518">
        <f>D518&amp;"|"&amp;E518&amp;"|"&amp;F518</f>
        <v>0</v>
      </c>
      <c r="H518">
        <f>UPPER(SUBSTITUTE(SUBSTITUTE(G518,"-","")," ",""))</f>
        <v>0</v>
      </c>
      <c r="I518" s="6">
        <f>IFERROR(INDEX(Param_E,MATCH(H518,Param_KeysNorm,0)),"")</f>
        <v>0</v>
      </c>
      <c r="J518" s="6">
        <f>IFERROR(INDEX(Param_Gf,MATCH(H518,Param_KeysNorm,0)),"")</f>
        <v>0</v>
      </c>
      <c r="K518" s="6">
        <f>IFERROR(INDEX(Param_s,MATCH(H518,Param_KeysNorm,0)),"")</f>
        <v>0</v>
      </c>
      <c r="L518" s="6">
        <f>IFERROR(INDEX(Param_g,MATCH(H518,Param_KeysNorm,0)),"")</f>
        <v>0</v>
      </c>
      <c r="M518" s="6">
        <f>IFERROR(INDEX(Param_L,MATCH(H518,Param_KeysNorm,0)),"")</f>
        <v>0</v>
      </c>
      <c r="N518" s="6">
        <f>IFERROR(INDEX(Param_rho,MATCH(H518,Param_KeysNorm,0)),"")</f>
        <v>0</v>
      </c>
      <c r="O518" s="6">
        <f>IFERROR(INDEX(Param_d,MATCH(H518,Param_KeysNorm,0)),"")</f>
        <v>0</v>
      </c>
      <c r="P518" s="6">
        <f>IFERROR(IF(I518&gt;0,10000/I518,""),"")</f>
        <v>0</v>
      </c>
      <c r="Q518" s="6">
        <f>IFERROR(IF(K518&gt;0,J518/K518,""),"")</f>
        <v>0</v>
      </c>
      <c r="R518" s="6">
        <f>IFERROR(IF(L518&gt;0,Q518/L518,""),"")</f>
        <v>0</v>
      </c>
      <c r="S518" s="7">
        <f>IFERROR(R518*P518,"")</f>
        <v>0</v>
      </c>
      <c r="T518" s="6">
        <f>IFERROR((S518*M518*N518)/1000,"")</f>
        <v>0</v>
      </c>
      <c r="U518" s="6">
        <f>IFERROR(R518*M518*N518,"")</f>
        <v>0</v>
      </c>
      <c r="V518" s="6">
        <f>IF(A518&gt;0,A518*(1-(B518/100)-(C518/100)),"")</f>
        <v>0</v>
      </c>
      <c r="W518" s="6">
        <f>IFERROR(T518*V518,"")</f>
        <v>0</v>
      </c>
      <c r="X518" s="8">
        <f>IF(AND(U518&gt;0,O518&gt;0),ABS(U518-O518)/O518,"")</f>
        <v>0</v>
      </c>
      <c r="Y518" s="8">
        <f>IF(E518="Seca",Tol_Seca,Tol_Chuva)</f>
        <v>0</v>
      </c>
      <c r="Z518">
        <f>IF(AND(U518&gt;0,O518&gt;0),IF(X518&lt;=Y518,"OK","ATENCAO"),"")</f>
        <v>0</v>
      </c>
    </row>
    <row r="519" spans="7:26">
      <c r="G519">
        <f>D519&amp;"|"&amp;E519&amp;"|"&amp;F519</f>
        <v>0</v>
      </c>
      <c r="H519">
        <f>UPPER(SUBSTITUTE(SUBSTITUTE(G519,"-","")," ",""))</f>
        <v>0</v>
      </c>
      <c r="I519" s="6">
        <f>IFERROR(INDEX(Param_E,MATCH(H519,Param_KeysNorm,0)),"")</f>
        <v>0</v>
      </c>
      <c r="J519" s="6">
        <f>IFERROR(INDEX(Param_Gf,MATCH(H519,Param_KeysNorm,0)),"")</f>
        <v>0</v>
      </c>
      <c r="K519" s="6">
        <f>IFERROR(INDEX(Param_s,MATCH(H519,Param_KeysNorm,0)),"")</f>
        <v>0</v>
      </c>
      <c r="L519" s="6">
        <f>IFERROR(INDEX(Param_g,MATCH(H519,Param_KeysNorm,0)),"")</f>
        <v>0</v>
      </c>
      <c r="M519" s="6">
        <f>IFERROR(INDEX(Param_L,MATCH(H519,Param_KeysNorm,0)),"")</f>
        <v>0</v>
      </c>
      <c r="N519" s="6">
        <f>IFERROR(INDEX(Param_rho,MATCH(H519,Param_KeysNorm,0)),"")</f>
        <v>0</v>
      </c>
      <c r="O519" s="6">
        <f>IFERROR(INDEX(Param_d,MATCH(H519,Param_KeysNorm,0)),"")</f>
        <v>0</v>
      </c>
      <c r="P519" s="6">
        <f>IFERROR(IF(I519&gt;0,10000/I519,""),"")</f>
        <v>0</v>
      </c>
      <c r="Q519" s="6">
        <f>IFERROR(IF(K519&gt;0,J519/K519,""),"")</f>
        <v>0</v>
      </c>
      <c r="R519" s="6">
        <f>IFERROR(IF(L519&gt;0,Q519/L519,""),"")</f>
        <v>0</v>
      </c>
      <c r="S519" s="7">
        <f>IFERROR(R519*P519,"")</f>
        <v>0</v>
      </c>
      <c r="T519" s="6">
        <f>IFERROR((S519*M519*N519)/1000,"")</f>
        <v>0</v>
      </c>
      <c r="U519" s="6">
        <f>IFERROR(R519*M519*N519,"")</f>
        <v>0</v>
      </c>
      <c r="V519" s="6">
        <f>IF(A519&gt;0,A519*(1-(B519/100)-(C519/100)),"")</f>
        <v>0</v>
      </c>
      <c r="W519" s="6">
        <f>IFERROR(T519*V519,"")</f>
        <v>0</v>
      </c>
      <c r="X519" s="8">
        <f>IF(AND(U519&gt;0,O519&gt;0),ABS(U519-O519)/O519,"")</f>
        <v>0</v>
      </c>
      <c r="Y519" s="8">
        <f>IF(E519="Seca",Tol_Seca,Tol_Chuva)</f>
        <v>0</v>
      </c>
      <c r="Z519">
        <f>IF(AND(U519&gt;0,O519&gt;0),IF(X519&lt;=Y519,"OK","ATENCAO"),"")</f>
        <v>0</v>
      </c>
    </row>
    <row r="520" spans="7:26">
      <c r="G520">
        <f>D520&amp;"|"&amp;E520&amp;"|"&amp;F520</f>
        <v>0</v>
      </c>
      <c r="H520">
        <f>UPPER(SUBSTITUTE(SUBSTITUTE(G520,"-","")," ",""))</f>
        <v>0</v>
      </c>
      <c r="I520" s="6">
        <f>IFERROR(INDEX(Param_E,MATCH(H520,Param_KeysNorm,0)),"")</f>
        <v>0</v>
      </c>
      <c r="J520" s="6">
        <f>IFERROR(INDEX(Param_Gf,MATCH(H520,Param_KeysNorm,0)),"")</f>
        <v>0</v>
      </c>
      <c r="K520" s="6">
        <f>IFERROR(INDEX(Param_s,MATCH(H520,Param_KeysNorm,0)),"")</f>
        <v>0</v>
      </c>
      <c r="L520" s="6">
        <f>IFERROR(INDEX(Param_g,MATCH(H520,Param_KeysNorm,0)),"")</f>
        <v>0</v>
      </c>
      <c r="M520" s="6">
        <f>IFERROR(INDEX(Param_L,MATCH(H520,Param_KeysNorm,0)),"")</f>
        <v>0</v>
      </c>
      <c r="N520" s="6">
        <f>IFERROR(INDEX(Param_rho,MATCH(H520,Param_KeysNorm,0)),"")</f>
        <v>0</v>
      </c>
      <c r="O520" s="6">
        <f>IFERROR(INDEX(Param_d,MATCH(H520,Param_KeysNorm,0)),"")</f>
        <v>0</v>
      </c>
      <c r="P520" s="6">
        <f>IFERROR(IF(I520&gt;0,10000/I520,""),"")</f>
        <v>0</v>
      </c>
      <c r="Q520" s="6">
        <f>IFERROR(IF(K520&gt;0,J520/K520,""),"")</f>
        <v>0</v>
      </c>
      <c r="R520" s="6">
        <f>IFERROR(IF(L520&gt;0,Q520/L520,""),"")</f>
        <v>0</v>
      </c>
      <c r="S520" s="7">
        <f>IFERROR(R520*P520,"")</f>
        <v>0</v>
      </c>
      <c r="T520" s="6">
        <f>IFERROR((S520*M520*N520)/1000,"")</f>
        <v>0</v>
      </c>
      <c r="U520" s="6">
        <f>IFERROR(R520*M520*N520,"")</f>
        <v>0</v>
      </c>
      <c r="V520" s="6">
        <f>IF(A520&gt;0,A520*(1-(B520/100)-(C520/100)),"")</f>
        <v>0</v>
      </c>
      <c r="W520" s="6">
        <f>IFERROR(T520*V520,"")</f>
        <v>0</v>
      </c>
      <c r="X520" s="8">
        <f>IF(AND(U520&gt;0,O520&gt;0),ABS(U520-O520)/O520,"")</f>
        <v>0</v>
      </c>
      <c r="Y520" s="8">
        <f>IF(E520="Seca",Tol_Seca,Tol_Chuva)</f>
        <v>0</v>
      </c>
      <c r="Z520">
        <f>IF(AND(U520&gt;0,O520&gt;0),IF(X520&lt;=Y520,"OK","ATENCAO"),"")</f>
        <v>0</v>
      </c>
    </row>
    <row r="521" spans="7:26">
      <c r="G521">
        <f>D521&amp;"|"&amp;E521&amp;"|"&amp;F521</f>
        <v>0</v>
      </c>
      <c r="H521">
        <f>UPPER(SUBSTITUTE(SUBSTITUTE(G521,"-","")," ",""))</f>
        <v>0</v>
      </c>
      <c r="I521" s="6">
        <f>IFERROR(INDEX(Param_E,MATCH(H521,Param_KeysNorm,0)),"")</f>
        <v>0</v>
      </c>
      <c r="J521" s="6">
        <f>IFERROR(INDEX(Param_Gf,MATCH(H521,Param_KeysNorm,0)),"")</f>
        <v>0</v>
      </c>
      <c r="K521" s="6">
        <f>IFERROR(INDEX(Param_s,MATCH(H521,Param_KeysNorm,0)),"")</f>
        <v>0</v>
      </c>
      <c r="L521" s="6">
        <f>IFERROR(INDEX(Param_g,MATCH(H521,Param_KeysNorm,0)),"")</f>
        <v>0</v>
      </c>
      <c r="M521" s="6">
        <f>IFERROR(INDEX(Param_L,MATCH(H521,Param_KeysNorm,0)),"")</f>
        <v>0</v>
      </c>
      <c r="N521" s="6">
        <f>IFERROR(INDEX(Param_rho,MATCH(H521,Param_KeysNorm,0)),"")</f>
        <v>0</v>
      </c>
      <c r="O521" s="6">
        <f>IFERROR(INDEX(Param_d,MATCH(H521,Param_KeysNorm,0)),"")</f>
        <v>0</v>
      </c>
      <c r="P521" s="6">
        <f>IFERROR(IF(I521&gt;0,10000/I521,""),"")</f>
        <v>0</v>
      </c>
      <c r="Q521" s="6">
        <f>IFERROR(IF(K521&gt;0,J521/K521,""),"")</f>
        <v>0</v>
      </c>
      <c r="R521" s="6">
        <f>IFERROR(IF(L521&gt;0,Q521/L521,""),"")</f>
        <v>0</v>
      </c>
      <c r="S521" s="7">
        <f>IFERROR(R521*P521,"")</f>
        <v>0</v>
      </c>
      <c r="T521" s="6">
        <f>IFERROR((S521*M521*N521)/1000,"")</f>
        <v>0</v>
      </c>
      <c r="U521" s="6">
        <f>IFERROR(R521*M521*N521,"")</f>
        <v>0</v>
      </c>
      <c r="V521" s="6">
        <f>IF(A521&gt;0,A521*(1-(B521/100)-(C521/100)),"")</f>
        <v>0</v>
      </c>
      <c r="W521" s="6">
        <f>IFERROR(T521*V521,"")</f>
        <v>0</v>
      </c>
      <c r="X521" s="8">
        <f>IF(AND(U521&gt;0,O521&gt;0),ABS(U521-O521)/O521,"")</f>
        <v>0</v>
      </c>
      <c r="Y521" s="8">
        <f>IF(E521="Seca",Tol_Seca,Tol_Chuva)</f>
        <v>0</v>
      </c>
      <c r="Z521">
        <f>IF(AND(U521&gt;0,O521&gt;0),IF(X521&lt;=Y521,"OK","ATENCAO"),"")</f>
        <v>0</v>
      </c>
    </row>
    <row r="522" spans="7:26">
      <c r="G522">
        <f>D522&amp;"|"&amp;E522&amp;"|"&amp;F522</f>
        <v>0</v>
      </c>
      <c r="H522">
        <f>UPPER(SUBSTITUTE(SUBSTITUTE(G522,"-","")," ",""))</f>
        <v>0</v>
      </c>
      <c r="I522" s="6">
        <f>IFERROR(INDEX(Param_E,MATCH(H522,Param_KeysNorm,0)),"")</f>
        <v>0</v>
      </c>
      <c r="J522" s="6">
        <f>IFERROR(INDEX(Param_Gf,MATCH(H522,Param_KeysNorm,0)),"")</f>
        <v>0</v>
      </c>
      <c r="K522" s="6">
        <f>IFERROR(INDEX(Param_s,MATCH(H522,Param_KeysNorm,0)),"")</f>
        <v>0</v>
      </c>
      <c r="L522" s="6">
        <f>IFERROR(INDEX(Param_g,MATCH(H522,Param_KeysNorm,0)),"")</f>
        <v>0</v>
      </c>
      <c r="M522" s="6">
        <f>IFERROR(INDEX(Param_L,MATCH(H522,Param_KeysNorm,0)),"")</f>
        <v>0</v>
      </c>
      <c r="N522" s="6">
        <f>IFERROR(INDEX(Param_rho,MATCH(H522,Param_KeysNorm,0)),"")</f>
        <v>0</v>
      </c>
      <c r="O522" s="6">
        <f>IFERROR(INDEX(Param_d,MATCH(H522,Param_KeysNorm,0)),"")</f>
        <v>0</v>
      </c>
      <c r="P522" s="6">
        <f>IFERROR(IF(I522&gt;0,10000/I522,""),"")</f>
        <v>0</v>
      </c>
      <c r="Q522" s="6">
        <f>IFERROR(IF(K522&gt;0,J522/K522,""),"")</f>
        <v>0</v>
      </c>
      <c r="R522" s="6">
        <f>IFERROR(IF(L522&gt;0,Q522/L522,""),"")</f>
        <v>0</v>
      </c>
      <c r="S522" s="7">
        <f>IFERROR(R522*P522,"")</f>
        <v>0</v>
      </c>
      <c r="T522" s="6">
        <f>IFERROR((S522*M522*N522)/1000,"")</f>
        <v>0</v>
      </c>
      <c r="U522" s="6">
        <f>IFERROR(R522*M522*N522,"")</f>
        <v>0</v>
      </c>
      <c r="V522" s="6">
        <f>IF(A522&gt;0,A522*(1-(B522/100)-(C522/100)),"")</f>
        <v>0</v>
      </c>
      <c r="W522" s="6">
        <f>IFERROR(T522*V522,"")</f>
        <v>0</v>
      </c>
      <c r="X522" s="8">
        <f>IF(AND(U522&gt;0,O522&gt;0),ABS(U522-O522)/O522,"")</f>
        <v>0</v>
      </c>
      <c r="Y522" s="8">
        <f>IF(E522="Seca",Tol_Seca,Tol_Chuva)</f>
        <v>0</v>
      </c>
      <c r="Z522">
        <f>IF(AND(U522&gt;0,O522&gt;0),IF(X522&lt;=Y522,"OK","ATENCAO"),"")</f>
        <v>0</v>
      </c>
    </row>
    <row r="523" spans="7:26">
      <c r="G523">
        <f>D523&amp;"|"&amp;E523&amp;"|"&amp;F523</f>
        <v>0</v>
      </c>
      <c r="H523">
        <f>UPPER(SUBSTITUTE(SUBSTITUTE(G523,"-","")," ",""))</f>
        <v>0</v>
      </c>
      <c r="I523" s="6">
        <f>IFERROR(INDEX(Param_E,MATCH(H523,Param_KeysNorm,0)),"")</f>
        <v>0</v>
      </c>
      <c r="J523" s="6">
        <f>IFERROR(INDEX(Param_Gf,MATCH(H523,Param_KeysNorm,0)),"")</f>
        <v>0</v>
      </c>
      <c r="K523" s="6">
        <f>IFERROR(INDEX(Param_s,MATCH(H523,Param_KeysNorm,0)),"")</f>
        <v>0</v>
      </c>
      <c r="L523" s="6">
        <f>IFERROR(INDEX(Param_g,MATCH(H523,Param_KeysNorm,0)),"")</f>
        <v>0</v>
      </c>
      <c r="M523" s="6">
        <f>IFERROR(INDEX(Param_L,MATCH(H523,Param_KeysNorm,0)),"")</f>
        <v>0</v>
      </c>
      <c r="N523" s="6">
        <f>IFERROR(INDEX(Param_rho,MATCH(H523,Param_KeysNorm,0)),"")</f>
        <v>0</v>
      </c>
      <c r="O523" s="6">
        <f>IFERROR(INDEX(Param_d,MATCH(H523,Param_KeysNorm,0)),"")</f>
        <v>0</v>
      </c>
      <c r="P523" s="6">
        <f>IFERROR(IF(I523&gt;0,10000/I523,""),"")</f>
        <v>0</v>
      </c>
      <c r="Q523" s="6">
        <f>IFERROR(IF(K523&gt;0,J523/K523,""),"")</f>
        <v>0</v>
      </c>
      <c r="R523" s="6">
        <f>IFERROR(IF(L523&gt;0,Q523/L523,""),"")</f>
        <v>0</v>
      </c>
      <c r="S523" s="7">
        <f>IFERROR(R523*P523,"")</f>
        <v>0</v>
      </c>
      <c r="T523" s="6">
        <f>IFERROR((S523*M523*N523)/1000,"")</f>
        <v>0</v>
      </c>
      <c r="U523" s="6">
        <f>IFERROR(R523*M523*N523,"")</f>
        <v>0</v>
      </c>
      <c r="V523" s="6">
        <f>IF(A523&gt;0,A523*(1-(B523/100)-(C523/100)),"")</f>
        <v>0</v>
      </c>
      <c r="W523" s="6">
        <f>IFERROR(T523*V523,"")</f>
        <v>0</v>
      </c>
      <c r="X523" s="8">
        <f>IF(AND(U523&gt;0,O523&gt;0),ABS(U523-O523)/O523,"")</f>
        <v>0</v>
      </c>
      <c r="Y523" s="8">
        <f>IF(E523="Seca",Tol_Seca,Tol_Chuva)</f>
        <v>0</v>
      </c>
      <c r="Z523">
        <f>IF(AND(U523&gt;0,O523&gt;0),IF(X523&lt;=Y523,"OK","ATENCAO"),"")</f>
        <v>0</v>
      </c>
    </row>
    <row r="524" spans="7:26">
      <c r="G524">
        <f>D524&amp;"|"&amp;E524&amp;"|"&amp;F524</f>
        <v>0</v>
      </c>
      <c r="H524">
        <f>UPPER(SUBSTITUTE(SUBSTITUTE(G524,"-","")," ",""))</f>
        <v>0</v>
      </c>
      <c r="I524" s="6">
        <f>IFERROR(INDEX(Param_E,MATCH(H524,Param_KeysNorm,0)),"")</f>
        <v>0</v>
      </c>
      <c r="J524" s="6">
        <f>IFERROR(INDEX(Param_Gf,MATCH(H524,Param_KeysNorm,0)),"")</f>
        <v>0</v>
      </c>
      <c r="K524" s="6">
        <f>IFERROR(INDEX(Param_s,MATCH(H524,Param_KeysNorm,0)),"")</f>
        <v>0</v>
      </c>
      <c r="L524" s="6">
        <f>IFERROR(INDEX(Param_g,MATCH(H524,Param_KeysNorm,0)),"")</f>
        <v>0</v>
      </c>
      <c r="M524" s="6">
        <f>IFERROR(INDEX(Param_L,MATCH(H524,Param_KeysNorm,0)),"")</f>
        <v>0</v>
      </c>
      <c r="N524" s="6">
        <f>IFERROR(INDEX(Param_rho,MATCH(H524,Param_KeysNorm,0)),"")</f>
        <v>0</v>
      </c>
      <c r="O524" s="6">
        <f>IFERROR(INDEX(Param_d,MATCH(H524,Param_KeysNorm,0)),"")</f>
        <v>0</v>
      </c>
      <c r="P524" s="6">
        <f>IFERROR(IF(I524&gt;0,10000/I524,""),"")</f>
        <v>0</v>
      </c>
      <c r="Q524" s="6">
        <f>IFERROR(IF(K524&gt;0,J524/K524,""),"")</f>
        <v>0</v>
      </c>
      <c r="R524" s="6">
        <f>IFERROR(IF(L524&gt;0,Q524/L524,""),"")</f>
        <v>0</v>
      </c>
      <c r="S524" s="7">
        <f>IFERROR(R524*P524,"")</f>
        <v>0</v>
      </c>
      <c r="T524" s="6">
        <f>IFERROR((S524*M524*N524)/1000,"")</f>
        <v>0</v>
      </c>
      <c r="U524" s="6">
        <f>IFERROR(R524*M524*N524,"")</f>
        <v>0</v>
      </c>
      <c r="V524" s="6">
        <f>IF(A524&gt;0,A524*(1-(B524/100)-(C524/100)),"")</f>
        <v>0</v>
      </c>
      <c r="W524" s="6">
        <f>IFERROR(T524*V524,"")</f>
        <v>0</v>
      </c>
      <c r="X524" s="8">
        <f>IF(AND(U524&gt;0,O524&gt;0),ABS(U524-O524)/O524,"")</f>
        <v>0</v>
      </c>
      <c r="Y524" s="8">
        <f>IF(E524="Seca",Tol_Seca,Tol_Chuva)</f>
        <v>0</v>
      </c>
      <c r="Z524">
        <f>IF(AND(U524&gt;0,O524&gt;0),IF(X524&lt;=Y524,"OK","ATENCAO"),"")</f>
        <v>0</v>
      </c>
    </row>
    <row r="525" spans="7:26">
      <c r="G525">
        <f>D525&amp;"|"&amp;E525&amp;"|"&amp;F525</f>
        <v>0</v>
      </c>
      <c r="H525">
        <f>UPPER(SUBSTITUTE(SUBSTITUTE(G525,"-","")," ",""))</f>
        <v>0</v>
      </c>
      <c r="I525" s="6">
        <f>IFERROR(INDEX(Param_E,MATCH(H525,Param_KeysNorm,0)),"")</f>
        <v>0</v>
      </c>
      <c r="J525" s="6">
        <f>IFERROR(INDEX(Param_Gf,MATCH(H525,Param_KeysNorm,0)),"")</f>
        <v>0</v>
      </c>
      <c r="K525" s="6">
        <f>IFERROR(INDEX(Param_s,MATCH(H525,Param_KeysNorm,0)),"")</f>
        <v>0</v>
      </c>
      <c r="L525" s="6">
        <f>IFERROR(INDEX(Param_g,MATCH(H525,Param_KeysNorm,0)),"")</f>
        <v>0</v>
      </c>
      <c r="M525" s="6">
        <f>IFERROR(INDEX(Param_L,MATCH(H525,Param_KeysNorm,0)),"")</f>
        <v>0</v>
      </c>
      <c r="N525" s="6">
        <f>IFERROR(INDEX(Param_rho,MATCH(H525,Param_KeysNorm,0)),"")</f>
        <v>0</v>
      </c>
      <c r="O525" s="6">
        <f>IFERROR(INDEX(Param_d,MATCH(H525,Param_KeysNorm,0)),"")</f>
        <v>0</v>
      </c>
      <c r="P525" s="6">
        <f>IFERROR(IF(I525&gt;0,10000/I525,""),"")</f>
        <v>0</v>
      </c>
      <c r="Q525" s="6">
        <f>IFERROR(IF(K525&gt;0,J525/K525,""),"")</f>
        <v>0</v>
      </c>
      <c r="R525" s="6">
        <f>IFERROR(IF(L525&gt;0,Q525/L525,""),"")</f>
        <v>0</v>
      </c>
      <c r="S525" s="7">
        <f>IFERROR(R525*P525,"")</f>
        <v>0</v>
      </c>
      <c r="T525" s="6">
        <f>IFERROR((S525*M525*N525)/1000,"")</f>
        <v>0</v>
      </c>
      <c r="U525" s="6">
        <f>IFERROR(R525*M525*N525,"")</f>
        <v>0</v>
      </c>
      <c r="V525" s="6">
        <f>IF(A525&gt;0,A525*(1-(B525/100)-(C525/100)),"")</f>
        <v>0</v>
      </c>
      <c r="W525" s="6">
        <f>IFERROR(T525*V525,"")</f>
        <v>0</v>
      </c>
      <c r="X525" s="8">
        <f>IF(AND(U525&gt;0,O525&gt;0),ABS(U525-O525)/O525,"")</f>
        <v>0</v>
      </c>
      <c r="Y525" s="8">
        <f>IF(E525="Seca",Tol_Seca,Tol_Chuva)</f>
        <v>0</v>
      </c>
      <c r="Z525">
        <f>IF(AND(U525&gt;0,O525&gt;0),IF(X525&lt;=Y525,"OK","ATENCAO"),"")</f>
        <v>0</v>
      </c>
    </row>
    <row r="526" spans="7:26">
      <c r="G526">
        <f>D526&amp;"|"&amp;E526&amp;"|"&amp;F526</f>
        <v>0</v>
      </c>
      <c r="H526">
        <f>UPPER(SUBSTITUTE(SUBSTITUTE(G526,"-","")," ",""))</f>
        <v>0</v>
      </c>
      <c r="I526" s="6">
        <f>IFERROR(INDEX(Param_E,MATCH(H526,Param_KeysNorm,0)),"")</f>
        <v>0</v>
      </c>
      <c r="J526" s="6">
        <f>IFERROR(INDEX(Param_Gf,MATCH(H526,Param_KeysNorm,0)),"")</f>
        <v>0</v>
      </c>
      <c r="K526" s="6">
        <f>IFERROR(INDEX(Param_s,MATCH(H526,Param_KeysNorm,0)),"")</f>
        <v>0</v>
      </c>
      <c r="L526" s="6">
        <f>IFERROR(INDEX(Param_g,MATCH(H526,Param_KeysNorm,0)),"")</f>
        <v>0</v>
      </c>
      <c r="M526" s="6">
        <f>IFERROR(INDEX(Param_L,MATCH(H526,Param_KeysNorm,0)),"")</f>
        <v>0</v>
      </c>
      <c r="N526" s="6">
        <f>IFERROR(INDEX(Param_rho,MATCH(H526,Param_KeysNorm,0)),"")</f>
        <v>0</v>
      </c>
      <c r="O526" s="6">
        <f>IFERROR(INDEX(Param_d,MATCH(H526,Param_KeysNorm,0)),"")</f>
        <v>0</v>
      </c>
      <c r="P526" s="6">
        <f>IFERROR(IF(I526&gt;0,10000/I526,""),"")</f>
        <v>0</v>
      </c>
      <c r="Q526" s="6">
        <f>IFERROR(IF(K526&gt;0,J526/K526,""),"")</f>
        <v>0</v>
      </c>
      <c r="R526" s="6">
        <f>IFERROR(IF(L526&gt;0,Q526/L526,""),"")</f>
        <v>0</v>
      </c>
      <c r="S526" s="7">
        <f>IFERROR(R526*P526,"")</f>
        <v>0</v>
      </c>
      <c r="T526" s="6">
        <f>IFERROR((S526*M526*N526)/1000,"")</f>
        <v>0</v>
      </c>
      <c r="U526" s="6">
        <f>IFERROR(R526*M526*N526,"")</f>
        <v>0</v>
      </c>
      <c r="V526" s="6">
        <f>IF(A526&gt;0,A526*(1-(B526/100)-(C526/100)),"")</f>
        <v>0</v>
      </c>
      <c r="W526" s="6">
        <f>IFERROR(T526*V526,"")</f>
        <v>0</v>
      </c>
      <c r="X526" s="8">
        <f>IF(AND(U526&gt;0,O526&gt;0),ABS(U526-O526)/O526,"")</f>
        <v>0</v>
      </c>
      <c r="Y526" s="8">
        <f>IF(E526="Seca",Tol_Seca,Tol_Chuva)</f>
        <v>0</v>
      </c>
      <c r="Z526">
        <f>IF(AND(U526&gt;0,O526&gt;0),IF(X526&lt;=Y526,"OK","ATENCAO"),"")</f>
        <v>0</v>
      </c>
    </row>
    <row r="527" spans="7:26">
      <c r="G527">
        <f>D527&amp;"|"&amp;E527&amp;"|"&amp;F527</f>
        <v>0</v>
      </c>
      <c r="H527">
        <f>UPPER(SUBSTITUTE(SUBSTITUTE(G527,"-","")," ",""))</f>
        <v>0</v>
      </c>
      <c r="I527" s="6">
        <f>IFERROR(INDEX(Param_E,MATCH(H527,Param_KeysNorm,0)),"")</f>
        <v>0</v>
      </c>
      <c r="J527" s="6">
        <f>IFERROR(INDEX(Param_Gf,MATCH(H527,Param_KeysNorm,0)),"")</f>
        <v>0</v>
      </c>
      <c r="K527" s="6">
        <f>IFERROR(INDEX(Param_s,MATCH(H527,Param_KeysNorm,0)),"")</f>
        <v>0</v>
      </c>
      <c r="L527" s="6">
        <f>IFERROR(INDEX(Param_g,MATCH(H527,Param_KeysNorm,0)),"")</f>
        <v>0</v>
      </c>
      <c r="M527" s="6">
        <f>IFERROR(INDEX(Param_L,MATCH(H527,Param_KeysNorm,0)),"")</f>
        <v>0</v>
      </c>
      <c r="N527" s="6">
        <f>IFERROR(INDEX(Param_rho,MATCH(H527,Param_KeysNorm,0)),"")</f>
        <v>0</v>
      </c>
      <c r="O527" s="6">
        <f>IFERROR(INDEX(Param_d,MATCH(H527,Param_KeysNorm,0)),"")</f>
        <v>0</v>
      </c>
      <c r="P527" s="6">
        <f>IFERROR(IF(I527&gt;0,10000/I527,""),"")</f>
        <v>0</v>
      </c>
      <c r="Q527" s="6">
        <f>IFERROR(IF(K527&gt;0,J527/K527,""),"")</f>
        <v>0</v>
      </c>
      <c r="R527" s="6">
        <f>IFERROR(IF(L527&gt;0,Q527/L527,""),"")</f>
        <v>0</v>
      </c>
      <c r="S527" s="7">
        <f>IFERROR(R527*P527,"")</f>
        <v>0</v>
      </c>
      <c r="T527" s="6">
        <f>IFERROR((S527*M527*N527)/1000,"")</f>
        <v>0</v>
      </c>
      <c r="U527" s="6">
        <f>IFERROR(R527*M527*N527,"")</f>
        <v>0</v>
      </c>
      <c r="V527" s="6">
        <f>IF(A527&gt;0,A527*(1-(B527/100)-(C527/100)),"")</f>
        <v>0</v>
      </c>
      <c r="W527" s="6">
        <f>IFERROR(T527*V527,"")</f>
        <v>0</v>
      </c>
      <c r="X527" s="8">
        <f>IF(AND(U527&gt;0,O527&gt;0),ABS(U527-O527)/O527,"")</f>
        <v>0</v>
      </c>
      <c r="Y527" s="8">
        <f>IF(E527="Seca",Tol_Seca,Tol_Chuva)</f>
        <v>0</v>
      </c>
      <c r="Z527">
        <f>IF(AND(U527&gt;0,O527&gt;0),IF(X527&lt;=Y527,"OK","ATENCAO"),"")</f>
        <v>0</v>
      </c>
    </row>
    <row r="528" spans="7:26">
      <c r="G528">
        <f>D528&amp;"|"&amp;E528&amp;"|"&amp;F528</f>
        <v>0</v>
      </c>
      <c r="H528">
        <f>UPPER(SUBSTITUTE(SUBSTITUTE(G528,"-","")," ",""))</f>
        <v>0</v>
      </c>
      <c r="I528" s="6">
        <f>IFERROR(INDEX(Param_E,MATCH(H528,Param_KeysNorm,0)),"")</f>
        <v>0</v>
      </c>
      <c r="J528" s="6">
        <f>IFERROR(INDEX(Param_Gf,MATCH(H528,Param_KeysNorm,0)),"")</f>
        <v>0</v>
      </c>
      <c r="K528" s="6">
        <f>IFERROR(INDEX(Param_s,MATCH(H528,Param_KeysNorm,0)),"")</f>
        <v>0</v>
      </c>
      <c r="L528" s="6">
        <f>IFERROR(INDEX(Param_g,MATCH(H528,Param_KeysNorm,0)),"")</f>
        <v>0</v>
      </c>
      <c r="M528" s="6">
        <f>IFERROR(INDEX(Param_L,MATCH(H528,Param_KeysNorm,0)),"")</f>
        <v>0</v>
      </c>
      <c r="N528" s="6">
        <f>IFERROR(INDEX(Param_rho,MATCH(H528,Param_KeysNorm,0)),"")</f>
        <v>0</v>
      </c>
      <c r="O528" s="6">
        <f>IFERROR(INDEX(Param_d,MATCH(H528,Param_KeysNorm,0)),"")</f>
        <v>0</v>
      </c>
      <c r="P528" s="6">
        <f>IFERROR(IF(I528&gt;0,10000/I528,""),"")</f>
        <v>0</v>
      </c>
      <c r="Q528" s="6">
        <f>IFERROR(IF(K528&gt;0,J528/K528,""),"")</f>
        <v>0</v>
      </c>
      <c r="R528" s="6">
        <f>IFERROR(IF(L528&gt;0,Q528/L528,""),"")</f>
        <v>0</v>
      </c>
      <c r="S528" s="7">
        <f>IFERROR(R528*P528,"")</f>
        <v>0</v>
      </c>
      <c r="T528" s="6">
        <f>IFERROR((S528*M528*N528)/1000,"")</f>
        <v>0</v>
      </c>
      <c r="U528" s="6">
        <f>IFERROR(R528*M528*N528,"")</f>
        <v>0</v>
      </c>
      <c r="V528" s="6">
        <f>IF(A528&gt;0,A528*(1-(B528/100)-(C528/100)),"")</f>
        <v>0</v>
      </c>
      <c r="W528" s="6">
        <f>IFERROR(T528*V528,"")</f>
        <v>0</v>
      </c>
      <c r="X528" s="8">
        <f>IF(AND(U528&gt;0,O528&gt;0),ABS(U528-O528)/O528,"")</f>
        <v>0</v>
      </c>
      <c r="Y528" s="8">
        <f>IF(E528="Seca",Tol_Seca,Tol_Chuva)</f>
        <v>0</v>
      </c>
      <c r="Z528">
        <f>IF(AND(U528&gt;0,O528&gt;0),IF(X528&lt;=Y528,"OK","ATENCAO"),"")</f>
        <v>0</v>
      </c>
    </row>
    <row r="529" spans="7:26">
      <c r="G529">
        <f>D529&amp;"|"&amp;E529&amp;"|"&amp;F529</f>
        <v>0</v>
      </c>
      <c r="H529">
        <f>UPPER(SUBSTITUTE(SUBSTITUTE(G529,"-","")," ",""))</f>
        <v>0</v>
      </c>
      <c r="I529" s="6">
        <f>IFERROR(INDEX(Param_E,MATCH(H529,Param_KeysNorm,0)),"")</f>
        <v>0</v>
      </c>
      <c r="J529" s="6">
        <f>IFERROR(INDEX(Param_Gf,MATCH(H529,Param_KeysNorm,0)),"")</f>
        <v>0</v>
      </c>
      <c r="K529" s="6">
        <f>IFERROR(INDEX(Param_s,MATCH(H529,Param_KeysNorm,0)),"")</f>
        <v>0</v>
      </c>
      <c r="L529" s="6">
        <f>IFERROR(INDEX(Param_g,MATCH(H529,Param_KeysNorm,0)),"")</f>
        <v>0</v>
      </c>
      <c r="M529" s="6">
        <f>IFERROR(INDEX(Param_L,MATCH(H529,Param_KeysNorm,0)),"")</f>
        <v>0</v>
      </c>
      <c r="N529" s="6">
        <f>IFERROR(INDEX(Param_rho,MATCH(H529,Param_KeysNorm,0)),"")</f>
        <v>0</v>
      </c>
      <c r="O529" s="6">
        <f>IFERROR(INDEX(Param_d,MATCH(H529,Param_KeysNorm,0)),"")</f>
        <v>0</v>
      </c>
      <c r="P529" s="6">
        <f>IFERROR(IF(I529&gt;0,10000/I529,""),"")</f>
        <v>0</v>
      </c>
      <c r="Q529" s="6">
        <f>IFERROR(IF(K529&gt;0,J529/K529,""),"")</f>
        <v>0</v>
      </c>
      <c r="R529" s="6">
        <f>IFERROR(IF(L529&gt;0,Q529/L529,""),"")</f>
        <v>0</v>
      </c>
      <c r="S529" s="7">
        <f>IFERROR(R529*P529,"")</f>
        <v>0</v>
      </c>
      <c r="T529" s="6">
        <f>IFERROR((S529*M529*N529)/1000,"")</f>
        <v>0</v>
      </c>
      <c r="U529" s="6">
        <f>IFERROR(R529*M529*N529,"")</f>
        <v>0</v>
      </c>
      <c r="V529" s="6">
        <f>IF(A529&gt;0,A529*(1-(B529/100)-(C529/100)),"")</f>
        <v>0</v>
      </c>
      <c r="W529" s="6">
        <f>IFERROR(T529*V529,"")</f>
        <v>0</v>
      </c>
      <c r="X529" s="8">
        <f>IF(AND(U529&gt;0,O529&gt;0),ABS(U529-O529)/O529,"")</f>
        <v>0</v>
      </c>
      <c r="Y529" s="8">
        <f>IF(E529="Seca",Tol_Seca,Tol_Chuva)</f>
        <v>0</v>
      </c>
      <c r="Z529">
        <f>IF(AND(U529&gt;0,O529&gt;0),IF(X529&lt;=Y529,"OK","ATENCAO"),"")</f>
        <v>0</v>
      </c>
    </row>
    <row r="530" spans="7:26">
      <c r="G530">
        <f>D530&amp;"|"&amp;E530&amp;"|"&amp;F530</f>
        <v>0</v>
      </c>
      <c r="H530">
        <f>UPPER(SUBSTITUTE(SUBSTITUTE(G530,"-","")," ",""))</f>
        <v>0</v>
      </c>
      <c r="I530" s="6">
        <f>IFERROR(INDEX(Param_E,MATCH(H530,Param_KeysNorm,0)),"")</f>
        <v>0</v>
      </c>
      <c r="J530" s="6">
        <f>IFERROR(INDEX(Param_Gf,MATCH(H530,Param_KeysNorm,0)),"")</f>
        <v>0</v>
      </c>
      <c r="K530" s="6">
        <f>IFERROR(INDEX(Param_s,MATCH(H530,Param_KeysNorm,0)),"")</f>
        <v>0</v>
      </c>
      <c r="L530" s="6">
        <f>IFERROR(INDEX(Param_g,MATCH(H530,Param_KeysNorm,0)),"")</f>
        <v>0</v>
      </c>
      <c r="M530" s="6">
        <f>IFERROR(INDEX(Param_L,MATCH(H530,Param_KeysNorm,0)),"")</f>
        <v>0</v>
      </c>
      <c r="N530" s="6">
        <f>IFERROR(INDEX(Param_rho,MATCH(H530,Param_KeysNorm,0)),"")</f>
        <v>0</v>
      </c>
      <c r="O530" s="6">
        <f>IFERROR(INDEX(Param_d,MATCH(H530,Param_KeysNorm,0)),"")</f>
        <v>0</v>
      </c>
      <c r="P530" s="6">
        <f>IFERROR(IF(I530&gt;0,10000/I530,""),"")</f>
        <v>0</v>
      </c>
      <c r="Q530" s="6">
        <f>IFERROR(IF(K530&gt;0,J530/K530,""),"")</f>
        <v>0</v>
      </c>
      <c r="R530" s="6">
        <f>IFERROR(IF(L530&gt;0,Q530/L530,""),"")</f>
        <v>0</v>
      </c>
      <c r="S530" s="7">
        <f>IFERROR(R530*P530,"")</f>
        <v>0</v>
      </c>
      <c r="T530" s="6">
        <f>IFERROR((S530*M530*N530)/1000,"")</f>
        <v>0</v>
      </c>
      <c r="U530" s="6">
        <f>IFERROR(R530*M530*N530,"")</f>
        <v>0</v>
      </c>
      <c r="V530" s="6">
        <f>IF(A530&gt;0,A530*(1-(B530/100)-(C530/100)),"")</f>
        <v>0</v>
      </c>
      <c r="W530" s="6">
        <f>IFERROR(T530*V530,"")</f>
        <v>0</v>
      </c>
      <c r="X530" s="8">
        <f>IF(AND(U530&gt;0,O530&gt;0),ABS(U530-O530)/O530,"")</f>
        <v>0</v>
      </c>
      <c r="Y530" s="8">
        <f>IF(E530="Seca",Tol_Seca,Tol_Chuva)</f>
        <v>0</v>
      </c>
      <c r="Z530">
        <f>IF(AND(U530&gt;0,O530&gt;0),IF(X530&lt;=Y530,"OK","ATENCAO"),"")</f>
        <v>0</v>
      </c>
    </row>
    <row r="531" spans="7:26">
      <c r="G531">
        <f>D531&amp;"|"&amp;E531&amp;"|"&amp;F531</f>
        <v>0</v>
      </c>
      <c r="H531">
        <f>UPPER(SUBSTITUTE(SUBSTITUTE(G531,"-","")," ",""))</f>
        <v>0</v>
      </c>
      <c r="I531" s="6">
        <f>IFERROR(INDEX(Param_E,MATCH(H531,Param_KeysNorm,0)),"")</f>
        <v>0</v>
      </c>
      <c r="J531" s="6">
        <f>IFERROR(INDEX(Param_Gf,MATCH(H531,Param_KeysNorm,0)),"")</f>
        <v>0</v>
      </c>
      <c r="K531" s="6">
        <f>IFERROR(INDEX(Param_s,MATCH(H531,Param_KeysNorm,0)),"")</f>
        <v>0</v>
      </c>
      <c r="L531" s="6">
        <f>IFERROR(INDEX(Param_g,MATCH(H531,Param_KeysNorm,0)),"")</f>
        <v>0</v>
      </c>
      <c r="M531" s="6">
        <f>IFERROR(INDEX(Param_L,MATCH(H531,Param_KeysNorm,0)),"")</f>
        <v>0</v>
      </c>
      <c r="N531" s="6">
        <f>IFERROR(INDEX(Param_rho,MATCH(H531,Param_KeysNorm,0)),"")</f>
        <v>0</v>
      </c>
      <c r="O531" s="6">
        <f>IFERROR(INDEX(Param_d,MATCH(H531,Param_KeysNorm,0)),"")</f>
        <v>0</v>
      </c>
      <c r="P531" s="6">
        <f>IFERROR(IF(I531&gt;0,10000/I531,""),"")</f>
        <v>0</v>
      </c>
      <c r="Q531" s="6">
        <f>IFERROR(IF(K531&gt;0,J531/K531,""),"")</f>
        <v>0</v>
      </c>
      <c r="R531" s="6">
        <f>IFERROR(IF(L531&gt;0,Q531/L531,""),"")</f>
        <v>0</v>
      </c>
      <c r="S531" s="7">
        <f>IFERROR(R531*P531,"")</f>
        <v>0</v>
      </c>
      <c r="T531" s="6">
        <f>IFERROR((S531*M531*N531)/1000,"")</f>
        <v>0</v>
      </c>
      <c r="U531" s="6">
        <f>IFERROR(R531*M531*N531,"")</f>
        <v>0</v>
      </c>
      <c r="V531" s="6">
        <f>IF(A531&gt;0,A531*(1-(B531/100)-(C531/100)),"")</f>
        <v>0</v>
      </c>
      <c r="W531" s="6">
        <f>IFERROR(T531*V531,"")</f>
        <v>0</v>
      </c>
      <c r="X531" s="8">
        <f>IF(AND(U531&gt;0,O531&gt;0),ABS(U531-O531)/O531,"")</f>
        <v>0</v>
      </c>
      <c r="Y531" s="8">
        <f>IF(E531="Seca",Tol_Seca,Tol_Chuva)</f>
        <v>0</v>
      </c>
      <c r="Z531">
        <f>IF(AND(U531&gt;0,O531&gt;0),IF(X531&lt;=Y531,"OK","ATENCAO"),"")</f>
        <v>0</v>
      </c>
    </row>
    <row r="532" spans="7:26">
      <c r="G532">
        <f>D532&amp;"|"&amp;E532&amp;"|"&amp;F532</f>
        <v>0</v>
      </c>
      <c r="H532">
        <f>UPPER(SUBSTITUTE(SUBSTITUTE(G532,"-","")," ",""))</f>
        <v>0</v>
      </c>
      <c r="I532" s="6">
        <f>IFERROR(INDEX(Param_E,MATCH(H532,Param_KeysNorm,0)),"")</f>
        <v>0</v>
      </c>
      <c r="J532" s="6">
        <f>IFERROR(INDEX(Param_Gf,MATCH(H532,Param_KeysNorm,0)),"")</f>
        <v>0</v>
      </c>
      <c r="K532" s="6">
        <f>IFERROR(INDEX(Param_s,MATCH(H532,Param_KeysNorm,0)),"")</f>
        <v>0</v>
      </c>
      <c r="L532" s="6">
        <f>IFERROR(INDEX(Param_g,MATCH(H532,Param_KeysNorm,0)),"")</f>
        <v>0</v>
      </c>
      <c r="M532" s="6">
        <f>IFERROR(INDEX(Param_L,MATCH(H532,Param_KeysNorm,0)),"")</f>
        <v>0</v>
      </c>
      <c r="N532" s="6">
        <f>IFERROR(INDEX(Param_rho,MATCH(H532,Param_KeysNorm,0)),"")</f>
        <v>0</v>
      </c>
      <c r="O532" s="6">
        <f>IFERROR(INDEX(Param_d,MATCH(H532,Param_KeysNorm,0)),"")</f>
        <v>0</v>
      </c>
      <c r="P532" s="6">
        <f>IFERROR(IF(I532&gt;0,10000/I532,""),"")</f>
        <v>0</v>
      </c>
      <c r="Q532" s="6">
        <f>IFERROR(IF(K532&gt;0,J532/K532,""),"")</f>
        <v>0</v>
      </c>
      <c r="R532" s="6">
        <f>IFERROR(IF(L532&gt;0,Q532/L532,""),"")</f>
        <v>0</v>
      </c>
      <c r="S532" s="7">
        <f>IFERROR(R532*P532,"")</f>
        <v>0</v>
      </c>
      <c r="T532" s="6">
        <f>IFERROR((S532*M532*N532)/1000,"")</f>
        <v>0</v>
      </c>
      <c r="U532" s="6">
        <f>IFERROR(R532*M532*N532,"")</f>
        <v>0</v>
      </c>
      <c r="V532" s="6">
        <f>IF(A532&gt;0,A532*(1-(B532/100)-(C532/100)),"")</f>
        <v>0</v>
      </c>
      <c r="W532" s="6">
        <f>IFERROR(T532*V532,"")</f>
        <v>0</v>
      </c>
      <c r="X532" s="8">
        <f>IF(AND(U532&gt;0,O532&gt;0),ABS(U532-O532)/O532,"")</f>
        <v>0</v>
      </c>
      <c r="Y532" s="8">
        <f>IF(E532="Seca",Tol_Seca,Tol_Chuva)</f>
        <v>0</v>
      </c>
      <c r="Z532">
        <f>IF(AND(U532&gt;0,O532&gt;0),IF(X532&lt;=Y532,"OK","ATENCAO"),"")</f>
        <v>0</v>
      </c>
    </row>
    <row r="533" spans="7:26">
      <c r="G533">
        <f>D533&amp;"|"&amp;E533&amp;"|"&amp;F533</f>
        <v>0</v>
      </c>
      <c r="H533">
        <f>UPPER(SUBSTITUTE(SUBSTITUTE(G533,"-","")," ",""))</f>
        <v>0</v>
      </c>
      <c r="I533" s="6">
        <f>IFERROR(INDEX(Param_E,MATCH(H533,Param_KeysNorm,0)),"")</f>
        <v>0</v>
      </c>
      <c r="J533" s="6">
        <f>IFERROR(INDEX(Param_Gf,MATCH(H533,Param_KeysNorm,0)),"")</f>
        <v>0</v>
      </c>
      <c r="K533" s="6">
        <f>IFERROR(INDEX(Param_s,MATCH(H533,Param_KeysNorm,0)),"")</f>
        <v>0</v>
      </c>
      <c r="L533" s="6">
        <f>IFERROR(INDEX(Param_g,MATCH(H533,Param_KeysNorm,0)),"")</f>
        <v>0</v>
      </c>
      <c r="M533" s="6">
        <f>IFERROR(INDEX(Param_L,MATCH(H533,Param_KeysNorm,0)),"")</f>
        <v>0</v>
      </c>
      <c r="N533" s="6">
        <f>IFERROR(INDEX(Param_rho,MATCH(H533,Param_KeysNorm,0)),"")</f>
        <v>0</v>
      </c>
      <c r="O533" s="6">
        <f>IFERROR(INDEX(Param_d,MATCH(H533,Param_KeysNorm,0)),"")</f>
        <v>0</v>
      </c>
      <c r="P533" s="6">
        <f>IFERROR(IF(I533&gt;0,10000/I533,""),"")</f>
        <v>0</v>
      </c>
      <c r="Q533" s="6">
        <f>IFERROR(IF(K533&gt;0,J533/K533,""),"")</f>
        <v>0</v>
      </c>
      <c r="R533" s="6">
        <f>IFERROR(IF(L533&gt;0,Q533/L533,""),"")</f>
        <v>0</v>
      </c>
      <c r="S533" s="7">
        <f>IFERROR(R533*P533,"")</f>
        <v>0</v>
      </c>
      <c r="T533" s="6">
        <f>IFERROR((S533*M533*N533)/1000,"")</f>
        <v>0</v>
      </c>
      <c r="U533" s="6">
        <f>IFERROR(R533*M533*N533,"")</f>
        <v>0</v>
      </c>
      <c r="V533" s="6">
        <f>IF(A533&gt;0,A533*(1-(B533/100)-(C533/100)),"")</f>
        <v>0</v>
      </c>
      <c r="W533" s="6">
        <f>IFERROR(T533*V533,"")</f>
        <v>0</v>
      </c>
      <c r="X533" s="8">
        <f>IF(AND(U533&gt;0,O533&gt;0),ABS(U533-O533)/O533,"")</f>
        <v>0</v>
      </c>
      <c r="Y533" s="8">
        <f>IF(E533="Seca",Tol_Seca,Tol_Chuva)</f>
        <v>0</v>
      </c>
      <c r="Z533">
        <f>IF(AND(U533&gt;0,O533&gt;0),IF(X533&lt;=Y533,"OK","ATENCAO"),"")</f>
        <v>0</v>
      </c>
    </row>
    <row r="534" spans="7:26">
      <c r="G534">
        <f>D534&amp;"|"&amp;E534&amp;"|"&amp;F534</f>
        <v>0</v>
      </c>
      <c r="H534">
        <f>UPPER(SUBSTITUTE(SUBSTITUTE(G534,"-","")," ",""))</f>
        <v>0</v>
      </c>
      <c r="I534" s="6">
        <f>IFERROR(INDEX(Param_E,MATCH(H534,Param_KeysNorm,0)),"")</f>
        <v>0</v>
      </c>
      <c r="J534" s="6">
        <f>IFERROR(INDEX(Param_Gf,MATCH(H534,Param_KeysNorm,0)),"")</f>
        <v>0</v>
      </c>
      <c r="K534" s="6">
        <f>IFERROR(INDEX(Param_s,MATCH(H534,Param_KeysNorm,0)),"")</f>
        <v>0</v>
      </c>
      <c r="L534" s="6">
        <f>IFERROR(INDEX(Param_g,MATCH(H534,Param_KeysNorm,0)),"")</f>
        <v>0</v>
      </c>
      <c r="M534" s="6">
        <f>IFERROR(INDEX(Param_L,MATCH(H534,Param_KeysNorm,0)),"")</f>
        <v>0</v>
      </c>
      <c r="N534" s="6">
        <f>IFERROR(INDEX(Param_rho,MATCH(H534,Param_KeysNorm,0)),"")</f>
        <v>0</v>
      </c>
      <c r="O534" s="6">
        <f>IFERROR(INDEX(Param_d,MATCH(H534,Param_KeysNorm,0)),"")</f>
        <v>0</v>
      </c>
      <c r="P534" s="6">
        <f>IFERROR(IF(I534&gt;0,10000/I534,""),"")</f>
        <v>0</v>
      </c>
      <c r="Q534" s="6">
        <f>IFERROR(IF(K534&gt;0,J534/K534,""),"")</f>
        <v>0</v>
      </c>
      <c r="R534" s="6">
        <f>IFERROR(IF(L534&gt;0,Q534/L534,""),"")</f>
        <v>0</v>
      </c>
      <c r="S534" s="7">
        <f>IFERROR(R534*P534,"")</f>
        <v>0</v>
      </c>
      <c r="T534" s="6">
        <f>IFERROR((S534*M534*N534)/1000,"")</f>
        <v>0</v>
      </c>
      <c r="U534" s="6">
        <f>IFERROR(R534*M534*N534,"")</f>
        <v>0</v>
      </c>
      <c r="V534" s="6">
        <f>IF(A534&gt;0,A534*(1-(B534/100)-(C534/100)),"")</f>
        <v>0</v>
      </c>
      <c r="W534" s="6">
        <f>IFERROR(T534*V534,"")</f>
        <v>0</v>
      </c>
      <c r="X534" s="8">
        <f>IF(AND(U534&gt;0,O534&gt;0),ABS(U534-O534)/O534,"")</f>
        <v>0</v>
      </c>
      <c r="Y534" s="8">
        <f>IF(E534="Seca",Tol_Seca,Tol_Chuva)</f>
        <v>0</v>
      </c>
      <c r="Z534">
        <f>IF(AND(U534&gt;0,O534&gt;0),IF(X534&lt;=Y534,"OK","ATENCAO"),"")</f>
        <v>0</v>
      </c>
    </row>
    <row r="535" spans="7:26">
      <c r="G535">
        <f>D535&amp;"|"&amp;E535&amp;"|"&amp;F535</f>
        <v>0</v>
      </c>
      <c r="H535">
        <f>UPPER(SUBSTITUTE(SUBSTITUTE(G535,"-","")," ",""))</f>
        <v>0</v>
      </c>
      <c r="I535" s="6">
        <f>IFERROR(INDEX(Param_E,MATCH(H535,Param_KeysNorm,0)),"")</f>
        <v>0</v>
      </c>
      <c r="J535" s="6">
        <f>IFERROR(INDEX(Param_Gf,MATCH(H535,Param_KeysNorm,0)),"")</f>
        <v>0</v>
      </c>
      <c r="K535" s="6">
        <f>IFERROR(INDEX(Param_s,MATCH(H535,Param_KeysNorm,0)),"")</f>
        <v>0</v>
      </c>
      <c r="L535" s="6">
        <f>IFERROR(INDEX(Param_g,MATCH(H535,Param_KeysNorm,0)),"")</f>
        <v>0</v>
      </c>
      <c r="M535" s="6">
        <f>IFERROR(INDEX(Param_L,MATCH(H535,Param_KeysNorm,0)),"")</f>
        <v>0</v>
      </c>
      <c r="N535" s="6">
        <f>IFERROR(INDEX(Param_rho,MATCH(H535,Param_KeysNorm,0)),"")</f>
        <v>0</v>
      </c>
      <c r="O535" s="6">
        <f>IFERROR(INDEX(Param_d,MATCH(H535,Param_KeysNorm,0)),"")</f>
        <v>0</v>
      </c>
      <c r="P535" s="6">
        <f>IFERROR(IF(I535&gt;0,10000/I535,""),"")</f>
        <v>0</v>
      </c>
      <c r="Q535" s="6">
        <f>IFERROR(IF(K535&gt;0,J535/K535,""),"")</f>
        <v>0</v>
      </c>
      <c r="R535" s="6">
        <f>IFERROR(IF(L535&gt;0,Q535/L535,""),"")</f>
        <v>0</v>
      </c>
      <c r="S535" s="7">
        <f>IFERROR(R535*P535,"")</f>
        <v>0</v>
      </c>
      <c r="T535" s="6">
        <f>IFERROR((S535*M535*N535)/1000,"")</f>
        <v>0</v>
      </c>
      <c r="U535" s="6">
        <f>IFERROR(R535*M535*N535,"")</f>
        <v>0</v>
      </c>
      <c r="V535" s="6">
        <f>IF(A535&gt;0,A535*(1-(B535/100)-(C535/100)),"")</f>
        <v>0</v>
      </c>
      <c r="W535" s="6">
        <f>IFERROR(T535*V535,"")</f>
        <v>0</v>
      </c>
      <c r="X535" s="8">
        <f>IF(AND(U535&gt;0,O535&gt;0),ABS(U535-O535)/O535,"")</f>
        <v>0</v>
      </c>
      <c r="Y535" s="8">
        <f>IF(E535="Seca",Tol_Seca,Tol_Chuva)</f>
        <v>0</v>
      </c>
      <c r="Z535">
        <f>IF(AND(U535&gt;0,O535&gt;0),IF(X535&lt;=Y535,"OK","ATENCAO"),"")</f>
        <v>0</v>
      </c>
    </row>
    <row r="536" spans="7:26">
      <c r="G536">
        <f>D536&amp;"|"&amp;E536&amp;"|"&amp;F536</f>
        <v>0</v>
      </c>
      <c r="H536">
        <f>UPPER(SUBSTITUTE(SUBSTITUTE(G536,"-","")," ",""))</f>
        <v>0</v>
      </c>
      <c r="I536" s="6">
        <f>IFERROR(INDEX(Param_E,MATCH(H536,Param_KeysNorm,0)),"")</f>
        <v>0</v>
      </c>
      <c r="J536" s="6">
        <f>IFERROR(INDEX(Param_Gf,MATCH(H536,Param_KeysNorm,0)),"")</f>
        <v>0</v>
      </c>
      <c r="K536" s="6">
        <f>IFERROR(INDEX(Param_s,MATCH(H536,Param_KeysNorm,0)),"")</f>
        <v>0</v>
      </c>
      <c r="L536" s="6">
        <f>IFERROR(INDEX(Param_g,MATCH(H536,Param_KeysNorm,0)),"")</f>
        <v>0</v>
      </c>
      <c r="M536" s="6">
        <f>IFERROR(INDEX(Param_L,MATCH(H536,Param_KeysNorm,0)),"")</f>
        <v>0</v>
      </c>
      <c r="N536" s="6">
        <f>IFERROR(INDEX(Param_rho,MATCH(H536,Param_KeysNorm,0)),"")</f>
        <v>0</v>
      </c>
      <c r="O536" s="6">
        <f>IFERROR(INDEX(Param_d,MATCH(H536,Param_KeysNorm,0)),"")</f>
        <v>0</v>
      </c>
      <c r="P536" s="6">
        <f>IFERROR(IF(I536&gt;0,10000/I536,""),"")</f>
        <v>0</v>
      </c>
      <c r="Q536" s="6">
        <f>IFERROR(IF(K536&gt;0,J536/K536,""),"")</f>
        <v>0</v>
      </c>
      <c r="R536" s="6">
        <f>IFERROR(IF(L536&gt;0,Q536/L536,""),"")</f>
        <v>0</v>
      </c>
      <c r="S536" s="7">
        <f>IFERROR(R536*P536,"")</f>
        <v>0</v>
      </c>
      <c r="T536" s="6">
        <f>IFERROR((S536*M536*N536)/1000,"")</f>
        <v>0</v>
      </c>
      <c r="U536" s="6">
        <f>IFERROR(R536*M536*N536,"")</f>
        <v>0</v>
      </c>
      <c r="V536" s="6">
        <f>IF(A536&gt;0,A536*(1-(B536/100)-(C536/100)),"")</f>
        <v>0</v>
      </c>
      <c r="W536" s="6">
        <f>IFERROR(T536*V536,"")</f>
        <v>0</v>
      </c>
      <c r="X536" s="8">
        <f>IF(AND(U536&gt;0,O536&gt;0),ABS(U536-O536)/O536,"")</f>
        <v>0</v>
      </c>
      <c r="Y536" s="8">
        <f>IF(E536="Seca",Tol_Seca,Tol_Chuva)</f>
        <v>0</v>
      </c>
      <c r="Z536">
        <f>IF(AND(U536&gt;0,O536&gt;0),IF(X536&lt;=Y536,"OK","ATENCAO"),"")</f>
        <v>0</v>
      </c>
    </row>
    <row r="537" spans="7:26">
      <c r="G537">
        <f>D537&amp;"|"&amp;E537&amp;"|"&amp;F537</f>
        <v>0</v>
      </c>
      <c r="H537">
        <f>UPPER(SUBSTITUTE(SUBSTITUTE(G537,"-","")," ",""))</f>
        <v>0</v>
      </c>
      <c r="I537" s="6">
        <f>IFERROR(INDEX(Param_E,MATCH(H537,Param_KeysNorm,0)),"")</f>
        <v>0</v>
      </c>
      <c r="J537" s="6">
        <f>IFERROR(INDEX(Param_Gf,MATCH(H537,Param_KeysNorm,0)),"")</f>
        <v>0</v>
      </c>
      <c r="K537" s="6">
        <f>IFERROR(INDEX(Param_s,MATCH(H537,Param_KeysNorm,0)),"")</f>
        <v>0</v>
      </c>
      <c r="L537" s="6">
        <f>IFERROR(INDEX(Param_g,MATCH(H537,Param_KeysNorm,0)),"")</f>
        <v>0</v>
      </c>
      <c r="M537" s="6">
        <f>IFERROR(INDEX(Param_L,MATCH(H537,Param_KeysNorm,0)),"")</f>
        <v>0</v>
      </c>
      <c r="N537" s="6">
        <f>IFERROR(INDEX(Param_rho,MATCH(H537,Param_KeysNorm,0)),"")</f>
        <v>0</v>
      </c>
      <c r="O537" s="6">
        <f>IFERROR(INDEX(Param_d,MATCH(H537,Param_KeysNorm,0)),"")</f>
        <v>0</v>
      </c>
      <c r="P537" s="6">
        <f>IFERROR(IF(I537&gt;0,10000/I537,""),"")</f>
        <v>0</v>
      </c>
      <c r="Q537" s="6">
        <f>IFERROR(IF(K537&gt;0,J537/K537,""),"")</f>
        <v>0</v>
      </c>
      <c r="R537" s="6">
        <f>IFERROR(IF(L537&gt;0,Q537/L537,""),"")</f>
        <v>0</v>
      </c>
      <c r="S537" s="7">
        <f>IFERROR(R537*P537,"")</f>
        <v>0</v>
      </c>
      <c r="T537" s="6">
        <f>IFERROR((S537*M537*N537)/1000,"")</f>
        <v>0</v>
      </c>
      <c r="U537" s="6">
        <f>IFERROR(R537*M537*N537,"")</f>
        <v>0</v>
      </c>
      <c r="V537" s="6">
        <f>IF(A537&gt;0,A537*(1-(B537/100)-(C537/100)),"")</f>
        <v>0</v>
      </c>
      <c r="W537" s="6">
        <f>IFERROR(T537*V537,"")</f>
        <v>0</v>
      </c>
      <c r="X537" s="8">
        <f>IF(AND(U537&gt;0,O537&gt;0),ABS(U537-O537)/O537,"")</f>
        <v>0</v>
      </c>
      <c r="Y537" s="8">
        <f>IF(E537="Seca",Tol_Seca,Tol_Chuva)</f>
        <v>0</v>
      </c>
      <c r="Z537">
        <f>IF(AND(U537&gt;0,O537&gt;0),IF(X537&lt;=Y537,"OK","ATENCAO"),"")</f>
        <v>0</v>
      </c>
    </row>
    <row r="538" spans="7:26">
      <c r="G538">
        <f>D538&amp;"|"&amp;E538&amp;"|"&amp;F538</f>
        <v>0</v>
      </c>
      <c r="H538">
        <f>UPPER(SUBSTITUTE(SUBSTITUTE(G538,"-","")," ",""))</f>
        <v>0</v>
      </c>
      <c r="I538" s="6">
        <f>IFERROR(INDEX(Param_E,MATCH(H538,Param_KeysNorm,0)),"")</f>
        <v>0</v>
      </c>
      <c r="J538" s="6">
        <f>IFERROR(INDEX(Param_Gf,MATCH(H538,Param_KeysNorm,0)),"")</f>
        <v>0</v>
      </c>
      <c r="K538" s="6">
        <f>IFERROR(INDEX(Param_s,MATCH(H538,Param_KeysNorm,0)),"")</f>
        <v>0</v>
      </c>
      <c r="L538" s="6">
        <f>IFERROR(INDEX(Param_g,MATCH(H538,Param_KeysNorm,0)),"")</f>
        <v>0</v>
      </c>
      <c r="M538" s="6">
        <f>IFERROR(INDEX(Param_L,MATCH(H538,Param_KeysNorm,0)),"")</f>
        <v>0</v>
      </c>
      <c r="N538" s="6">
        <f>IFERROR(INDEX(Param_rho,MATCH(H538,Param_KeysNorm,0)),"")</f>
        <v>0</v>
      </c>
      <c r="O538" s="6">
        <f>IFERROR(INDEX(Param_d,MATCH(H538,Param_KeysNorm,0)),"")</f>
        <v>0</v>
      </c>
      <c r="P538" s="6">
        <f>IFERROR(IF(I538&gt;0,10000/I538,""),"")</f>
        <v>0</v>
      </c>
      <c r="Q538" s="6">
        <f>IFERROR(IF(K538&gt;0,J538/K538,""),"")</f>
        <v>0</v>
      </c>
      <c r="R538" s="6">
        <f>IFERROR(IF(L538&gt;0,Q538/L538,""),"")</f>
        <v>0</v>
      </c>
      <c r="S538" s="7">
        <f>IFERROR(R538*P538,"")</f>
        <v>0</v>
      </c>
      <c r="T538" s="6">
        <f>IFERROR((S538*M538*N538)/1000,"")</f>
        <v>0</v>
      </c>
      <c r="U538" s="6">
        <f>IFERROR(R538*M538*N538,"")</f>
        <v>0</v>
      </c>
      <c r="V538" s="6">
        <f>IF(A538&gt;0,A538*(1-(B538/100)-(C538/100)),"")</f>
        <v>0</v>
      </c>
      <c r="W538" s="6">
        <f>IFERROR(T538*V538,"")</f>
        <v>0</v>
      </c>
      <c r="X538" s="8">
        <f>IF(AND(U538&gt;0,O538&gt;0),ABS(U538-O538)/O538,"")</f>
        <v>0</v>
      </c>
      <c r="Y538" s="8">
        <f>IF(E538="Seca",Tol_Seca,Tol_Chuva)</f>
        <v>0</v>
      </c>
      <c r="Z538">
        <f>IF(AND(U538&gt;0,O538&gt;0),IF(X538&lt;=Y538,"OK","ATENCAO"),"")</f>
        <v>0</v>
      </c>
    </row>
    <row r="539" spans="7:26">
      <c r="G539">
        <f>D539&amp;"|"&amp;E539&amp;"|"&amp;F539</f>
        <v>0</v>
      </c>
      <c r="H539">
        <f>UPPER(SUBSTITUTE(SUBSTITUTE(G539,"-","")," ",""))</f>
        <v>0</v>
      </c>
      <c r="I539" s="6">
        <f>IFERROR(INDEX(Param_E,MATCH(H539,Param_KeysNorm,0)),"")</f>
        <v>0</v>
      </c>
      <c r="J539" s="6">
        <f>IFERROR(INDEX(Param_Gf,MATCH(H539,Param_KeysNorm,0)),"")</f>
        <v>0</v>
      </c>
      <c r="K539" s="6">
        <f>IFERROR(INDEX(Param_s,MATCH(H539,Param_KeysNorm,0)),"")</f>
        <v>0</v>
      </c>
      <c r="L539" s="6">
        <f>IFERROR(INDEX(Param_g,MATCH(H539,Param_KeysNorm,0)),"")</f>
        <v>0</v>
      </c>
      <c r="M539" s="6">
        <f>IFERROR(INDEX(Param_L,MATCH(H539,Param_KeysNorm,0)),"")</f>
        <v>0</v>
      </c>
      <c r="N539" s="6">
        <f>IFERROR(INDEX(Param_rho,MATCH(H539,Param_KeysNorm,0)),"")</f>
        <v>0</v>
      </c>
      <c r="O539" s="6">
        <f>IFERROR(INDEX(Param_d,MATCH(H539,Param_KeysNorm,0)),"")</f>
        <v>0</v>
      </c>
      <c r="P539" s="6">
        <f>IFERROR(IF(I539&gt;0,10000/I539,""),"")</f>
        <v>0</v>
      </c>
      <c r="Q539" s="6">
        <f>IFERROR(IF(K539&gt;0,J539/K539,""),"")</f>
        <v>0</v>
      </c>
      <c r="R539" s="6">
        <f>IFERROR(IF(L539&gt;0,Q539/L539,""),"")</f>
        <v>0</v>
      </c>
      <c r="S539" s="7">
        <f>IFERROR(R539*P539,"")</f>
        <v>0</v>
      </c>
      <c r="T539" s="6">
        <f>IFERROR((S539*M539*N539)/1000,"")</f>
        <v>0</v>
      </c>
      <c r="U539" s="6">
        <f>IFERROR(R539*M539*N539,"")</f>
        <v>0</v>
      </c>
      <c r="V539" s="6">
        <f>IF(A539&gt;0,A539*(1-(B539/100)-(C539/100)),"")</f>
        <v>0</v>
      </c>
      <c r="W539" s="6">
        <f>IFERROR(T539*V539,"")</f>
        <v>0</v>
      </c>
      <c r="X539" s="8">
        <f>IF(AND(U539&gt;0,O539&gt;0),ABS(U539-O539)/O539,"")</f>
        <v>0</v>
      </c>
      <c r="Y539" s="8">
        <f>IF(E539="Seca",Tol_Seca,Tol_Chuva)</f>
        <v>0</v>
      </c>
      <c r="Z539">
        <f>IF(AND(U539&gt;0,O539&gt;0),IF(X539&lt;=Y539,"OK","ATENCAO"),"")</f>
        <v>0</v>
      </c>
    </row>
    <row r="540" spans="7:26">
      <c r="G540">
        <f>D540&amp;"|"&amp;E540&amp;"|"&amp;F540</f>
        <v>0</v>
      </c>
      <c r="H540">
        <f>UPPER(SUBSTITUTE(SUBSTITUTE(G540,"-","")," ",""))</f>
        <v>0</v>
      </c>
      <c r="I540" s="6">
        <f>IFERROR(INDEX(Param_E,MATCH(H540,Param_KeysNorm,0)),"")</f>
        <v>0</v>
      </c>
      <c r="J540" s="6">
        <f>IFERROR(INDEX(Param_Gf,MATCH(H540,Param_KeysNorm,0)),"")</f>
        <v>0</v>
      </c>
      <c r="K540" s="6">
        <f>IFERROR(INDEX(Param_s,MATCH(H540,Param_KeysNorm,0)),"")</f>
        <v>0</v>
      </c>
      <c r="L540" s="6">
        <f>IFERROR(INDEX(Param_g,MATCH(H540,Param_KeysNorm,0)),"")</f>
        <v>0</v>
      </c>
      <c r="M540" s="6">
        <f>IFERROR(INDEX(Param_L,MATCH(H540,Param_KeysNorm,0)),"")</f>
        <v>0</v>
      </c>
      <c r="N540" s="6">
        <f>IFERROR(INDEX(Param_rho,MATCH(H540,Param_KeysNorm,0)),"")</f>
        <v>0</v>
      </c>
      <c r="O540" s="6">
        <f>IFERROR(INDEX(Param_d,MATCH(H540,Param_KeysNorm,0)),"")</f>
        <v>0</v>
      </c>
      <c r="P540" s="6">
        <f>IFERROR(IF(I540&gt;0,10000/I540,""),"")</f>
        <v>0</v>
      </c>
      <c r="Q540" s="6">
        <f>IFERROR(IF(K540&gt;0,J540/K540,""),"")</f>
        <v>0</v>
      </c>
      <c r="R540" s="6">
        <f>IFERROR(IF(L540&gt;0,Q540/L540,""),"")</f>
        <v>0</v>
      </c>
      <c r="S540" s="7">
        <f>IFERROR(R540*P540,"")</f>
        <v>0</v>
      </c>
      <c r="T540" s="6">
        <f>IFERROR((S540*M540*N540)/1000,"")</f>
        <v>0</v>
      </c>
      <c r="U540" s="6">
        <f>IFERROR(R540*M540*N540,"")</f>
        <v>0</v>
      </c>
      <c r="V540" s="6">
        <f>IF(A540&gt;0,A540*(1-(B540/100)-(C540/100)),"")</f>
        <v>0</v>
      </c>
      <c r="W540" s="6">
        <f>IFERROR(T540*V540,"")</f>
        <v>0</v>
      </c>
      <c r="X540" s="8">
        <f>IF(AND(U540&gt;0,O540&gt;0),ABS(U540-O540)/O540,"")</f>
        <v>0</v>
      </c>
      <c r="Y540" s="8">
        <f>IF(E540="Seca",Tol_Seca,Tol_Chuva)</f>
        <v>0</v>
      </c>
      <c r="Z540">
        <f>IF(AND(U540&gt;0,O540&gt;0),IF(X540&lt;=Y540,"OK","ATENCAO"),"")</f>
        <v>0</v>
      </c>
    </row>
    <row r="541" spans="7:26">
      <c r="G541">
        <f>D541&amp;"|"&amp;E541&amp;"|"&amp;F541</f>
        <v>0</v>
      </c>
      <c r="H541">
        <f>UPPER(SUBSTITUTE(SUBSTITUTE(G541,"-","")," ",""))</f>
        <v>0</v>
      </c>
      <c r="I541" s="6">
        <f>IFERROR(INDEX(Param_E,MATCH(H541,Param_KeysNorm,0)),"")</f>
        <v>0</v>
      </c>
      <c r="J541" s="6">
        <f>IFERROR(INDEX(Param_Gf,MATCH(H541,Param_KeysNorm,0)),"")</f>
        <v>0</v>
      </c>
      <c r="K541" s="6">
        <f>IFERROR(INDEX(Param_s,MATCH(H541,Param_KeysNorm,0)),"")</f>
        <v>0</v>
      </c>
      <c r="L541" s="6">
        <f>IFERROR(INDEX(Param_g,MATCH(H541,Param_KeysNorm,0)),"")</f>
        <v>0</v>
      </c>
      <c r="M541" s="6">
        <f>IFERROR(INDEX(Param_L,MATCH(H541,Param_KeysNorm,0)),"")</f>
        <v>0</v>
      </c>
      <c r="N541" s="6">
        <f>IFERROR(INDEX(Param_rho,MATCH(H541,Param_KeysNorm,0)),"")</f>
        <v>0</v>
      </c>
      <c r="O541" s="6">
        <f>IFERROR(INDEX(Param_d,MATCH(H541,Param_KeysNorm,0)),"")</f>
        <v>0</v>
      </c>
      <c r="P541" s="6">
        <f>IFERROR(IF(I541&gt;0,10000/I541,""),"")</f>
        <v>0</v>
      </c>
      <c r="Q541" s="6">
        <f>IFERROR(IF(K541&gt;0,J541/K541,""),"")</f>
        <v>0</v>
      </c>
      <c r="R541" s="6">
        <f>IFERROR(IF(L541&gt;0,Q541/L541,""),"")</f>
        <v>0</v>
      </c>
      <c r="S541" s="7">
        <f>IFERROR(R541*P541,"")</f>
        <v>0</v>
      </c>
      <c r="T541" s="6">
        <f>IFERROR((S541*M541*N541)/1000,"")</f>
        <v>0</v>
      </c>
      <c r="U541" s="6">
        <f>IFERROR(R541*M541*N541,"")</f>
        <v>0</v>
      </c>
      <c r="V541" s="6">
        <f>IF(A541&gt;0,A541*(1-(B541/100)-(C541/100)),"")</f>
        <v>0</v>
      </c>
      <c r="W541" s="6">
        <f>IFERROR(T541*V541,"")</f>
        <v>0</v>
      </c>
      <c r="X541" s="8">
        <f>IF(AND(U541&gt;0,O541&gt;0),ABS(U541-O541)/O541,"")</f>
        <v>0</v>
      </c>
      <c r="Y541" s="8">
        <f>IF(E541="Seca",Tol_Seca,Tol_Chuva)</f>
        <v>0</v>
      </c>
      <c r="Z541">
        <f>IF(AND(U541&gt;0,O541&gt;0),IF(X541&lt;=Y541,"OK","ATENCAO"),"")</f>
        <v>0</v>
      </c>
    </row>
    <row r="542" spans="7:26">
      <c r="G542">
        <f>D542&amp;"|"&amp;E542&amp;"|"&amp;F542</f>
        <v>0</v>
      </c>
      <c r="H542">
        <f>UPPER(SUBSTITUTE(SUBSTITUTE(G542,"-","")," ",""))</f>
        <v>0</v>
      </c>
      <c r="I542" s="6">
        <f>IFERROR(INDEX(Param_E,MATCH(H542,Param_KeysNorm,0)),"")</f>
        <v>0</v>
      </c>
      <c r="J542" s="6">
        <f>IFERROR(INDEX(Param_Gf,MATCH(H542,Param_KeysNorm,0)),"")</f>
        <v>0</v>
      </c>
      <c r="K542" s="6">
        <f>IFERROR(INDEX(Param_s,MATCH(H542,Param_KeysNorm,0)),"")</f>
        <v>0</v>
      </c>
      <c r="L542" s="6">
        <f>IFERROR(INDEX(Param_g,MATCH(H542,Param_KeysNorm,0)),"")</f>
        <v>0</v>
      </c>
      <c r="M542" s="6">
        <f>IFERROR(INDEX(Param_L,MATCH(H542,Param_KeysNorm,0)),"")</f>
        <v>0</v>
      </c>
      <c r="N542" s="6">
        <f>IFERROR(INDEX(Param_rho,MATCH(H542,Param_KeysNorm,0)),"")</f>
        <v>0</v>
      </c>
      <c r="O542" s="6">
        <f>IFERROR(INDEX(Param_d,MATCH(H542,Param_KeysNorm,0)),"")</f>
        <v>0</v>
      </c>
      <c r="P542" s="6">
        <f>IFERROR(IF(I542&gt;0,10000/I542,""),"")</f>
        <v>0</v>
      </c>
      <c r="Q542" s="6">
        <f>IFERROR(IF(K542&gt;0,J542/K542,""),"")</f>
        <v>0</v>
      </c>
      <c r="R542" s="6">
        <f>IFERROR(IF(L542&gt;0,Q542/L542,""),"")</f>
        <v>0</v>
      </c>
      <c r="S542" s="7">
        <f>IFERROR(R542*P542,"")</f>
        <v>0</v>
      </c>
      <c r="T542" s="6">
        <f>IFERROR((S542*M542*N542)/1000,"")</f>
        <v>0</v>
      </c>
      <c r="U542" s="6">
        <f>IFERROR(R542*M542*N542,"")</f>
        <v>0</v>
      </c>
      <c r="V542" s="6">
        <f>IF(A542&gt;0,A542*(1-(B542/100)-(C542/100)),"")</f>
        <v>0</v>
      </c>
      <c r="W542" s="6">
        <f>IFERROR(T542*V542,"")</f>
        <v>0</v>
      </c>
      <c r="X542" s="8">
        <f>IF(AND(U542&gt;0,O542&gt;0),ABS(U542-O542)/O542,"")</f>
        <v>0</v>
      </c>
      <c r="Y542" s="8">
        <f>IF(E542="Seca",Tol_Seca,Tol_Chuva)</f>
        <v>0</v>
      </c>
      <c r="Z542">
        <f>IF(AND(U542&gt;0,O542&gt;0),IF(X542&lt;=Y542,"OK","ATENCAO"),"")</f>
        <v>0</v>
      </c>
    </row>
    <row r="543" spans="7:26">
      <c r="G543">
        <f>D543&amp;"|"&amp;E543&amp;"|"&amp;F543</f>
        <v>0</v>
      </c>
      <c r="H543">
        <f>UPPER(SUBSTITUTE(SUBSTITUTE(G543,"-","")," ",""))</f>
        <v>0</v>
      </c>
      <c r="I543" s="6">
        <f>IFERROR(INDEX(Param_E,MATCH(H543,Param_KeysNorm,0)),"")</f>
        <v>0</v>
      </c>
      <c r="J543" s="6">
        <f>IFERROR(INDEX(Param_Gf,MATCH(H543,Param_KeysNorm,0)),"")</f>
        <v>0</v>
      </c>
      <c r="K543" s="6">
        <f>IFERROR(INDEX(Param_s,MATCH(H543,Param_KeysNorm,0)),"")</f>
        <v>0</v>
      </c>
      <c r="L543" s="6">
        <f>IFERROR(INDEX(Param_g,MATCH(H543,Param_KeysNorm,0)),"")</f>
        <v>0</v>
      </c>
      <c r="M543" s="6">
        <f>IFERROR(INDEX(Param_L,MATCH(H543,Param_KeysNorm,0)),"")</f>
        <v>0</v>
      </c>
      <c r="N543" s="6">
        <f>IFERROR(INDEX(Param_rho,MATCH(H543,Param_KeysNorm,0)),"")</f>
        <v>0</v>
      </c>
      <c r="O543" s="6">
        <f>IFERROR(INDEX(Param_d,MATCH(H543,Param_KeysNorm,0)),"")</f>
        <v>0</v>
      </c>
      <c r="P543" s="6">
        <f>IFERROR(IF(I543&gt;0,10000/I543,""),"")</f>
        <v>0</v>
      </c>
      <c r="Q543" s="6">
        <f>IFERROR(IF(K543&gt;0,J543/K543,""),"")</f>
        <v>0</v>
      </c>
      <c r="R543" s="6">
        <f>IFERROR(IF(L543&gt;0,Q543/L543,""),"")</f>
        <v>0</v>
      </c>
      <c r="S543" s="7">
        <f>IFERROR(R543*P543,"")</f>
        <v>0</v>
      </c>
      <c r="T543" s="6">
        <f>IFERROR((S543*M543*N543)/1000,"")</f>
        <v>0</v>
      </c>
      <c r="U543" s="6">
        <f>IFERROR(R543*M543*N543,"")</f>
        <v>0</v>
      </c>
      <c r="V543" s="6">
        <f>IF(A543&gt;0,A543*(1-(B543/100)-(C543/100)),"")</f>
        <v>0</v>
      </c>
      <c r="W543" s="6">
        <f>IFERROR(T543*V543,"")</f>
        <v>0</v>
      </c>
      <c r="X543" s="8">
        <f>IF(AND(U543&gt;0,O543&gt;0),ABS(U543-O543)/O543,"")</f>
        <v>0</v>
      </c>
      <c r="Y543" s="8">
        <f>IF(E543="Seca",Tol_Seca,Tol_Chuva)</f>
        <v>0</v>
      </c>
      <c r="Z543">
        <f>IF(AND(U543&gt;0,O543&gt;0),IF(X543&lt;=Y543,"OK","ATENCAO"),"")</f>
        <v>0</v>
      </c>
    </row>
    <row r="544" spans="7:26">
      <c r="G544">
        <f>D544&amp;"|"&amp;E544&amp;"|"&amp;F544</f>
        <v>0</v>
      </c>
      <c r="H544">
        <f>UPPER(SUBSTITUTE(SUBSTITUTE(G544,"-","")," ",""))</f>
        <v>0</v>
      </c>
      <c r="I544" s="6">
        <f>IFERROR(INDEX(Param_E,MATCH(H544,Param_KeysNorm,0)),"")</f>
        <v>0</v>
      </c>
      <c r="J544" s="6">
        <f>IFERROR(INDEX(Param_Gf,MATCH(H544,Param_KeysNorm,0)),"")</f>
        <v>0</v>
      </c>
      <c r="K544" s="6">
        <f>IFERROR(INDEX(Param_s,MATCH(H544,Param_KeysNorm,0)),"")</f>
        <v>0</v>
      </c>
      <c r="L544" s="6">
        <f>IFERROR(INDEX(Param_g,MATCH(H544,Param_KeysNorm,0)),"")</f>
        <v>0</v>
      </c>
      <c r="M544" s="6">
        <f>IFERROR(INDEX(Param_L,MATCH(H544,Param_KeysNorm,0)),"")</f>
        <v>0</v>
      </c>
      <c r="N544" s="6">
        <f>IFERROR(INDEX(Param_rho,MATCH(H544,Param_KeysNorm,0)),"")</f>
        <v>0</v>
      </c>
      <c r="O544" s="6">
        <f>IFERROR(INDEX(Param_d,MATCH(H544,Param_KeysNorm,0)),"")</f>
        <v>0</v>
      </c>
      <c r="P544" s="6">
        <f>IFERROR(IF(I544&gt;0,10000/I544,""),"")</f>
        <v>0</v>
      </c>
      <c r="Q544" s="6">
        <f>IFERROR(IF(K544&gt;0,J544/K544,""),"")</f>
        <v>0</v>
      </c>
      <c r="R544" s="6">
        <f>IFERROR(IF(L544&gt;0,Q544/L544,""),"")</f>
        <v>0</v>
      </c>
      <c r="S544" s="7">
        <f>IFERROR(R544*P544,"")</f>
        <v>0</v>
      </c>
      <c r="T544" s="6">
        <f>IFERROR((S544*M544*N544)/1000,"")</f>
        <v>0</v>
      </c>
      <c r="U544" s="6">
        <f>IFERROR(R544*M544*N544,"")</f>
        <v>0</v>
      </c>
      <c r="V544" s="6">
        <f>IF(A544&gt;0,A544*(1-(B544/100)-(C544/100)),"")</f>
        <v>0</v>
      </c>
      <c r="W544" s="6">
        <f>IFERROR(T544*V544,"")</f>
        <v>0</v>
      </c>
      <c r="X544" s="8">
        <f>IF(AND(U544&gt;0,O544&gt;0),ABS(U544-O544)/O544,"")</f>
        <v>0</v>
      </c>
      <c r="Y544" s="8">
        <f>IF(E544="Seca",Tol_Seca,Tol_Chuva)</f>
        <v>0</v>
      </c>
      <c r="Z544">
        <f>IF(AND(U544&gt;0,O544&gt;0),IF(X544&lt;=Y544,"OK","ATENCAO"),"")</f>
        <v>0</v>
      </c>
    </row>
    <row r="545" spans="7:26">
      <c r="G545">
        <f>D545&amp;"|"&amp;E545&amp;"|"&amp;F545</f>
        <v>0</v>
      </c>
      <c r="H545">
        <f>UPPER(SUBSTITUTE(SUBSTITUTE(G545,"-","")," ",""))</f>
        <v>0</v>
      </c>
      <c r="I545" s="6">
        <f>IFERROR(INDEX(Param_E,MATCH(H545,Param_KeysNorm,0)),"")</f>
        <v>0</v>
      </c>
      <c r="J545" s="6">
        <f>IFERROR(INDEX(Param_Gf,MATCH(H545,Param_KeysNorm,0)),"")</f>
        <v>0</v>
      </c>
      <c r="K545" s="6">
        <f>IFERROR(INDEX(Param_s,MATCH(H545,Param_KeysNorm,0)),"")</f>
        <v>0</v>
      </c>
      <c r="L545" s="6">
        <f>IFERROR(INDEX(Param_g,MATCH(H545,Param_KeysNorm,0)),"")</f>
        <v>0</v>
      </c>
      <c r="M545" s="6">
        <f>IFERROR(INDEX(Param_L,MATCH(H545,Param_KeysNorm,0)),"")</f>
        <v>0</v>
      </c>
      <c r="N545" s="6">
        <f>IFERROR(INDEX(Param_rho,MATCH(H545,Param_KeysNorm,0)),"")</f>
        <v>0</v>
      </c>
      <c r="O545" s="6">
        <f>IFERROR(INDEX(Param_d,MATCH(H545,Param_KeysNorm,0)),"")</f>
        <v>0</v>
      </c>
      <c r="P545" s="6">
        <f>IFERROR(IF(I545&gt;0,10000/I545,""),"")</f>
        <v>0</v>
      </c>
      <c r="Q545" s="6">
        <f>IFERROR(IF(K545&gt;0,J545/K545,""),"")</f>
        <v>0</v>
      </c>
      <c r="R545" s="6">
        <f>IFERROR(IF(L545&gt;0,Q545/L545,""),"")</f>
        <v>0</v>
      </c>
      <c r="S545" s="7">
        <f>IFERROR(R545*P545,"")</f>
        <v>0</v>
      </c>
      <c r="T545" s="6">
        <f>IFERROR((S545*M545*N545)/1000,"")</f>
        <v>0</v>
      </c>
      <c r="U545" s="6">
        <f>IFERROR(R545*M545*N545,"")</f>
        <v>0</v>
      </c>
      <c r="V545" s="6">
        <f>IF(A545&gt;0,A545*(1-(B545/100)-(C545/100)),"")</f>
        <v>0</v>
      </c>
      <c r="W545" s="6">
        <f>IFERROR(T545*V545,"")</f>
        <v>0</v>
      </c>
      <c r="X545" s="8">
        <f>IF(AND(U545&gt;0,O545&gt;0),ABS(U545-O545)/O545,"")</f>
        <v>0</v>
      </c>
      <c r="Y545" s="8">
        <f>IF(E545="Seca",Tol_Seca,Tol_Chuva)</f>
        <v>0</v>
      </c>
      <c r="Z545">
        <f>IF(AND(U545&gt;0,O545&gt;0),IF(X545&lt;=Y545,"OK","ATENCAO"),"")</f>
        <v>0</v>
      </c>
    </row>
    <row r="546" spans="7:26">
      <c r="G546">
        <f>D546&amp;"|"&amp;E546&amp;"|"&amp;F546</f>
        <v>0</v>
      </c>
      <c r="H546">
        <f>UPPER(SUBSTITUTE(SUBSTITUTE(G546,"-","")," ",""))</f>
        <v>0</v>
      </c>
      <c r="I546" s="6">
        <f>IFERROR(INDEX(Param_E,MATCH(H546,Param_KeysNorm,0)),"")</f>
        <v>0</v>
      </c>
      <c r="J546" s="6">
        <f>IFERROR(INDEX(Param_Gf,MATCH(H546,Param_KeysNorm,0)),"")</f>
        <v>0</v>
      </c>
      <c r="K546" s="6">
        <f>IFERROR(INDEX(Param_s,MATCH(H546,Param_KeysNorm,0)),"")</f>
        <v>0</v>
      </c>
      <c r="L546" s="6">
        <f>IFERROR(INDEX(Param_g,MATCH(H546,Param_KeysNorm,0)),"")</f>
        <v>0</v>
      </c>
      <c r="M546" s="6">
        <f>IFERROR(INDEX(Param_L,MATCH(H546,Param_KeysNorm,0)),"")</f>
        <v>0</v>
      </c>
      <c r="N546" s="6">
        <f>IFERROR(INDEX(Param_rho,MATCH(H546,Param_KeysNorm,0)),"")</f>
        <v>0</v>
      </c>
      <c r="O546" s="6">
        <f>IFERROR(INDEX(Param_d,MATCH(H546,Param_KeysNorm,0)),"")</f>
        <v>0</v>
      </c>
      <c r="P546" s="6">
        <f>IFERROR(IF(I546&gt;0,10000/I546,""),"")</f>
        <v>0</v>
      </c>
      <c r="Q546" s="6">
        <f>IFERROR(IF(K546&gt;0,J546/K546,""),"")</f>
        <v>0</v>
      </c>
      <c r="R546" s="6">
        <f>IFERROR(IF(L546&gt;0,Q546/L546,""),"")</f>
        <v>0</v>
      </c>
      <c r="S546" s="7">
        <f>IFERROR(R546*P546,"")</f>
        <v>0</v>
      </c>
      <c r="T546" s="6">
        <f>IFERROR((S546*M546*N546)/1000,"")</f>
        <v>0</v>
      </c>
      <c r="U546" s="6">
        <f>IFERROR(R546*M546*N546,"")</f>
        <v>0</v>
      </c>
      <c r="V546" s="6">
        <f>IF(A546&gt;0,A546*(1-(B546/100)-(C546/100)),"")</f>
        <v>0</v>
      </c>
      <c r="W546" s="6">
        <f>IFERROR(T546*V546,"")</f>
        <v>0</v>
      </c>
      <c r="X546" s="8">
        <f>IF(AND(U546&gt;0,O546&gt;0),ABS(U546-O546)/O546,"")</f>
        <v>0</v>
      </c>
      <c r="Y546" s="8">
        <f>IF(E546="Seca",Tol_Seca,Tol_Chuva)</f>
        <v>0</v>
      </c>
      <c r="Z546">
        <f>IF(AND(U546&gt;0,O546&gt;0),IF(X546&lt;=Y546,"OK","ATENCAO"),"")</f>
        <v>0</v>
      </c>
    </row>
    <row r="547" spans="7:26">
      <c r="G547">
        <f>D547&amp;"|"&amp;E547&amp;"|"&amp;F547</f>
        <v>0</v>
      </c>
      <c r="H547">
        <f>UPPER(SUBSTITUTE(SUBSTITUTE(G547,"-","")," ",""))</f>
        <v>0</v>
      </c>
      <c r="I547" s="6">
        <f>IFERROR(INDEX(Param_E,MATCH(H547,Param_KeysNorm,0)),"")</f>
        <v>0</v>
      </c>
      <c r="J547" s="6">
        <f>IFERROR(INDEX(Param_Gf,MATCH(H547,Param_KeysNorm,0)),"")</f>
        <v>0</v>
      </c>
      <c r="K547" s="6">
        <f>IFERROR(INDEX(Param_s,MATCH(H547,Param_KeysNorm,0)),"")</f>
        <v>0</v>
      </c>
      <c r="L547" s="6">
        <f>IFERROR(INDEX(Param_g,MATCH(H547,Param_KeysNorm,0)),"")</f>
        <v>0</v>
      </c>
      <c r="M547" s="6">
        <f>IFERROR(INDEX(Param_L,MATCH(H547,Param_KeysNorm,0)),"")</f>
        <v>0</v>
      </c>
      <c r="N547" s="6">
        <f>IFERROR(INDEX(Param_rho,MATCH(H547,Param_KeysNorm,0)),"")</f>
        <v>0</v>
      </c>
      <c r="O547" s="6">
        <f>IFERROR(INDEX(Param_d,MATCH(H547,Param_KeysNorm,0)),"")</f>
        <v>0</v>
      </c>
      <c r="P547" s="6">
        <f>IFERROR(IF(I547&gt;0,10000/I547,""),"")</f>
        <v>0</v>
      </c>
      <c r="Q547" s="6">
        <f>IFERROR(IF(K547&gt;0,J547/K547,""),"")</f>
        <v>0</v>
      </c>
      <c r="R547" s="6">
        <f>IFERROR(IF(L547&gt;0,Q547/L547,""),"")</f>
        <v>0</v>
      </c>
      <c r="S547" s="7">
        <f>IFERROR(R547*P547,"")</f>
        <v>0</v>
      </c>
      <c r="T547" s="6">
        <f>IFERROR((S547*M547*N547)/1000,"")</f>
        <v>0</v>
      </c>
      <c r="U547" s="6">
        <f>IFERROR(R547*M547*N547,"")</f>
        <v>0</v>
      </c>
      <c r="V547" s="6">
        <f>IF(A547&gt;0,A547*(1-(B547/100)-(C547/100)),"")</f>
        <v>0</v>
      </c>
      <c r="W547" s="6">
        <f>IFERROR(T547*V547,"")</f>
        <v>0</v>
      </c>
      <c r="X547" s="8">
        <f>IF(AND(U547&gt;0,O547&gt;0),ABS(U547-O547)/O547,"")</f>
        <v>0</v>
      </c>
      <c r="Y547" s="8">
        <f>IF(E547="Seca",Tol_Seca,Tol_Chuva)</f>
        <v>0</v>
      </c>
      <c r="Z547">
        <f>IF(AND(U547&gt;0,O547&gt;0),IF(X547&lt;=Y547,"OK","ATENCAO"),"")</f>
        <v>0</v>
      </c>
    </row>
    <row r="548" spans="7:26">
      <c r="G548">
        <f>D548&amp;"|"&amp;E548&amp;"|"&amp;F548</f>
        <v>0</v>
      </c>
      <c r="H548">
        <f>UPPER(SUBSTITUTE(SUBSTITUTE(G548,"-","")," ",""))</f>
        <v>0</v>
      </c>
      <c r="I548" s="6">
        <f>IFERROR(INDEX(Param_E,MATCH(H548,Param_KeysNorm,0)),"")</f>
        <v>0</v>
      </c>
      <c r="J548" s="6">
        <f>IFERROR(INDEX(Param_Gf,MATCH(H548,Param_KeysNorm,0)),"")</f>
        <v>0</v>
      </c>
      <c r="K548" s="6">
        <f>IFERROR(INDEX(Param_s,MATCH(H548,Param_KeysNorm,0)),"")</f>
        <v>0</v>
      </c>
      <c r="L548" s="6">
        <f>IFERROR(INDEX(Param_g,MATCH(H548,Param_KeysNorm,0)),"")</f>
        <v>0</v>
      </c>
      <c r="M548" s="6">
        <f>IFERROR(INDEX(Param_L,MATCH(H548,Param_KeysNorm,0)),"")</f>
        <v>0</v>
      </c>
      <c r="N548" s="6">
        <f>IFERROR(INDEX(Param_rho,MATCH(H548,Param_KeysNorm,0)),"")</f>
        <v>0</v>
      </c>
      <c r="O548" s="6">
        <f>IFERROR(INDEX(Param_d,MATCH(H548,Param_KeysNorm,0)),"")</f>
        <v>0</v>
      </c>
      <c r="P548" s="6">
        <f>IFERROR(IF(I548&gt;0,10000/I548,""),"")</f>
        <v>0</v>
      </c>
      <c r="Q548" s="6">
        <f>IFERROR(IF(K548&gt;0,J548/K548,""),"")</f>
        <v>0</v>
      </c>
      <c r="R548" s="6">
        <f>IFERROR(IF(L548&gt;0,Q548/L548,""),"")</f>
        <v>0</v>
      </c>
      <c r="S548" s="7">
        <f>IFERROR(R548*P548,"")</f>
        <v>0</v>
      </c>
      <c r="T548" s="6">
        <f>IFERROR((S548*M548*N548)/1000,"")</f>
        <v>0</v>
      </c>
      <c r="U548" s="6">
        <f>IFERROR(R548*M548*N548,"")</f>
        <v>0</v>
      </c>
      <c r="V548" s="6">
        <f>IF(A548&gt;0,A548*(1-(B548/100)-(C548/100)),"")</f>
        <v>0</v>
      </c>
      <c r="W548" s="6">
        <f>IFERROR(T548*V548,"")</f>
        <v>0</v>
      </c>
      <c r="X548" s="8">
        <f>IF(AND(U548&gt;0,O548&gt;0),ABS(U548-O548)/O548,"")</f>
        <v>0</v>
      </c>
      <c r="Y548" s="8">
        <f>IF(E548="Seca",Tol_Seca,Tol_Chuva)</f>
        <v>0</v>
      </c>
      <c r="Z548">
        <f>IF(AND(U548&gt;0,O548&gt;0),IF(X548&lt;=Y548,"OK","ATENCAO"),"")</f>
        <v>0</v>
      </c>
    </row>
    <row r="549" spans="7:26">
      <c r="G549">
        <f>D549&amp;"|"&amp;E549&amp;"|"&amp;F549</f>
        <v>0</v>
      </c>
      <c r="H549">
        <f>UPPER(SUBSTITUTE(SUBSTITUTE(G549,"-","")," ",""))</f>
        <v>0</v>
      </c>
      <c r="I549" s="6">
        <f>IFERROR(INDEX(Param_E,MATCH(H549,Param_KeysNorm,0)),"")</f>
        <v>0</v>
      </c>
      <c r="J549" s="6">
        <f>IFERROR(INDEX(Param_Gf,MATCH(H549,Param_KeysNorm,0)),"")</f>
        <v>0</v>
      </c>
      <c r="K549" s="6">
        <f>IFERROR(INDEX(Param_s,MATCH(H549,Param_KeysNorm,0)),"")</f>
        <v>0</v>
      </c>
      <c r="L549" s="6">
        <f>IFERROR(INDEX(Param_g,MATCH(H549,Param_KeysNorm,0)),"")</f>
        <v>0</v>
      </c>
      <c r="M549" s="6">
        <f>IFERROR(INDEX(Param_L,MATCH(H549,Param_KeysNorm,0)),"")</f>
        <v>0</v>
      </c>
      <c r="N549" s="6">
        <f>IFERROR(INDEX(Param_rho,MATCH(H549,Param_KeysNorm,0)),"")</f>
        <v>0</v>
      </c>
      <c r="O549" s="6">
        <f>IFERROR(INDEX(Param_d,MATCH(H549,Param_KeysNorm,0)),"")</f>
        <v>0</v>
      </c>
      <c r="P549" s="6">
        <f>IFERROR(IF(I549&gt;0,10000/I549,""),"")</f>
        <v>0</v>
      </c>
      <c r="Q549" s="6">
        <f>IFERROR(IF(K549&gt;0,J549/K549,""),"")</f>
        <v>0</v>
      </c>
      <c r="R549" s="6">
        <f>IFERROR(IF(L549&gt;0,Q549/L549,""),"")</f>
        <v>0</v>
      </c>
      <c r="S549" s="7">
        <f>IFERROR(R549*P549,"")</f>
        <v>0</v>
      </c>
      <c r="T549" s="6">
        <f>IFERROR((S549*M549*N549)/1000,"")</f>
        <v>0</v>
      </c>
      <c r="U549" s="6">
        <f>IFERROR(R549*M549*N549,"")</f>
        <v>0</v>
      </c>
      <c r="V549" s="6">
        <f>IF(A549&gt;0,A549*(1-(B549/100)-(C549/100)),"")</f>
        <v>0</v>
      </c>
      <c r="W549" s="6">
        <f>IFERROR(T549*V549,"")</f>
        <v>0</v>
      </c>
      <c r="X549" s="8">
        <f>IF(AND(U549&gt;0,O549&gt;0),ABS(U549-O549)/O549,"")</f>
        <v>0</v>
      </c>
      <c r="Y549" s="8">
        <f>IF(E549="Seca",Tol_Seca,Tol_Chuva)</f>
        <v>0</v>
      </c>
      <c r="Z549">
        <f>IF(AND(U549&gt;0,O549&gt;0),IF(X549&lt;=Y549,"OK","ATENCAO"),"")</f>
        <v>0</v>
      </c>
    </row>
    <row r="550" spans="7:26">
      <c r="G550">
        <f>D550&amp;"|"&amp;E550&amp;"|"&amp;F550</f>
        <v>0</v>
      </c>
      <c r="H550">
        <f>UPPER(SUBSTITUTE(SUBSTITUTE(G550,"-","")," ",""))</f>
        <v>0</v>
      </c>
      <c r="I550" s="6">
        <f>IFERROR(INDEX(Param_E,MATCH(H550,Param_KeysNorm,0)),"")</f>
        <v>0</v>
      </c>
      <c r="J550" s="6">
        <f>IFERROR(INDEX(Param_Gf,MATCH(H550,Param_KeysNorm,0)),"")</f>
        <v>0</v>
      </c>
      <c r="K550" s="6">
        <f>IFERROR(INDEX(Param_s,MATCH(H550,Param_KeysNorm,0)),"")</f>
        <v>0</v>
      </c>
      <c r="L550" s="6">
        <f>IFERROR(INDEX(Param_g,MATCH(H550,Param_KeysNorm,0)),"")</f>
        <v>0</v>
      </c>
      <c r="M550" s="6">
        <f>IFERROR(INDEX(Param_L,MATCH(H550,Param_KeysNorm,0)),"")</f>
        <v>0</v>
      </c>
      <c r="N550" s="6">
        <f>IFERROR(INDEX(Param_rho,MATCH(H550,Param_KeysNorm,0)),"")</f>
        <v>0</v>
      </c>
      <c r="O550" s="6">
        <f>IFERROR(INDEX(Param_d,MATCH(H550,Param_KeysNorm,0)),"")</f>
        <v>0</v>
      </c>
      <c r="P550" s="6">
        <f>IFERROR(IF(I550&gt;0,10000/I550,""),"")</f>
        <v>0</v>
      </c>
      <c r="Q550" s="6">
        <f>IFERROR(IF(K550&gt;0,J550/K550,""),"")</f>
        <v>0</v>
      </c>
      <c r="R550" s="6">
        <f>IFERROR(IF(L550&gt;0,Q550/L550,""),"")</f>
        <v>0</v>
      </c>
      <c r="S550" s="7">
        <f>IFERROR(R550*P550,"")</f>
        <v>0</v>
      </c>
      <c r="T550" s="6">
        <f>IFERROR((S550*M550*N550)/1000,"")</f>
        <v>0</v>
      </c>
      <c r="U550" s="6">
        <f>IFERROR(R550*M550*N550,"")</f>
        <v>0</v>
      </c>
      <c r="V550" s="6">
        <f>IF(A550&gt;0,A550*(1-(B550/100)-(C550/100)),"")</f>
        <v>0</v>
      </c>
      <c r="W550" s="6">
        <f>IFERROR(T550*V550,"")</f>
        <v>0</v>
      </c>
      <c r="X550" s="8">
        <f>IF(AND(U550&gt;0,O550&gt;0),ABS(U550-O550)/O550,"")</f>
        <v>0</v>
      </c>
      <c r="Y550" s="8">
        <f>IF(E550="Seca",Tol_Seca,Tol_Chuva)</f>
        <v>0</v>
      </c>
      <c r="Z550">
        <f>IF(AND(U550&gt;0,O550&gt;0),IF(X550&lt;=Y550,"OK","ATENCAO"),"")</f>
        <v>0</v>
      </c>
    </row>
    <row r="551" spans="7:26">
      <c r="G551">
        <f>D551&amp;"|"&amp;E551&amp;"|"&amp;F551</f>
        <v>0</v>
      </c>
      <c r="H551">
        <f>UPPER(SUBSTITUTE(SUBSTITUTE(G551,"-","")," ",""))</f>
        <v>0</v>
      </c>
      <c r="I551" s="6">
        <f>IFERROR(INDEX(Param_E,MATCH(H551,Param_KeysNorm,0)),"")</f>
        <v>0</v>
      </c>
      <c r="J551" s="6">
        <f>IFERROR(INDEX(Param_Gf,MATCH(H551,Param_KeysNorm,0)),"")</f>
        <v>0</v>
      </c>
      <c r="K551" s="6">
        <f>IFERROR(INDEX(Param_s,MATCH(H551,Param_KeysNorm,0)),"")</f>
        <v>0</v>
      </c>
      <c r="L551" s="6">
        <f>IFERROR(INDEX(Param_g,MATCH(H551,Param_KeysNorm,0)),"")</f>
        <v>0</v>
      </c>
      <c r="M551" s="6">
        <f>IFERROR(INDEX(Param_L,MATCH(H551,Param_KeysNorm,0)),"")</f>
        <v>0</v>
      </c>
      <c r="N551" s="6">
        <f>IFERROR(INDEX(Param_rho,MATCH(H551,Param_KeysNorm,0)),"")</f>
        <v>0</v>
      </c>
      <c r="O551" s="6">
        <f>IFERROR(INDEX(Param_d,MATCH(H551,Param_KeysNorm,0)),"")</f>
        <v>0</v>
      </c>
      <c r="P551" s="6">
        <f>IFERROR(IF(I551&gt;0,10000/I551,""),"")</f>
        <v>0</v>
      </c>
      <c r="Q551" s="6">
        <f>IFERROR(IF(K551&gt;0,J551/K551,""),"")</f>
        <v>0</v>
      </c>
      <c r="R551" s="6">
        <f>IFERROR(IF(L551&gt;0,Q551/L551,""),"")</f>
        <v>0</v>
      </c>
      <c r="S551" s="7">
        <f>IFERROR(R551*P551,"")</f>
        <v>0</v>
      </c>
      <c r="T551" s="6">
        <f>IFERROR((S551*M551*N551)/1000,"")</f>
        <v>0</v>
      </c>
      <c r="U551" s="6">
        <f>IFERROR(R551*M551*N551,"")</f>
        <v>0</v>
      </c>
      <c r="V551" s="6">
        <f>IF(A551&gt;0,A551*(1-(B551/100)-(C551/100)),"")</f>
        <v>0</v>
      </c>
      <c r="W551" s="6">
        <f>IFERROR(T551*V551,"")</f>
        <v>0</v>
      </c>
      <c r="X551" s="8">
        <f>IF(AND(U551&gt;0,O551&gt;0),ABS(U551-O551)/O551,"")</f>
        <v>0</v>
      </c>
      <c r="Y551" s="8">
        <f>IF(E551="Seca",Tol_Seca,Tol_Chuva)</f>
        <v>0</v>
      </c>
      <c r="Z551">
        <f>IF(AND(U551&gt;0,O551&gt;0),IF(X551&lt;=Y551,"OK","ATENCAO"),"")</f>
        <v>0</v>
      </c>
    </row>
    <row r="552" spans="7:26">
      <c r="G552">
        <f>D552&amp;"|"&amp;E552&amp;"|"&amp;F552</f>
        <v>0</v>
      </c>
      <c r="H552">
        <f>UPPER(SUBSTITUTE(SUBSTITUTE(G552,"-","")," ",""))</f>
        <v>0</v>
      </c>
      <c r="I552" s="6">
        <f>IFERROR(INDEX(Param_E,MATCH(H552,Param_KeysNorm,0)),"")</f>
        <v>0</v>
      </c>
      <c r="J552" s="6">
        <f>IFERROR(INDEX(Param_Gf,MATCH(H552,Param_KeysNorm,0)),"")</f>
        <v>0</v>
      </c>
      <c r="K552" s="6">
        <f>IFERROR(INDEX(Param_s,MATCH(H552,Param_KeysNorm,0)),"")</f>
        <v>0</v>
      </c>
      <c r="L552" s="6">
        <f>IFERROR(INDEX(Param_g,MATCH(H552,Param_KeysNorm,0)),"")</f>
        <v>0</v>
      </c>
      <c r="M552" s="6">
        <f>IFERROR(INDEX(Param_L,MATCH(H552,Param_KeysNorm,0)),"")</f>
        <v>0</v>
      </c>
      <c r="N552" s="6">
        <f>IFERROR(INDEX(Param_rho,MATCH(H552,Param_KeysNorm,0)),"")</f>
        <v>0</v>
      </c>
      <c r="O552" s="6">
        <f>IFERROR(INDEX(Param_d,MATCH(H552,Param_KeysNorm,0)),"")</f>
        <v>0</v>
      </c>
      <c r="P552" s="6">
        <f>IFERROR(IF(I552&gt;0,10000/I552,""),"")</f>
        <v>0</v>
      </c>
      <c r="Q552" s="6">
        <f>IFERROR(IF(K552&gt;0,J552/K552,""),"")</f>
        <v>0</v>
      </c>
      <c r="R552" s="6">
        <f>IFERROR(IF(L552&gt;0,Q552/L552,""),"")</f>
        <v>0</v>
      </c>
      <c r="S552" s="7">
        <f>IFERROR(R552*P552,"")</f>
        <v>0</v>
      </c>
      <c r="T552" s="6">
        <f>IFERROR((S552*M552*N552)/1000,"")</f>
        <v>0</v>
      </c>
      <c r="U552" s="6">
        <f>IFERROR(R552*M552*N552,"")</f>
        <v>0</v>
      </c>
      <c r="V552" s="6">
        <f>IF(A552&gt;0,A552*(1-(B552/100)-(C552/100)),"")</f>
        <v>0</v>
      </c>
      <c r="W552" s="6">
        <f>IFERROR(T552*V552,"")</f>
        <v>0</v>
      </c>
      <c r="X552" s="8">
        <f>IF(AND(U552&gt;0,O552&gt;0),ABS(U552-O552)/O552,"")</f>
        <v>0</v>
      </c>
      <c r="Y552" s="8">
        <f>IF(E552="Seca",Tol_Seca,Tol_Chuva)</f>
        <v>0</v>
      </c>
      <c r="Z552">
        <f>IF(AND(U552&gt;0,O552&gt;0),IF(X552&lt;=Y552,"OK","ATENCAO"),"")</f>
        <v>0</v>
      </c>
    </row>
    <row r="553" spans="7:26">
      <c r="G553">
        <f>D553&amp;"|"&amp;E553&amp;"|"&amp;F553</f>
        <v>0</v>
      </c>
      <c r="H553">
        <f>UPPER(SUBSTITUTE(SUBSTITUTE(G553,"-","")," ",""))</f>
        <v>0</v>
      </c>
      <c r="I553" s="6">
        <f>IFERROR(INDEX(Param_E,MATCH(H553,Param_KeysNorm,0)),"")</f>
        <v>0</v>
      </c>
      <c r="J553" s="6">
        <f>IFERROR(INDEX(Param_Gf,MATCH(H553,Param_KeysNorm,0)),"")</f>
        <v>0</v>
      </c>
      <c r="K553" s="6">
        <f>IFERROR(INDEX(Param_s,MATCH(H553,Param_KeysNorm,0)),"")</f>
        <v>0</v>
      </c>
      <c r="L553" s="6">
        <f>IFERROR(INDEX(Param_g,MATCH(H553,Param_KeysNorm,0)),"")</f>
        <v>0</v>
      </c>
      <c r="M553" s="6">
        <f>IFERROR(INDEX(Param_L,MATCH(H553,Param_KeysNorm,0)),"")</f>
        <v>0</v>
      </c>
      <c r="N553" s="6">
        <f>IFERROR(INDEX(Param_rho,MATCH(H553,Param_KeysNorm,0)),"")</f>
        <v>0</v>
      </c>
      <c r="O553" s="6">
        <f>IFERROR(INDEX(Param_d,MATCH(H553,Param_KeysNorm,0)),"")</f>
        <v>0</v>
      </c>
      <c r="P553" s="6">
        <f>IFERROR(IF(I553&gt;0,10000/I553,""),"")</f>
        <v>0</v>
      </c>
      <c r="Q553" s="6">
        <f>IFERROR(IF(K553&gt;0,J553/K553,""),"")</f>
        <v>0</v>
      </c>
      <c r="R553" s="6">
        <f>IFERROR(IF(L553&gt;0,Q553/L553,""),"")</f>
        <v>0</v>
      </c>
      <c r="S553" s="7">
        <f>IFERROR(R553*P553,"")</f>
        <v>0</v>
      </c>
      <c r="T553" s="6">
        <f>IFERROR((S553*M553*N553)/1000,"")</f>
        <v>0</v>
      </c>
      <c r="U553" s="6">
        <f>IFERROR(R553*M553*N553,"")</f>
        <v>0</v>
      </c>
      <c r="V553" s="6">
        <f>IF(A553&gt;0,A553*(1-(B553/100)-(C553/100)),"")</f>
        <v>0</v>
      </c>
      <c r="W553" s="6">
        <f>IFERROR(T553*V553,"")</f>
        <v>0</v>
      </c>
      <c r="X553" s="8">
        <f>IF(AND(U553&gt;0,O553&gt;0),ABS(U553-O553)/O553,"")</f>
        <v>0</v>
      </c>
      <c r="Y553" s="8">
        <f>IF(E553="Seca",Tol_Seca,Tol_Chuva)</f>
        <v>0</v>
      </c>
      <c r="Z553">
        <f>IF(AND(U553&gt;0,O553&gt;0),IF(X553&lt;=Y553,"OK","ATENCAO"),"")</f>
        <v>0</v>
      </c>
    </row>
    <row r="554" spans="7:26">
      <c r="G554">
        <f>D554&amp;"|"&amp;E554&amp;"|"&amp;F554</f>
        <v>0</v>
      </c>
      <c r="H554">
        <f>UPPER(SUBSTITUTE(SUBSTITUTE(G554,"-","")," ",""))</f>
        <v>0</v>
      </c>
      <c r="I554" s="6">
        <f>IFERROR(INDEX(Param_E,MATCH(H554,Param_KeysNorm,0)),"")</f>
        <v>0</v>
      </c>
      <c r="J554" s="6">
        <f>IFERROR(INDEX(Param_Gf,MATCH(H554,Param_KeysNorm,0)),"")</f>
        <v>0</v>
      </c>
      <c r="K554" s="6">
        <f>IFERROR(INDEX(Param_s,MATCH(H554,Param_KeysNorm,0)),"")</f>
        <v>0</v>
      </c>
      <c r="L554" s="6">
        <f>IFERROR(INDEX(Param_g,MATCH(H554,Param_KeysNorm,0)),"")</f>
        <v>0</v>
      </c>
      <c r="M554" s="6">
        <f>IFERROR(INDEX(Param_L,MATCH(H554,Param_KeysNorm,0)),"")</f>
        <v>0</v>
      </c>
      <c r="N554" s="6">
        <f>IFERROR(INDEX(Param_rho,MATCH(H554,Param_KeysNorm,0)),"")</f>
        <v>0</v>
      </c>
      <c r="O554" s="6">
        <f>IFERROR(INDEX(Param_d,MATCH(H554,Param_KeysNorm,0)),"")</f>
        <v>0</v>
      </c>
      <c r="P554" s="6">
        <f>IFERROR(IF(I554&gt;0,10000/I554,""),"")</f>
        <v>0</v>
      </c>
      <c r="Q554" s="6">
        <f>IFERROR(IF(K554&gt;0,J554/K554,""),"")</f>
        <v>0</v>
      </c>
      <c r="R554" s="6">
        <f>IFERROR(IF(L554&gt;0,Q554/L554,""),"")</f>
        <v>0</v>
      </c>
      <c r="S554" s="7">
        <f>IFERROR(R554*P554,"")</f>
        <v>0</v>
      </c>
      <c r="T554" s="6">
        <f>IFERROR((S554*M554*N554)/1000,"")</f>
        <v>0</v>
      </c>
      <c r="U554" s="6">
        <f>IFERROR(R554*M554*N554,"")</f>
        <v>0</v>
      </c>
      <c r="V554" s="6">
        <f>IF(A554&gt;0,A554*(1-(B554/100)-(C554/100)),"")</f>
        <v>0</v>
      </c>
      <c r="W554" s="6">
        <f>IFERROR(T554*V554,"")</f>
        <v>0</v>
      </c>
      <c r="X554" s="8">
        <f>IF(AND(U554&gt;0,O554&gt;0),ABS(U554-O554)/O554,"")</f>
        <v>0</v>
      </c>
      <c r="Y554" s="8">
        <f>IF(E554="Seca",Tol_Seca,Tol_Chuva)</f>
        <v>0</v>
      </c>
      <c r="Z554">
        <f>IF(AND(U554&gt;0,O554&gt;0),IF(X554&lt;=Y554,"OK","ATENCAO"),"")</f>
        <v>0</v>
      </c>
    </row>
    <row r="555" spans="7:26">
      <c r="G555">
        <f>D555&amp;"|"&amp;E555&amp;"|"&amp;F555</f>
        <v>0</v>
      </c>
      <c r="H555">
        <f>UPPER(SUBSTITUTE(SUBSTITUTE(G555,"-","")," ",""))</f>
        <v>0</v>
      </c>
      <c r="I555" s="6">
        <f>IFERROR(INDEX(Param_E,MATCH(H555,Param_KeysNorm,0)),"")</f>
        <v>0</v>
      </c>
      <c r="J555" s="6">
        <f>IFERROR(INDEX(Param_Gf,MATCH(H555,Param_KeysNorm,0)),"")</f>
        <v>0</v>
      </c>
      <c r="K555" s="6">
        <f>IFERROR(INDEX(Param_s,MATCH(H555,Param_KeysNorm,0)),"")</f>
        <v>0</v>
      </c>
      <c r="L555" s="6">
        <f>IFERROR(INDEX(Param_g,MATCH(H555,Param_KeysNorm,0)),"")</f>
        <v>0</v>
      </c>
      <c r="M555" s="6">
        <f>IFERROR(INDEX(Param_L,MATCH(H555,Param_KeysNorm,0)),"")</f>
        <v>0</v>
      </c>
      <c r="N555" s="6">
        <f>IFERROR(INDEX(Param_rho,MATCH(H555,Param_KeysNorm,0)),"")</f>
        <v>0</v>
      </c>
      <c r="O555" s="6">
        <f>IFERROR(INDEX(Param_d,MATCH(H555,Param_KeysNorm,0)),"")</f>
        <v>0</v>
      </c>
      <c r="P555" s="6">
        <f>IFERROR(IF(I555&gt;0,10000/I555,""),"")</f>
        <v>0</v>
      </c>
      <c r="Q555" s="6">
        <f>IFERROR(IF(K555&gt;0,J555/K555,""),"")</f>
        <v>0</v>
      </c>
      <c r="R555" s="6">
        <f>IFERROR(IF(L555&gt;0,Q555/L555,""),"")</f>
        <v>0</v>
      </c>
      <c r="S555" s="7">
        <f>IFERROR(R555*P555,"")</f>
        <v>0</v>
      </c>
      <c r="T555" s="6">
        <f>IFERROR((S555*M555*N555)/1000,"")</f>
        <v>0</v>
      </c>
      <c r="U555" s="6">
        <f>IFERROR(R555*M555*N555,"")</f>
        <v>0</v>
      </c>
      <c r="V555" s="6">
        <f>IF(A555&gt;0,A555*(1-(B555/100)-(C555/100)),"")</f>
        <v>0</v>
      </c>
      <c r="W555" s="6">
        <f>IFERROR(T555*V555,"")</f>
        <v>0</v>
      </c>
      <c r="X555" s="8">
        <f>IF(AND(U555&gt;0,O555&gt;0),ABS(U555-O555)/O555,"")</f>
        <v>0</v>
      </c>
      <c r="Y555" s="8">
        <f>IF(E555="Seca",Tol_Seca,Tol_Chuva)</f>
        <v>0</v>
      </c>
      <c r="Z555">
        <f>IF(AND(U555&gt;0,O555&gt;0),IF(X555&lt;=Y555,"OK","ATENCAO"),"")</f>
        <v>0</v>
      </c>
    </row>
    <row r="556" spans="7:26">
      <c r="G556">
        <f>D556&amp;"|"&amp;E556&amp;"|"&amp;F556</f>
        <v>0</v>
      </c>
      <c r="H556">
        <f>UPPER(SUBSTITUTE(SUBSTITUTE(G556,"-","")," ",""))</f>
        <v>0</v>
      </c>
      <c r="I556" s="6">
        <f>IFERROR(INDEX(Param_E,MATCH(H556,Param_KeysNorm,0)),"")</f>
        <v>0</v>
      </c>
      <c r="J556" s="6">
        <f>IFERROR(INDEX(Param_Gf,MATCH(H556,Param_KeysNorm,0)),"")</f>
        <v>0</v>
      </c>
      <c r="K556" s="6">
        <f>IFERROR(INDEX(Param_s,MATCH(H556,Param_KeysNorm,0)),"")</f>
        <v>0</v>
      </c>
      <c r="L556" s="6">
        <f>IFERROR(INDEX(Param_g,MATCH(H556,Param_KeysNorm,0)),"")</f>
        <v>0</v>
      </c>
      <c r="M556" s="6">
        <f>IFERROR(INDEX(Param_L,MATCH(H556,Param_KeysNorm,0)),"")</f>
        <v>0</v>
      </c>
      <c r="N556" s="6">
        <f>IFERROR(INDEX(Param_rho,MATCH(H556,Param_KeysNorm,0)),"")</f>
        <v>0</v>
      </c>
      <c r="O556" s="6">
        <f>IFERROR(INDEX(Param_d,MATCH(H556,Param_KeysNorm,0)),"")</f>
        <v>0</v>
      </c>
      <c r="P556" s="6">
        <f>IFERROR(IF(I556&gt;0,10000/I556,""),"")</f>
        <v>0</v>
      </c>
      <c r="Q556" s="6">
        <f>IFERROR(IF(K556&gt;0,J556/K556,""),"")</f>
        <v>0</v>
      </c>
      <c r="R556" s="6">
        <f>IFERROR(IF(L556&gt;0,Q556/L556,""),"")</f>
        <v>0</v>
      </c>
      <c r="S556" s="7">
        <f>IFERROR(R556*P556,"")</f>
        <v>0</v>
      </c>
      <c r="T556" s="6">
        <f>IFERROR((S556*M556*N556)/1000,"")</f>
        <v>0</v>
      </c>
      <c r="U556" s="6">
        <f>IFERROR(R556*M556*N556,"")</f>
        <v>0</v>
      </c>
      <c r="V556" s="6">
        <f>IF(A556&gt;0,A556*(1-(B556/100)-(C556/100)),"")</f>
        <v>0</v>
      </c>
      <c r="W556" s="6">
        <f>IFERROR(T556*V556,"")</f>
        <v>0</v>
      </c>
      <c r="X556" s="8">
        <f>IF(AND(U556&gt;0,O556&gt;0),ABS(U556-O556)/O556,"")</f>
        <v>0</v>
      </c>
      <c r="Y556" s="8">
        <f>IF(E556="Seca",Tol_Seca,Tol_Chuva)</f>
        <v>0</v>
      </c>
      <c r="Z556">
        <f>IF(AND(U556&gt;0,O556&gt;0),IF(X556&lt;=Y556,"OK","ATENCAO"),"")</f>
        <v>0</v>
      </c>
    </row>
    <row r="557" spans="7:26">
      <c r="G557">
        <f>D557&amp;"|"&amp;E557&amp;"|"&amp;F557</f>
        <v>0</v>
      </c>
      <c r="H557">
        <f>UPPER(SUBSTITUTE(SUBSTITUTE(G557,"-","")," ",""))</f>
        <v>0</v>
      </c>
      <c r="I557" s="6">
        <f>IFERROR(INDEX(Param_E,MATCH(H557,Param_KeysNorm,0)),"")</f>
        <v>0</v>
      </c>
      <c r="J557" s="6">
        <f>IFERROR(INDEX(Param_Gf,MATCH(H557,Param_KeysNorm,0)),"")</f>
        <v>0</v>
      </c>
      <c r="K557" s="6">
        <f>IFERROR(INDEX(Param_s,MATCH(H557,Param_KeysNorm,0)),"")</f>
        <v>0</v>
      </c>
      <c r="L557" s="6">
        <f>IFERROR(INDEX(Param_g,MATCH(H557,Param_KeysNorm,0)),"")</f>
        <v>0</v>
      </c>
      <c r="M557" s="6">
        <f>IFERROR(INDEX(Param_L,MATCH(H557,Param_KeysNorm,0)),"")</f>
        <v>0</v>
      </c>
      <c r="N557" s="6">
        <f>IFERROR(INDEX(Param_rho,MATCH(H557,Param_KeysNorm,0)),"")</f>
        <v>0</v>
      </c>
      <c r="O557" s="6">
        <f>IFERROR(INDEX(Param_d,MATCH(H557,Param_KeysNorm,0)),"")</f>
        <v>0</v>
      </c>
      <c r="P557" s="6">
        <f>IFERROR(IF(I557&gt;0,10000/I557,""),"")</f>
        <v>0</v>
      </c>
      <c r="Q557" s="6">
        <f>IFERROR(IF(K557&gt;0,J557/K557,""),"")</f>
        <v>0</v>
      </c>
      <c r="R557" s="6">
        <f>IFERROR(IF(L557&gt;0,Q557/L557,""),"")</f>
        <v>0</v>
      </c>
      <c r="S557" s="7">
        <f>IFERROR(R557*P557,"")</f>
        <v>0</v>
      </c>
      <c r="T557" s="6">
        <f>IFERROR((S557*M557*N557)/1000,"")</f>
        <v>0</v>
      </c>
      <c r="U557" s="6">
        <f>IFERROR(R557*M557*N557,"")</f>
        <v>0</v>
      </c>
      <c r="V557" s="6">
        <f>IF(A557&gt;0,A557*(1-(B557/100)-(C557/100)),"")</f>
        <v>0</v>
      </c>
      <c r="W557" s="6">
        <f>IFERROR(T557*V557,"")</f>
        <v>0</v>
      </c>
      <c r="X557" s="8">
        <f>IF(AND(U557&gt;0,O557&gt;0),ABS(U557-O557)/O557,"")</f>
        <v>0</v>
      </c>
      <c r="Y557" s="8">
        <f>IF(E557="Seca",Tol_Seca,Tol_Chuva)</f>
        <v>0</v>
      </c>
      <c r="Z557">
        <f>IF(AND(U557&gt;0,O557&gt;0),IF(X557&lt;=Y557,"OK","ATENCAO"),"")</f>
        <v>0</v>
      </c>
    </row>
    <row r="558" spans="7:26">
      <c r="G558">
        <f>D558&amp;"|"&amp;E558&amp;"|"&amp;F558</f>
        <v>0</v>
      </c>
      <c r="H558">
        <f>UPPER(SUBSTITUTE(SUBSTITUTE(G558,"-","")," ",""))</f>
        <v>0</v>
      </c>
      <c r="I558" s="6">
        <f>IFERROR(INDEX(Param_E,MATCH(H558,Param_KeysNorm,0)),"")</f>
        <v>0</v>
      </c>
      <c r="J558" s="6">
        <f>IFERROR(INDEX(Param_Gf,MATCH(H558,Param_KeysNorm,0)),"")</f>
        <v>0</v>
      </c>
      <c r="K558" s="6">
        <f>IFERROR(INDEX(Param_s,MATCH(H558,Param_KeysNorm,0)),"")</f>
        <v>0</v>
      </c>
      <c r="L558" s="6">
        <f>IFERROR(INDEX(Param_g,MATCH(H558,Param_KeysNorm,0)),"")</f>
        <v>0</v>
      </c>
      <c r="M558" s="6">
        <f>IFERROR(INDEX(Param_L,MATCH(H558,Param_KeysNorm,0)),"")</f>
        <v>0</v>
      </c>
      <c r="N558" s="6">
        <f>IFERROR(INDEX(Param_rho,MATCH(H558,Param_KeysNorm,0)),"")</f>
        <v>0</v>
      </c>
      <c r="O558" s="6">
        <f>IFERROR(INDEX(Param_d,MATCH(H558,Param_KeysNorm,0)),"")</f>
        <v>0</v>
      </c>
      <c r="P558" s="6">
        <f>IFERROR(IF(I558&gt;0,10000/I558,""),"")</f>
        <v>0</v>
      </c>
      <c r="Q558" s="6">
        <f>IFERROR(IF(K558&gt;0,J558/K558,""),"")</f>
        <v>0</v>
      </c>
      <c r="R558" s="6">
        <f>IFERROR(IF(L558&gt;0,Q558/L558,""),"")</f>
        <v>0</v>
      </c>
      <c r="S558" s="7">
        <f>IFERROR(R558*P558,"")</f>
        <v>0</v>
      </c>
      <c r="T558" s="6">
        <f>IFERROR((S558*M558*N558)/1000,"")</f>
        <v>0</v>
      </c>
      <c r="U558" s="6">
        <f>IFERROR(R558*M558*N558,"")</f>
        <v>0</v>
      </c>
      <c r="V558" s="6">
        <f>IF(A558&gt;0,A558*(1-(B558/100)-(C558/100)),"")</f>
        <v>0</v>
      </c>
      <c r="W558" s="6">
        <f>IFERROR(T558*V558,"")</f>
        <v>0</v>
      </c>
      <c r="X558" s="8">
        <f>IF(AND(U558&gt;0,O558&gt;0),ABS(U558-O558)/O558,"")</f>
        <v>0</v>
      </c>
      <c r="Y558" s="8">
        <f>IF(E558="Seca",Tol_Seca,Tol_Chuva)</f>
        <v>0</v>
      </c>
      <c r="Z558">
        <f>IF(AND(U558&gt;0,O558&gt;0),IF(X558&lt;=Y558,"OK","ATENCAO"),"")</f>
        <v>0</v>
      </c>
    </row>
    <row r="559" spans="7:26">
      <c r="G559">
        <f>D559&amp;"|"&amp;E559&amp;"|"&amp;F559</f>
        <v>0</v>
      </c>
      <c r="H559">
        <f>UPPER(SUBSTITUTE(SUBSTITUTE(G559,"-","")," ",""))</f>
        <v>0</v>
      </c>
      <c r="I559" s="6">
        <f>IFERROR(INDEX(Param_E,MATCH(H559,Param_KeysNorm,0)),"")</f>
        <v>0</v>
      </c>
      <c r="J559" s="6">
        <f>IFERROR(INDEX(Param_Gf,MATCH(H559,Param_KeysNorm,0)),"")</f>
        <v>0</v>
      </c>
      <c r="K559" s="6">
        <f>IFERROR(INDEX(Param_s,MATCH(H559,Param_KeysNorm,0)),"")</f>
        <v>0</v>
      </c>
      <c r="L559" s="6">
        <f>IFERROR(INDEX(Param_g,MATCH(H559,Param_KeysNorm,0)),"")</f>
        <v>0</v>
      </c>
      <c r="M559" s="6">
        <f>IFERROR(INDEX(Param_L,MATCH(H559,Param_KeysNorm,0)),"")</f>
        <v>0</v>
      </c>
      <c r="N559" s="6">
        <f>IFERROR(INDEX(Param_rho,MATCH(H559,Param_KeysNorm,0)),"")</f>
        <v>0</v>
      </c>
      <c r="O559" s="6">
        <f>IFERROR(INDEX(Param_d,MATCH(H559,Param_KeysNorm,0)),"")</f>
        <v>0</v>
      </c>
      <c r="P559" s="6">
        <f>IFERROR(IF(I559&gt;0,10000/I559,""),"")</f>
        <v>0</v>
      </c>
      <c r="Q559" s="6">
        <f>IFERROR(IF(K559&gt;0,J559/K559,""),"")</f>
        <v>0</v>
      </c>
      <c r="R559" s="6">
        <f>IFERROR(IF(L559&gt;0,Q559/L559,""),"")</f>
        <v>0</v>
      </c>
      <c r="S559" s="7">
        <f>IFERROR(R559*P559,"")</f>
        <v>0</v>
      </c>
      <c r="T559" s="6">
        <f>IFERROR((S559*M559*N559)/1000,"")</f>
        <v>0</v>
      </c>
      <c r="U559" s="6">
        <f>IFERROR(R559*M559*N559,"")</f>
        <v>0</v>
      </c>
      <c r="V559" s="6">
        <f>IF(A559&gt;0,A559*(1-(B559/100)-(C559/100)),"")</f>
        <v>0</v>
      </c>
      <c r="W559" s="6">
        <f>IFERROR(T559*V559,"")</f>
        <v>0</v>
      </c>
      <c r="X559" s="8">
        <f>IF(AND(U559&gt;0,O559&gt;0),ABS(U559-O559)/O559,"")</f>
        <v>0</v>
      </c>
      <c r="Y559" s="8">
        <f>IF(E559="Seca",Tol_Seca,Tol_Chuva)</f>
        <v>0</v>
      </c>
      <c r="Z559">
        <f>IF(AND(U559&gt;0,O559&gt;0),IF(X559&lt;=Y559,"OK","ATENCAO"),"")</f>
        <v>0</v>
      </c>
    </row>
    <row r="560" spans="7:26">
      <c r="G560">
        <f>D560&amp;"|"&amp;E560&amp;"|"&amp;F560</f>
        <v>0</v>
      </c>
      <c r="H560">
        <f>UPPER(SUBSTITUTE(SUBSTITUTE(G560,"-","")," ",""))</f>
        <v>0</v>
      </c>
      <c r="I560" s="6">
        <f>IFERROR(INDEX(Param_E,MATCH(H560,Param_KeysNorm,0)),"")</f>
        <v>0</v>
      </c>
      <c r="J560" s="6">
        <f>IFERROR(INDEX(Param_Gf,MATCH(H560,Param_KeysNorm,0)),"")</f>
        <v>0</v>
      </c>
      <c r="K560" s="6">
        <f>IFERROR(INDEX(Param_s,MATCH(H560,Param_KeysNorm,0)),"")</f>
        <v>0</v>
      </c>
      <c r="L560" s="6">
        <f>IFERROR(INDEX(Param_g,MATCH(H560,Param_KeysNorm,0)),"")</f>
        <v>0</v>
      </c>
      <c r="M560" s="6">
        <f>IFERROR(INDEX(Param_L,MATCH(H560,Param_KeysNorm,0)),"")</f>
        <v>0</v>
      </c>
      <c r="N560" s="6">
        <f>IFERROR(INDEX(Param_rho,MATCH(H560,Param_KeysNorm,0)),"")</f>
        <v>0</v>
      </c>
      <c r="O560" s="6">
        <f>IFERROR(INDEX(Param_d,MATCH(H560,Param_KeysNorm,0)),"")</f>
        <v>0</v>
      </c>
      <c r="P560" s="6">
        <f>IFERROR(IF(I560&gt;0,10000/I560,""),"")</f>
        <v>0</v>
      </c>
      <c r="Q560" s="6">
        <f>IFERROR(IF(K560&gt;0,J560/K560,""),"")</f>
        <v>0</v>
      </c>
      <c r="R560" s="6">
        <f>IFERROR(IF(L560&gt;0,Q560/L560,""),"")</f>
        <v>0</v>
      </c>
      <c r="S560" s="7">
        <f>IFERROR(R560*P560,"")</f>
        <v>0</v>
      </c>
      <c r="T560" s="6">
        <f>IFERROR((S560*M560*N560)/1000,"")</f>
        <v>0</v>
      </c>
      <c r="U560" s="6">
        <f>IFERROR(R560*M560*N560,"")</f>
        <v>0</v>
      </c>
      <c r="V560" s="6">
        <f>IF(A560&gt;0,A560*(1-(B560/100)-(C560/100)),"")</f>
        <v>0</v>
      </c>
      <c r="W560" s="6">
        <f>IFERROR(T560*V560,"")</f>
        <v>0</v>
      </c>
      <c r="X560" s="8">
        <f>IF(AND(U560&gt;0,O560&gt;0),ABS(U560-O560)/O560,"")</f>
        <v>0</v>
      </c>
      <c r="Y560" s="8">
        <f>IF(E560="Seca",Tol_Seca,Tol_Chuva)</f>
        <v>0</v>
      </c>
      <c r="Z560">
        <f>IF(AND(U560&gt;0,O560&gt;0),IF(X560&lt;=Y560,"OK","ATENCAO"),"")</f>
        <v>0</v>
      </c>
    </row>
    <row r="561" spans="7:26">
      <c r="G561">
        <f>D561&amp;"|"&amp;E561&amp;"|"&amp;F561</f>
        <v>0</v>
      </c>
      <c r="H561">
        <f>UPPER(SUBSTITUTE(SUBSTITUTE(G561,"-","")," ",""))</f>
        <v>0</v>
      </c>
      <c r="I561" s="6">
        <f>IFERROR(INDEX(Param_E,MATCH(H561,Param_KeysNorm,0)),"")</f>
        <v>0</v>
      </c>
      <c r="J561" s="6">
        <f>IFERROR(INDEX(Param_Gf,MATCH(H561,Param_KeysNorm,0)),"")</f>
        <v>0</v>
      </c>
      <c r="K561" s="6">
        <f>IFERROR(INDEX(Param_s,MATCH(H561,Param_KeysNorm,0)),"")</f>
        <v>0</v>
      </c>
      <c r="L561" s="6">
        <f>IFERROR(INDEX(Param_g,MATCH(H561,Param_KeysNorm,0)),"")</f>
        <v>0</v>
      </c>
      <c r="M561" s="6">
        <f>IFERROR(INDEX(Param_L,MATCH(H561,Param_KeysNorm,0)),"")</f>
        <v>0</v>
      </c>
      <c r="N561" s="6">
        <f>IFERROR(INDEX(Param_rho,MATCH(H561,Param_KeysNorm,0)),"")</f>
        <v>0</v>
      </c>
      <c r="O561" s="6">
        <f>IFERROR(INDEX(Param_d,MATCH(H561,Param_KeysNorm,0)),"")</f>
        <v>0</v>
      </c>
      <c r="P561" s="6">
        <f>IFERROR(IF(I561&gt;0,10000/I561,""),"")</f>
        <v>0</v>
      </c>
      <c r="Q561" s="6">
        <f>IFERROR(IF(K561&gt;0,J561/K561,""),"")</f>
        <v>0</v>
      </c>
      <c r="R561" s="6">
        <f>IFERROR(IF(L561&gt;0,Q561/L561,""),"")</f>
        <v>0</v>
      </c>
      <c r="S561" s="7">
        <f>IFERROR(R561*P561,"")</f>
        <v>0</v>
      </c>
      <c r="T561" s="6">
        <f>IFERROR((S561*M561*N561)/1000,"")</f>
        <v>0</v>
      </c>
      <c r="U561" s="6">
        <f>IFERROR(R561*M561*N561,"")</f>
        <v>0</v>
      </c>
      <c r="V561" s="6">
        <f>IF(A561&gt;0,A561*(1-(B561/100)-(C561/100)),"")</f>
        <v>0</v>
      </c>
      <c r="W561" s="6">
        <f>IFERROR(T561*V561,"")</f>
        <v>0</v>
      </c>
      <c r="X561" s="8">
        <f>IF(AND(U561&gt;0,O561&gt;0),ABS(U561-O561)/O561,"")</f>
        <v>0</v>
      </c>
      <c r="Y561" s="8">
        <f>IF(E561="Seca",Tol_Seca,Tol_Chuva)</f>
        <v>0</v>
      </c>
      <c r="Z561">
        <f>IF(AND(U561&gt;0,O561&gt;0),IF(X561&lt;=Y561,"OK","ATENCAO"),"")</f>
        <v>0</v>
      </c>
    </row>
    <row r="562" spans="7:26">
      <c r="G562">
        <f>D562&amp;"|"&amp;E562&amp;"|"&amp;F562</f>
        <v>0</v>
      </c>
      <c r="H562">
        <f>UPPER(SUBSTITUTE(SUBSTITUTE(G562,"-","")," ",""))</f>
        <v>0</v>
      </c>
      <c r="I562" s="6">
        <f>IFERROR(INDEX(Param_E,MATCH(H562,Param_KeysNorm,0)),"")</f>
        <v>0</v>
      </c>
      <c r="J562" s="6">
        <f>IFERROR(INDEX(Param_Gf,MATCH(H562,Param_KeysNorm,0)),"")</f>
        <v>0</v>
      </c>
      <c r="K562" s="6">
        <f>IFERROR(INDEX(Param_s,MATCH(H562,Param_KeysNorm,0)),"")</f>
        <v>0</v>
      </c>
      <c r="L562" s="6">
        <f>IFERROR(INDEX(Param_g,MATCH(H562,Param_KeysNorm,0)),"")</f>
        <v>0</v>
      </c>
      <c r="M562" s="6">
        <f>IFERROR(INDEX(Param_L,MATCH(H562,Param_KeysNorm,0)),"")</f>
        <v>0</v>
      </c>
      <c r="N562" s="6">
        <f>IFERROR(INDEX(Param_rho,MATCH(H562,Param_KeysNorm,0)),"")</f>
        <v>0</v>
      </c>
      <c r="O562" s="6">
        <f>IFERROR(INDEX(Param_d,MATCH(H562,Param_KeysNorm,0)),"")</f>
        <v>0</v>
      </c>
      <c r="P562" s="6">
        <f>IFERROR(IF(I562&gt;0,10000/I562,""),"")</f>
        <v>0</v>
      </c>
      <c r="Q562" s="6">
        <f>IFERROR(IF(K562&gt;0,J562/K562,""),"")</f>
        <v>0</v>
      </c>
      <c r="R562" s="6">
        <f>IFERROR(IF(L562&gt;0,Q562/L562,""),"")</f>
        <v>0</v>
      </c>
      <c r="S562" s="7">
        <f>IFERROR(R562*P562,"")</f>
        <v>0</v>
      </c>
      <c r="T562" s="6">
        <f>IFERROR((S562*M562*N562)/1000,"")</f>
        <v>0</v>
      </c>
      <c r="U562" s="6">
        <f>IFERROR(R562*M562*N562,"")</f>
        <v>0</v>
      </c>
      <c r="V562" s="6">
        <f>IF(A562&gt;0,A562*(1-(B562/100)-(C562/100)),"")</f>
        <v>0</v>
      </c>
      <c r="W562" s="6">
        <f>IFERROR(T562*V562,"")</f>
        <v>0</v>
      </c>
      <c r="X562" s="8">
        <f>IF(AND(U562&gt;0,O562&gt;0),ABS(U562-O562)/O562,"")</f>
        <v>0</v>
      </c>
      <c r="Y562" s="8">
        <f>IF(E562="Seca",Tol_Seca,Tol_Chuva)</f>
        <v>0</v>
      </c>
      <c r="Z562">
        <f>IF(AND(U562&gt;0,O562&gt;0),IF(X562&lt;=Y562,"OK","ATENCAO"),"")</f>
        <v>0</v>
      </c>
    </row>
    <row r="563" spans="7:26">
      <c r="G563">
        <f>D563&amp;"|"&amp;E563&amp;"|"&amp;F563</f>
        <v>0</v>
      </c>
      <c r="H563">
        <f>UPPER(SUBSTITUTE(SUBSTITUTE(G563,"-","")," ",""))</f>
        <v>0</v>
      </c>
      <c r="I563" s="6">
        <f>IFERROR(INDEX(Param_E,MATCH(H563,Param_KeysNorm,0)),"")</f>
        <v>0</v>
      </c>
      <c r="J563" s="6">
        <f>IFERROR(INDEX(Param_Gf,MATCH(H563,Param_KeysNorm,0)),"")</f>
        <v>0</v>
      </c>
      <c r="K563" s="6">
        <f>IFERROR(INDEX(Param_s,MATCH(H563,Param_KeysNorm,0)),"")</f>
        <v>0</v>
      </c>
      <c r="L563" s="6">
        <f>IFERROR(INDEX(Param_g,MATCH(H563,Param_KeysNorm,0)),"")</f>
        <v>0</v>
      </c>
      <c r="M563" s="6">
        <f>IFERROR(INDEX(Param_L,MATCH(H563,Param_KeysNorm,0)),"")</f>
        <v>0</v>
      </c>
      <c r="N563" s="6">
        <f>IFERROR(INDEX(Param_rho,MATCH(H563,Param_KeysNorm,0)),"")</f>
        <v>0</v>
      </c>
      <c r="O563" s="6">
        <f>IFERROR(INDEX(Param_d,MATCH(H563,Param_KeysNorm,0)),"")</f>
        <v>0</v>
      </c>
      <c r="P563" s="6">
        <f>IFERROR(IF(I563&gt;0,10000/I563,""),"")</f>
        <v>0</v>
      </c>
      <c r="Q563" s="6">
        <f>IFERROR(IF(K563&gt;0,J563/K563,""),"")</f>
        <v>0</v>
      </c>
      <c r="R563" s="6">
        <f>IFERROR(IF(L563&gt;0,Q563/L563,""),"")</f>
        <v>0</v>
      </c>
      <c r="S563" s="7">
        <f>IFERROR(R563*P563,"")</f>
        <v>0</v>
      </c>
      <c r="T563" s="6">
        <f>IFERROR((S563*M563*N563)/1000,"")</f>
        <v>0</v>
      </c>
      <c r="U563" s="6">
        <f>IFERROR(R563*M563*N563,"")</f>
        <v>0</v>
      </c>
      <c r="V563" s="6">
        <f>IF(A563&gt;0,A563*(1-(B563/100)-(C563/100)),"")</f>
        <v>0</v>
      </c>
      <c r="W563" s="6">
        <f>IFERROR(T563*V563,"")</f>
        <v>0</v>
      </c>
      <c r="X563" s="8">
        <f>IF(AND(U563&gt;0,O563&gt;0),ABS(U563-O563)/O563,"")</f>
        <v>0</v>
      </c>
      <c r="Y563" s="8">
        <f>IF(E563="Seca",Tol_Seca,Tol_Chuva)</f>
        <v>0</v>
      </c>
      <c r="Z563">
        <f>IF(AND(U563&gt;0,O563&gt;0),IF(X563&lt;=Y563,"OK","ATENCAO"),"")</f>
        <v>0</v>
      </c>
    </row>
    <row r="564" spans="7:26">
      <c r="G564">
        <f>D564&amp;"|"&amp;E564&amp;"|"&amp;F564</f>
        <v>0</v>
      </c>
      <c r="H564">
        <f>UPPER(SUBSTITUTE(SUBSTITUTE(G564,"-","")," ",""))</f>
        <v>0</v>
      </c>
      <c r="I564" s="6">
        <f>IFERROR(INDEX(Param_E,MATCH(H564,Param_KeysNorm,0)),"")</f>
        <v>0</v>
      </c>
      <c r="J564" s="6">
        <f>IFERROR(INDEX(Param_Gf,MATCH(H564,Param_KeysNorm,0)),"")</f>
        <v>0</v>
      </c>
      <c r="K564" s="6">
        <f>IFERROR(INDEX(Param_s,MATCH(H564,Param_KeysNorm,0)),"")</f>
        <v>0</v>
      </c>
      <c r="L564" s="6">
        <f>IFERROR(INDEX(Param_g,MATCH(H564,Param_KeysNorm,0)),"")</f>
        <v>0</v>
      </c>
      <c r="M564" s="6">
        <f>IFERROR(INDEX(Param_L,MATCH(H564,Param_KeysNorm,0)),"")</f>
        <v>0</v>
      </c>
      <c r="N564" s="6">
        <f>IFERROR(INDEX(Param_rho,MATCH(H564,Param_KeysNorm,0)),"")</f>
        <v>0</v>
      </c>
      <c r="O564" s="6">
        <f>IFERROR(INDEX(Param_d,MATCH(H564,Param_KeysNorm,0)),"")</f>
        <v>0</v>
      </c>
      <c r="P564" s="6">
        <f>IFERROR(IF(I564&gt;0,10000/I564,""),"")</f>
        <v>0</v>
      </c>
      <c r="Q564" s="6">
        <f>IFERROR(IF(K564&gt;0,J564/K564,""),"")</f>
        <v>0</v>
      </c>
      <c r="R564" s="6">
        <f>IFERROR(IF(L564&gt;0,Q564/L564,""),"")</f>
        <v>0</v>
      </c>
      <c r="S564" s="7">
        <f>IFERROR(R564*P564,"")</f>
        <v>0</v>
      </c>
      <c r="T564" s="6">
        <f>IFERROR((S564*M564*N564)/1000,"")</f>
        <v>0</v>
      </c>
      <c r="U564" s="6">
        <f>IFERROR(R564*M564*N564,"")</f>
        <v>0</v>
      </c>
      <c r="V564" s="6">
        <f>IF(A564&gt;0,A564*(1-(B564/100)-(C564/100)),"")</f>
        <v>0</v>
      </c>
      <c r="W564" s="6">
        <f>IFERROR(T564*V564,"")</f>
        <v>0</v>
      </c>
      <c r="X564" s="8">
        <f>IF(AND(U564&gt;0,O564&gt;0),ABS(U564-O564)/O564,"")</f>
        <v>0</v>
      </c>
      <c r="Y564" s="8">
        <f>IF(E564="Seca",Tol_Seca,Tol_Chuva)</f>
        <v>0</v>
      </c>
      <c r="Z564">
        <f>IF(AND(U564&gt;0,O564&gt;0),IF(X564&lt;=Y564,"OK","ATENCAO"),"")</f>
        <v>0</v>
      </c>
    </row>
    <row r="565" spans="7:26">
      <c r="G565">
        <f>D565&amp;"|"&amp;E565&amp;"|"&amp;F565</f>
        <v>0</v>
      </c>
      <c r="H565">
        <f>UPPER(SUBSTITUTE(SUBSTITUTE(G565,"-","")," ",""))</f>
        <v>0</v>
      </c>
      <c r="I565" s="6">
        <f>IFERROR(INDEX(Param_E,MATCH(H565,Param_KeysNorm,0)),"")</f>
        <v>0</v>
      </c>
      <c r="J565" s="6">
        <f>IFERROR(INDEX(Param_Gf,MATCH(H565,Param_KeysNorm,0)),"")</f>
        <v>0</v>
      </c>
      <c r="K565" s="6">
        <f>IFERROR(INDEX(Param_s,MATCH(H565,Param_KeysNorm,0)),"")</f>
        <v>0</v>
      </c>
      <c r="L565" s="6">
        <f>IFERROR(INDEX(Param_g,MATCH(H565,Param_KeysNorm,0)),"")</f>
        <v>0</v>
      </c>
      <c r="M565" s="6">
        <f>IFERROR(INDEX(Param_L,MATCH(H565,Param_KeysNorm,0)),"")</f>
        <v>0</v>
      </c>
      <c r="N565" s="6">
        <f>IFERROR(INDEX(Param_rho,MATCH(H565,Param_KeysNorm,0)),"")</f>
        <v>0</v>
      </c>
      <c r="O565" s="6">
        <f>IFERROR(INDEX(Param_d,MATCH(H565,Param_KeysNorm,0)),"")</f>
        <v>0</v>
      </c>
      <c r="P565" s="6">
        <f>IFERROR(IF(I565&gt;0,10000/I565,""),"")</f>
        <v>0</v>
      </c>
      <c r="Q565" s="6">
        <f>IFERROR(IF(K565&gt;0,J565/K565,""),"")</f>
        <v>0</v>
      </c>
      <c r="R565" s="6">
        <f>IFERROR(IF(L565&gt;0,Q565/L565,""),"")</f>
        <v>0</v>
      </c>
      <c r="S565" s="7">
        <f>IFERROR(R565*P565,"")</f>
        <v>0</v>
      </c>
      <c r="T565" s="6">
        <f>IFERROR((S565*M565*N565)/1000,"")</f>
        <v>0</v>
      </c>
      <c r="U565" s="6">
        <f>IFERROR(R565*M565*N565,"")</f>
        <v>0</v>
      </c>
      <c r="V565" s="6">
        <f>IF(A565&gt;0,A565*(1-(B565/100)-(C565/100)),"")</f>
        <v>0</v>
      </c>
      <c r="W565" s="6">
        <f>IFERROR(T565*V565,"")</f>
        <v>0</v>
      </c>
      <c r="X565" s="8">
        <f>IF(AND(U565&gt;0,O565&gt;0),ABS(U565-O565)/O565,"")</f>
        <v>0</v>
      </c>
      <c r="Y565" s="8">
        <f>IF(E565="Seca",Tol_Seca,Tol_Chuva)</f>
        <v>0</v>
      </c>
      <c r="Z565">
        <f>IF(AND(U565&gt;0,O565&gt;0),IF(X565&lt;=Y565,"OK","ATENCAO"),"")</f>
        <v>0</v>
      </c>
    </row>
    <row r="566" spans="7:26">
      <c r="G566">
        <f>D566&amp;"|"&amp;E566&amp;"|"&amp;F566</f>
        <v>0</v>
      </c>
      <c r="H566">
        <f>UPPER(SUBSTITUTE(SUBSTITUTE(G566,"-","")," ",""))</f>
        <v>0</v>
      </c>
      <c r="I566" s="6">
        <f>IFERROR(INDEX(Param_E,MATCH(H566,Param_KeysNorm,0)),"")</f>
        <v>0</v>
      </c>
      <c r="J566" s="6">
        <f>IFERROR(INDEX(Param_Gf,MATCH(H566,Param_KeysNorm,0)),"")</f>
        <v>0</v>
      </c>
      <c r="K566" s="6">
        <f>IFERROR(INDEX(Param_s,MATCH(H566,Param_KeysNorm,0)),"")</f>
        <v>0</v>
      </c>
      <c r="L566" s="6">
        <f>IFERROR(INDEX(Param_g,MATCH(H566,Param_KeysNorm,0)),"")</f>
        <v>0</v>
      </c>
      <c r="M566" s="6">
        <f>IFERROR(INDEX(Param_L,MATCH(H566,Param_KeysNorm,0)),"")</f>
        <v>0</v>
      </c>
      <c r="N566" s="6">
        <f>IFERROR(INDEX(Param_rho,MATCH(H566,Param_KeysNorm,0)),"")</f>
        <v>0</v>
      </c>
      <c r="O566" s="6">
        <f>IFERROR(INDEX(Param_d,MATCH(H566,Param_KeysNorm,0)),"")</f>
        <v>0</v>
      </c>
      <c r="P566" s="6">
        <f>IFERROR(IF(I566&gt;0,10000/I566,""),"")</f>
        <v>0</v>
      </c>
      <c r="Q566" s="6">
        <f>IFERROR(IF(K566&gt;0,J566/K566,""),"")</f>
        <v>0</v>
      </c>
      <c r="R566" s="6">
        <f>IFERROR(IF(L566&gt;0,Q566/L566,""),"")</f>
        <v>0</v>
      </c>
      <c r="S566" s="7">
        <f>IFERROR(R566*P566,"")</f>
        <v>0</v>
      </c>
      <c r="T566" s="6">
        <f>IFERROR((S566*M566*N566)/1000,"")</f>
        <v>0</v>
      </c>
      <c r="U566" s="6">
        <f>IFERROR(R566*M566*N566,"")</f>
        <v>0</v>
      </c>
      <c r="V566" s="6">
        <f>IF(A566&gt;0,A566*(1-(B566/100)-(C566/100)),"")</f>
        <v>0</v>
      </c>
      <c r="W566" s="6">
        <f>IFERROR(T566*V566,"")</f>
        <v>0</v>
      </c>
      <c r="X566" s="8">
        <f>IF(AND(U566&gt;0,O566&gt;0),ABS(U566-O566)/O566,"")</f>
        <v>0</v>
      </c>
      <c r="Y566" s="8">
        <f>IF(E566="Seca",Tol_Seca,Tol_Chuva)</f>
        <v>0</v>
      </c>
      <c r="Z566">
        <f>IF(AND(U566&gt;0,O566&gt;0),IF(X566&lt;=Y566,"OK","ATENCAO"),"")</f>
        <v>0</v>
      </c>
    </row>
    <row r="567" spans="7:26">
      <c r="G567">
        <f>D567&amp;"|"&amp;E567&amp;"|"&amp;F567</f>
        <v>0</v>
      </c>
      <c r="H567">
        <f>UPPER(SUBSTITUTE(SUBSTITUTE(G567,"-","")," ",""))</f>
        <v>0</v>
      </c>
      <c r="I567" s="6">
        <f>IFERROR(INDEX(Param_E,MATCH(H567,Param_KeysNorm,0)),"")</f>
        <v>0</v>
      </c>
      <c r="J567" s="6">
        <f>IFERROR(INDEX(Param_Gf,MATCH(H567,Param_KeysNorm,0)),"")</f>
        <v>0</v>
      </c>
      <c r="K567" s="6">
        <f>IFERROR(INDEX(Param_s,MATCH(H567,Param_KeysNorm,0)),"")</f>
        <v>0</v>
      </c>
      <c r="L567" s="6">
        <f>IFERROR(INDEX(Param_g,MATCH(H567,Param_KeysNorm,0)),"")</f>
        <v>0</v>
      </c>
      <c r="M567" s="6">
        <f>IFERROR(INDEX(Param_L,MATCH(H567,Param_KeysNorm,0)),"")</f>
        <v>0</v>
      </c>
      <c r="N567" s="6">
        <f>IFERROR(INDEX(Param_rho,MATCH(H567,Param_KeysNorm,0)),"")</f>
        <v>0</v>
      </c>
      <c r="O567" s="6">
        <f>IFERROR(INDEX(Param_d,MATCH(H567,Param_KeysNorm,0)),"")</f>
        <v>0</v>
      </c>
      <c r="P567" s="6">
        <f>IFERROR(IF(I567&gt;0,10000/I567,""),"")</f>
        <v>0</v>
      </c>
      <c r="Q567" s="6">
        <f>IFERROR(IF(K567&gt;0,J567/K567,""),"")</f>
        <v>0</v>
      </c>
      <c r="R567" s="6">
        <f>IFERROR(IF(L567&gt;0,Q567/L567,""),"")</f>
        <v>0</v>
      </c>
      <c r="S567" s="7">
        <f>IFERROR(R567*P567,"")</f>
        <v>0</v>
      </c>
      <c r="T567" s="6">
        <f>IFERROR((S567*M567*N567)/1000,"")</f>
        <v>0</v>
      </c>
      <c r="U567" s="6">
        <f>IFERROR(R567*M567*N567,"")</f>
        <v>0</v>
      </c>
      <c r="V567" s="6">
        <f>IF(A567&gt;0,A567*(1-(B567/100)-(C567/100)),"")</f>
        <v>0</v>
      </c>
      <c r="W567" s="6">
        <f>IFERROR(T567*V567,"")</f>
        <v>0</v>
      </c>
      <c r="X567" s="8">
        <f>IF(AND(U567&gt;0,O567&gt;0),ABS(U567-O567)/O567,"")</f>
        <v>0</v>
      </c>
      <c r="Y567" s="8">
        <f>IF(E567="Seca",Tol_Seca,Tol_Chuva)</f>
        <v>0</v>
      </c>
      <c r="Z567">
        <f>IF(AND(U567&gt;0,O567&gt;0),IF(X567&lt;=Y567,"OK","ATENCAO"),"")</f>
        <v>0</v>
      </c>
    </row>
    <row r="568" spans="7:26">
      <c r="G568">
        <f>D568&amp;"|"&amp;E568&amp;"|"&amp;F568</f>
        <v>0</v>
      </c>
      <c r="H568">
        <f>UPPER(SUBSTITUTE(SUBSTITUTE(G568,"-","")," ",""))</f>
        <v>0</v>
      </c>
      <c r="I568" s="6">
        <f>IFERROR(INDEX(Param_E,MATCH(H568,Param_KeysNorm,0)),"")</f>
        <v>0</v>
      </c>
      <c r="J568" s="6">
        <f>IFERROR(INDEX(Param_Gf,MATCH(H568,Param_KeysNorm,0)),"")</f>
        <v>0</v>
      </c>
      <c r="K568" s="6">
        <f>IFERROR(INDEX(Param_s,MATCH(H568,Param_KeysNorm,0)),"")</f>
        <v>0</v>
      </c>
      <c r="L568" s="6">
        <f>IFERROR(INDEX(Param_g,MATCH(H568,Param_KeysNorm,0)),"")</f>
        <v>0</v>
      </c>
      <c r="M568" s="6">
        <f>IFERROR(INDEX(Param_L,MATCH(H568,Param_KeysNorm,0)),"")</f>
        <v>0</v>
      </c>
      <c r="N568" s="6">
        <f>IFERROR(INDEX(Param_rho,MATCH(H568,Param_KeysNorm,0)),"")</f>
        <v>0</v>
      </c>
      <c r="O568" s="6">
        <f>IFERROR(INDEX(Param_d,MATCH(H568,Param_KeysNorm,0)),"")</f>
        <v>0</v>
      </c>
      <c r="P568" s="6">
        <f>IFERROR(IF(I568&gt;0,10000/I568,""),"")</f>
        <v>0</v>
      </c>
      <c r="Q568" s="6">
        <f>IFERROR(IF(K568&gt;0,J568/K568,""),"")</f>
        <v>0</v>
      </c>
      <c r="R568" s="6">
        <f>IFERROR(IF(L568&gt;0,Q568/L568,""),"")</f>
        <v>0</v>
      </c>
      <c r="S568" s="7">
        <f>IFERROR(R568*P568,"")</f>
        <v>0</v>
      </c>
      <c r="T568" s="6">
        <f>IFERROR((S568*M568*N568)/1000,"")</f>
        <v>0</v>
      </c>
      <c r="U568" s="6">
        <f>IFERROR(R568*M568*N568,"")</f>
        <v>0</v>
      </c>
      <c r="V568" s="6">
        <f>IF(A568&gt;0,A568*(1-(B568/100)-(C568/100)),"")</f>
        <v>0</v>
      </c>
      <c r="W568" s="6">
        <f>IFERROR(T568*V568,"")</f>
        <v>0</v>
      </c>
      <c r="X568" s="8">
        <f>IF(AND(U568&gt;0,O568&gt;0),ABS(U568-O568)/O568,"")</f>
        <v>0</v>
      </c>
      <c r="Y568" s="8">
        <f>IF(E568="Seca",Tol_Seca,Tol_Chuva)</f>
        <v>0</v>
      </c>
      <c r="Z568">
        <f>IF(AND(U568&gt;0,O568&gt;0),IF(X568&lt;=Y568,"OK","ATENCAO"),"")</f>
        <v>0</v>
      </c>
    </row>
    <row r="569" spans="7:26">
      <c r="G569">
        <f>D569&amp;"|"&amp;E569&amp;"|"&amp;F569</f>
        <v>0</v>
      </c>
      <c r="H569">
        <f>UPPER(SUBSTITUTE(SUBSTITUTE(G569,"-","")," ",""))</f>
        <v>0</v>
      </c>
      <c r="I569" s="6">
        <f>IFERROR(INDEX(Param_E,MATCH(H569,Param_KeysNorm,0)),"")</f>
        <v>0</v>
      </c>
      <c r="J569" s="6">
        <f>IFERROR(INDEX(Param_Gf,MATCH(H569,Param_KeysNorm,0)),"")</f>
        <v>0</v>
      </c>
      <c r="K569" s="6">
        <f>IFERROR(INDEX(Param_s,MATCH(H569,Param_KeysNorm,0)),"")</f>
        <v>0</v>
      </c>
      <c r="L569" s="6">
        <f>IFERROR(INDEX(Param_g,MATCH(H569,Param_KeysNorm,0)),"")</f>
        <v>0</v>
      </c>
      <c r="M569" s="6">
        <f>IFERROR(INDEX(Param_L,MATCH(H569,Param_KeysNorm,0)),"")</f>
        <v>0</v>
      </c>
      <c r="N569" s="6">
        <f>IFERROR(INDEX(Param_rho,MATCH(H569,Param_KeysNorm,0)),"")</f>
        <v>0</v>
      </c>
      <c r="O569" s="6">
        <f>IFERROR(INDEX(Param_d,MATCH(H569,Param_KeysNorm,0)),"")</f>
        <v>0</v>
      </c>
      <c r="P569" s="6">
        <f>IFERROR(IF(I569&gt;0,10000/I569,""),"")</f>
        <v>0</v>
      </c>
      <c r="Q569" s="6">
        <f>IFERROR(IF(K569&gt;0,J569/K569,""),"")</f>
        <v>0</v>
      </c>
      <c r="R569" s="6">
        <f>IFERROR(IF(L569&gt;0,Q569/L569,""),"")</f>
        <v>0</v>
      </c>
      <c r="S569" s="7">
        <f>IFERROR(R569*P569,"")</f>
        <v>0</v>
      </c>
      <c r="T569" s="6">
        <f>IFERROR((S569*M569*N569)/1000,"")</f>
        <v>0</v>
      </c>
      <c r="U569" s="6">
        <f>IFERROR(R569*M569*N569,"")</f>
        <v>0</v>
      </c>
      <c r="V569" s="6">
        <f>IF(A569&gt;0,A569*(1-(B569/100)-(C569/100)),"")</f>
        <v>0</v>
      </c>
      <c r="W569" s="6">
        <f>IFERROR(T569*V569,"")</f>
        <v>0</v>
      </c>
      <c r="X569" s="8">
        <f>IF(AND(U569&gt;0,O569&gt;0),ABS(U569-O569)/O569,"")</f>
        <v>0</v>
      </c>
      <c r="Y569" s="8">
        <f>IF(E569="Seca",Tol_Seca,Tol_Chuva)</f>
        <v>0</v>
      </c>
      <c r="Z569">
        <f>IF(AND(U569&gt;0,O569&gt;0),IF(X569&lt;=Y569,"OK","ATENCAO"),"")</f>
        <v>0</v>
      </c>
    </row>
    <row r="570" spans="7:26">
      <c r="G570">
        <f>D570&amp;"|"&amp;E570&amp;"|"&amp;F570</f>
        <v>0</v>
      </c>
      <c r="H570">
        <f>UPPER(SUBSTITUTE(SUBSTITUTE(G570,"-","")," ",""))</f>
        <v>0</v>
      </c>
      <c r="I570" s="6">
        <f>IFERROR(INDEX(Param_E,MATCH(H570,Param_KeysNorm,0)),"")</f>
        <v>0</v>
      </c>
      <c r="J570" s="6">
        <f>IFERROR(INDEX(Param_Gf,MATCH(H570,Param_KeysNorm,0)),"")</f>
        <v>0</v>
      </c>
      <c r="K570" s="6">
        <f>IFERROR(INDEX(Param_s,MATCH(H570,Param_KeysNorm,0)),"")</f>
        <v>0</v>
      </c>
      <c r="L570" s="6">
        <f>IFERROR(INDEX(Param_g,MATCH(H570,Param_KeysNorm,0)),"")</f>
        <v>0</v>
      </c>
      <c r="M570" s="6">
        <f>IFERROR(INDEX(Param_L,MATCH(H570,Param_KeysNorm,0)),"")</f>
        <v>0</v>
      </c>
      <c r="N570" s="6">
        <f>IFERROR(INDEX(Param_rho,MATCH(H570,Param_KeysNorm,0)),"")</f>
        <v>0</v>
      </c>
      <c r="O570" s="6">
        <f>IFERROR(INDEX(Param_d,MATCH(H570,Param_KeysNorm,0)),"")</f>
        <v>0</v>
      </c>
      <c r="P570" s="6">
        <f>IFERROR(IF(I570&gt;0,10000/I570,""),"")</f>
        <v>0</v>
      </c>
      <c r="Q570" s="6">
        <f>IFERROR(IF(K570&gt;0,J570/K570,""),"")</f>
        <v>0</v>
      </c>
      <c r="R570" s="6">
        <f>IFERROR(IF(L570&gt;0,Q570/L570,""),"")</f>
        <v>0</v>
      </c>
      <c r="S570" s="7">
        <f>IFERROR(R570*P570,"")</f>
        <v>0</v>
      </c>
      <c r="T570" s="6">
        <f>IFERROR((S570*M570*N570)/1000,"")</f>
        <v>0</v>
      </c>
      <c r="U570" s="6">
        <f>IFERROR(R570*M570*N570,"")</f>
        <v>0</v>
      </c>
      <c r="V570" s="6">
        <f>IF(A570&gt;0,A570*(1-(B570/100)-(C570/100)),"")</f>
        <v>0</v>
      </c>
      <c r="W570" s="6">
        <f>IFERROR(T570*V570,"")</f>
        <v>0</v>
      </c>
      <c r="X570" s="8">
        <f>IF(AND(U570&gt;0,O570&gt;0),ABS(U570-O570)/O570,"")</f>
        <v>0</v>
      </c>
      <c r="Y570" s="8">
        <f>IF(E570="Seca",Tol_Seca,Tol_Chuva)</f>
        <v>0</v>
      </c>
      <c r="Z570">
        <f>IF(AND(U570&gt;0,O570&gt;0),IF(X570&lt;=Y570,"OK","ATENCAO"),"")</f>
        <v>0</v>
      </c>
    </row>
    <row r="571" spans="7:26">
      <c r="G571">
        <f>D571&amp;"|"&amp;E571&amp;"|"&amp;F571</f>
        <v>0</v>
      </c>
      <c r="H571">
        <f>UPPER(SUBSTITUTE(SUBSTITUTE(G571,"-","")," ",""))</f>
        <v>0</v>
      </c>
      <c r="I571" s="6">
        <f>IFERROR(INDEX(Param_E,MATCH(H571,Param_KeysNorm,0)),"")</f>
        <v>0</v>
      </c>
      <c r="J571" s="6">
        <f>IFERROR(INDEX(Param_Gf,MATCH(H571,Param_KeysNorm,0)),"")</f>
        <v>0</v>
      </c>
      <c r="K571" s="6">
        <f>IFERROR(INDEX(Param_s,MATCH(H571,Param_KeysNorm,0)),"")</f>
        <v>0</v>
      </c>
      <c r="L571" s="6">
        <f>IFERROR(INDEX(Param_g,MATCH(H571,Param_KeysNorm,0)),"")</f>
        <v>0</v>
      </c>
      <c r="M571" s="6">
        <f>IFERROR(INDEX(Param_L,MATCH(H571,Param_KeysNorm,0)),"")</f>
        <v>0</v>
      </c>
      <c r="N571" s="6">
        <f>IFERROR(INDEX(Param_rho,MATCH(H571,Param_KeysNorm,0)),"")</f>
        <v>0</v>
      </c>
      <c r="O571" s="6">
        <f>IFERROR(INDEX(Param_d,MATCH(H571,Param_KeysNorm,0)),"")</f>
        <v>0</v>
      </c>
      <c r="P571" s="6">
        <f>IFERROR(IF(I571&gt;0,10000/I571,""),"")</f>
        <v>0</v>
      </c>
      <c r="Q571" s="6">
        <f>IFERROR(IF(K571&gt;0,J571/K571,""),"")</f>
        <v>0</v>
      </c>
      <c r="R571" s="6">
        <f>IFERROR(IF(L571&gt;0,Q571/L571,""),"")</f>
        <v>0</v>
      </c>
      <c r="S571" s="7">
        <f>IFERROR(R571*P571,"")</f>
        <v>0</v>
      </c>
      <c r="T571" s="6">
        <f>IFERROR((S571*M571*N571)/1000,"")</f>
        <v>0</v>
      </c>
      <c r="U571" s="6">
        <f>IFERROR(R571*M571*N571,"")</f>
        <v>0</v>
      </c>
      <c r="V571" s="6">
        <f>IF(A571&gt;0,A571*(1-(B571/100)-(C571/100)),"")</f>
        <v>0</v>
      </c>
      <c r="W571" s="6">
        <f>IFERROR(T571*V571,"")</f>
        <v>0</v>
      </c>
      <c r="X571" s="8">
        <f>IF(AND(U571&gt;0,O571&gt;0),ABS(U571-O571)/O571,"")</f>
        <v>0</v>
      </c>
      <c r="Y571" s="8">
        <f>IF(E571="Seca",Tol_Seca,Tol_Chuva)</f>
        <v>0</v>
      </c>
      <c r="Z571">
        <f>IF(AND(U571&gt;0,O571&gt;0),IF(X571&lt;=Y571,"OK","ATENCAO"),"")</f>
        <v>0</v>
      </c>
    </row>
    <row r="572" spans="7:26">
      <c r="G572">
        <f>D572&amp;"|"&amp;E572&amp;"|"&amp;F572</f>
        <v>0</v>
      </c>
      <c r="H572">
        <f>UPPER(SUBSTITUTE(SUBSTITUTE(G572,"-","")," ",""))</f>
        <v>0</v>
      </c>
      <c r="I572" s="6">
        <f>IFERROR(INDEX(Param_E,MATCH(H572,Param_KeysNorm,0)),"")</f>
        <v>0</v>
      </c>
      <c r="J572" s="6">
        <f>IFERROR(INDEX(Param_Gf,MATCH(H572,Param_KeysNorm,0)),"")</f>
        <v>0</v>
      </c>
      <c r="K572" s="6">
        <f>IFERROR(INDEX(Param_s,MATCH(H572,Param_KeysNorm,0)),"")</f>
        <v>0</v>
      </c>
      <c r="L572" s="6">
        <f>IFERROR(INDEX(Param_g,MATCH(H572,Param_KeysNorm,0)),"")</f>
        <v>0</v>
      </c>
      <c r="M572" s="6">
        <f>IFERROR(INDEX(Param_L,MATCH(H572,Param_KeysNorm,0)),"")</f>
        <v>0</v>
      </c>
      <c r="N572" s="6">
        <f>IFERROR(INDEX(Param_rho,MATCH(H572,Param_KeysNorm,0)),"")</f>
        <v>0</v>
      </c>
      <c r="O572" s="6">
        <f>IFERROR(INDEX(Param_d,MATCH(H572,Param_KeysNorm,0)),"")</f>
        <v>0</v>
      </c>
      <c r="P572" s="6">
        <f>IFERROR(IF(I572&gt;0,10000/I572,""),"")</f>
        <v>0</v>
      </c>
      <c r="Q572" s="6">
        <f>IFERROR(IF(K572&gt;0,J572/K572,""),"")</f>
        <v>0</v>
      </c>
      <c r="R572" s="6">
        <f>IFERROR(IF(L572&gt;0,Q572/L572,""),"")</f>
        <v>0</v>
      </c>
      <c r="S572" s="7">
        <f>IFERROR(R572*P572,"")</f>
        <v>0</v>
      </c>
      <c r="T572" s="6">
        <f>IFERROR((S572*M572*N572)/1000,"")</f>
        <v>0</v>
      </c>
      <c r="U572" s="6">
        <f>IFERROR(R572*M572*N572,"")</f>
        <v>0</v>
      </c>
      <c r="V572" s="6">
        <f>IF(A572&gt;0,A572*(1-(B572/100)-(C572/100)),"")</f>
        <v>0</v>
      </c>
      <c r="W572" s="6">
        <f>IFERROR(T572*V572,"")</f>
        <v>0</v>
      </c>
      <c r="X572" s="8">
        <f>IF(AND(U572&gt;0,O572&gt;0),ABS(U572-O572)/O572,"")</f>
        <v>0</v>
      </c>
      <c r="Y572" s="8">
        <f>IF(E572="Seca",Tol_Seca,Tol_Chuva)</f>
        <v>0</v>
      </c>
      <c r="Z572">
        <f>IF(AND(U572&gt;0,O572&gt;0),IF(X572&lt;=Y572,"OK","ATENCAO"),"")</f>
        <v>0</v>
      </c>
    </row>
    <row r="573" spans="7:26">
      <c r="G573">
        <f>D573&amp;"|"&amp;E573&amp;"|"&amp;F573</f>
        <v>0</v>
      </c>
      <c r="H573">
        <f>UPPER(SUBSTITUTE(SUBSTITUTE(G573,"-","")," ",""))</f>
        <v>0</v>
      </c>
      <c r="I573" s="6">
        <f>IFERROR(INDEX(Param_E,MATCH(H573,Param_KeysNorm,0)),"")</f>
        <v>0</v>
      </c>
      <c r="J573" s="6">
        <f>IFERROR(INDEX(Param_Gf,MATCH(H573,Param_KeysNorm,0)),"")</f>
        <v>0</v>
      </c>
      <c r="K573" s="6">
        <f>IFERROR(INDEX(Param_s,MATCH(H573,Param_KeysNorm,0)),"")</f>
        <v>0</v>
      </c>
      <c r="L573" s="6">
        <f>IFERROR(INDEX(Param_g,MATCH(H573,Param_KeysNorm,0)),"")</f>
        <v>0</v>
      </c>
      <c r="M573" s="6">
        <f>IFERROR(INDEX(Param_L,MATCH(H573,Param_KeysNorm,0)),"")</f>
        <v>0</v>
      </c>
      <c r="N573" s="6">
        <f>IFERROR(INDEX(Param_rho,MATCH(H573,Param_KeysNorm,0)),"")</f>
        <v>0</v>
      </c>
      <c r="O573" s="6">
        <f>IFERROR(INDEX(Param_d,MATCH(H573,Param_KeysNorm,0)),"")</f>
        <v>0</v>
      </c>
      <c r="P573" s="6">
        <f>IFERROR(IF(I573&gt;0,10000/I573,""),"")</f>
        <v>0</v>
      </c>
      <c r="Q573" s="6">
        <f>IFERROR(IF(K573&gt;0,J573/K573,""),"")</f>
        <v>0</v>
      </c>
      <c r="R573" s="6">
        <f>IFERROR(IF(L573&gt;0,Q573/L573,""),"")</f>
        <v>0</v>
      </c>
      <c r="S573" s="7">
        <f>IFERROR(R573*P573,"")</f>
        <v>0</v>
      </c>
      <c r="T573" s="6">
        <f>IFERROR((S573*M573*N573)/1000,"")</f>
        <v>0</v>
      </c>
      <c r="U573" s="6">
        <f>IFERROR(R573*M573*N573,"")</f>
        <v>0</v>
      </c>
      <c r="V573" s="6">
        <f>IF(A573&gt;0,A573*(1-(B573/100)-(C573/100)),"")</f>
        <v>0</v>
      </c>
      <c r="W573" s="6">
        <f>IFERROR(T573*V573,"")</f>
        <v>0</v>
      </c>
      <c r="X573" s="8">
        <f>IF(AND(U573&gt;0,O573&gt;0),ABS(U573-O573)/O573,"")</f>
        <v>0</v>
      </c>
      <c r="Y573" s="8">
        <f>IF(E573="Seca",Tol_Seca,Tol_Chuva)</f>
        <v>0</v>
      </c>
      <c r="Z573">
        <f>IF(AND(U573&gt;0,O573&gt;0),IF(X573&lt;=Y573,"OK","ATENCAO"),"")</f>
        <v>0</v>
      </c>
    </row>
    <row r="574" spans="7:26">
      <c r="G574">
        <f>D574&amp;"|"&amp;E574&amp;"|"&amp;F574</f>
        <v>0</v>
      </c>
      <c r="H574">
        <f>UPPER(SUBSTITUTE(SUBSTITUTE(G574,"-","")," ",""))</f>
        <v>0</v>
      </c>
      <c r="I574" s="6">
        <f>IFERROR(INDEX(Param_E,MATCH(H574,Param_KeysNorm,0)),"")</f>
        <v>0</v>
      </c>
      <c r="J574" s="6">
        <f>IFERROR(INDEX(Param_Gf,MATCH(H574,Param_KeysNorm,0)),"")</f>
        <v>0</v>
      </c>
      <c r="K574" s="6">
        <f>IFERROR(INDEX(Param_s,MATCH(H574,Param_KeysNorm,0)),"")</f>
        <v>0</v>
      </c>
      <c r="L574" s="6">
        <f>IFERROR(INDEX(Param_g,MATCH(H574,Param_KeysNorm,0)),"")</f>
        <v>0</v>
      </c>
      <c r="M574" s="6">
        <f>IFERROR(INDEX(Param_L,MATCH(H574,Param_KeysNorm,0)),"")</f>
        <v>0</v>
      </c>
      <c r="N574" s="6">
        <f>IFERROR(INDEX(Param_rho,MATCH(H574,Param_KeysNorm,0)),"")</f>
        <v>0</v>
      </c>
      <c r="O574" s="6">
        <f>IFERROR(INDEX(Param_d,MATCH(H574,Param_KeysNorm,0)),"")</f>
        <v>0</v>
      </c>
      <c r="P574" s="6">
        <f>IFERROR(IF(I574&gt;0,10000/I574,""),"")</f>
        <v>0</v>
      </c>
      <c r="Q574" s="6">
        <f>IFERROR(IF(K574&gt;0,J574/K574,""),"")</f>
        <v>0</v>
      </c>
      <c r="R574" s="6">
        <f>IFERROR(IF(L574&gt;0,Q574/L574,""),"")</f>
        <v>0</v>
      </c>
      <c r="S574" s="7">
        <f>IFERROR(R574*P574,"")</f>
        <v>0</v>
      </c>
      <c r="T574" s="6">
        <f>IFERROR((S574*M574*N574)/1000,"")</f>
        <v>0</v>
      </c>
      <c r="U574" s="6">
        <f>IFERROR(R574*M574*N574,"")</f>
        <v>0</v>
      </c>
      <c r="V574" s="6">
        <f>IF(A574&gt;0,A574*(1-(B574/100)-(C574/100)),"")</f>
        <v>0</v>
      </c>
      <c r="W574" s="6">
        <f>IFERROR(T574*V574,"")</f>
        <v>0</v>
      </c>
      <c r="X574" s="8">
        <f>IF(AND(U574&gt;0,O574&gt;0),ABS(U574-O574)/O574,"")</f>
        <v>0</v>
      </c>
      <c r="Y574" s="8">
        <f>IF(E574="Seca",Tol_Seca,Tol_Chuva)</f>
        <v>0</v>
      </c>
      <c r="Z574">
        <f>IF(AND(U574&gt;0,O574&gt;0),IF(X574&lt;=Y574,"OK","ATENCAO"),"")</f>
        <v>0</v>
      </c>
    </row>
    <row r="575" spans="7:26">
      <c r="G575">
        <f>D575&amp;"|"&amp;E575&amp;"|"&amp;F575</f>
        <v>0</v>
      </c>
      <c r="H575">
        <f>UPPER(SUBSTITUTE(SUBSTITUTE(G575,"-","")," ",""))</f>
        <v>0</v>
      </c>
      <c r="I575" s="6">
        <f>IFERROR(INDEX(Param_E,MATCH(H575,Param_KeysNorm,0)),"")</f>
        <v>0</v>
      </c>
      <c r="J575" s="6">
        <f>IFERROR(INDEX(Param_Gf,MATCH(H575,Param_KeysNorm,0)),"")</f>
        <v>0</v>
      </c>
      <c r="K575" s="6">
        <f>IFERROR(INDEX(Param_s,MATCH(H575,Param_KeysNorm,0)),"")</f>
        <v>0</v>
      </c>
      <c r="L575" s="6">
        <f>IFERROR(INDEX(Param_g,MATCH(H575,Param_KeysNorm,0)),"")</f>
        <v>0</v>
      </c>
      <c r="M575" s="6">
        <f>IFERROR(INDEX(Param_L,MATCH(H575,Param_KeysNorm,0)),"")</f>
        <v>0</v>
      </c>
      <c r="N575" s="6">
        <f>IFERROR(INDEX(Param_rho,MATCH(H575,Param_KeysNorm,0)),"")</f>
        <v>0</v>
      </c>
      <c r="O575" s="6">
        <f>IFERROR(INDEX(Param_d,MATCH(H575,Param_KeysNorm,0)),"")</f>
        <v>0</v>
      </c>
      <c r="P575" s="6">
        <f>IFERROR(IF(I575&gt;0,10000/I575,""),"")</f>
        <v>0</v>
      </c>
      <c r="Q575" s="6">
        <f>IFERROR(IF(K575&gt;0,J575/K575,""),"")</f>
        <v>0</v>
      </c>
      <c r="R575" s="6">
        <f>IFERROR(IF(L575&gt;0,Q575/L575,""),"")</f>
        <v>0</v>
      </c>
      <c r="S575" s="7">
        <f>IFERROR(R575*P575,"")</f>
        <v>0</v>
      </c>
      <c r="T575" s="6">
        <f>IFERROR((S575*M575*N575)/1000,"")</f>
        <v>0</v>
      </c>
      <c r="U575" s="6">
        <f>IFERROR(R575*M575*N575,"")</f>
        <v>0</v>
      </c>
      <c r="V575" s="6">
        <f>IF(A575&gt;0,A575*(1-(B575/100)-(C575/100)),"")</f>
        <v>0</v>
      </c>
      <c r="W575" s="6">
        <f>IFERROR(T575*V575,"")</f>
        <v>0</v>
      </c>
      <c r="X575" s="8">
        <f>IF(AND(U575&gt;0,O575&gt;0),ABS(U575-O575)/O575,"")</f>
        <v>0</v>
      </c>
      <c r="Y575" s="8">
        <f>IF(E575="Seca",Tol_Seca,Tol_Chuva)</f>
        <v>0</v>
      </c>
      <c r="Z575">
        <f>IF(AND(U575&gt;0,O575&gt;0),IF(X575&lt;=Y575,"OK","ATENCAO"),"")</f>
        <v>0</v>
      </c>
    </row>
    <row r="576" spans="7:26">
      <c r="G576">
        <f>D576&amp;"|"&amp;E576&amp;"|"&amp;F576</f>
        <v>0</v>
      </c>
      <c r="H576">
        <f>UPPER(SUBSTITUTE(SUBSTITUTE(G576,"-","")," ",""))</f>
        <v>0</v>
      </c>
      <c r="I576" s="6">
        <f>IFERROR(INDEX(Param_E,MATCH(H576,Param_KeysNorm,0)),"")</f>
        <v>0</v>
      </c>
      <c r="J576" s="6">
        <f>IFERROR(INDEX(Param_Gf,MATCH(H576,Param_KeysNorm,0)),"")</f>
        <v>0</v>
      </c>
      <c r="K576" s="6">
        <f>IFERROR(INDEX(Param_s,MATCH(H576,Param_KeysNorm,0)),"")</f>
        <v>0</v>
      </c>
      <c r="L576" s="6">
        <f>IFERROR(INDEX(Param_g,MATCH(H576,Param_KeysNorm,0)),"")</f>
        <v>0</v>
      </c>
      <c r="M576" s="6">
        <f>IFERROR(INDEX(Param_L,MATCH(H576,Param_KeysNorm,0)),"")</f>
        <v>0</v>
      </c>
      <c r="N576" s="6">
        <f>IFERROR(INDEX(Param_rho,MATCH(H576,Param_KeysNorm,0)),"")</f>
        <v>0</v>
      </c>
      <c r="O576" s="6">
        <f>IFERROR(INDEX(Param_d,MATCH(H576,Param_KeysNorm,0)),"")</f>
        <v>0</v>
      </c>
      <c r="P576" s="6">
        <f>IFERROR(IF(I576&gt;0,10000/I576,""),"")</f>
        <v>0</v>
      </c>
      <c r="Q576" s="6">
        <f>IFERROR(IF(K576&gt;0,J576/K576,""),"")</f>
        <v>0</v>
      </c>
      <c r="R576" s="6">
        <f>IFERROR(IF(L576&gt;0,Q576/L576,""),"")</f>
        <v>0</v>
      </c>
      <c r="S576" s="7">
        <f>IFERROR(R576*P576,"")</f>
        <v>0</v>
      </c>
      <c r="T576" s="6">
        <f>IFERROR((S576*M576*N576)/1000,"")</f>
        <v>0</v>
      </c>
      <c r="U576" s="6">
        <f>IFERROR(R576*M576*N576,"")</f>
        <v>0</v>
      </c>
      <c r="V576" s="6">
        <f>IF(A576&gt;0,A576*(1-(B576/100)-(C576/100)),"")</f>
        <v>0</v>
      </c>
      <c r="W576" s="6">
        <f>IFERROR(T576*V576,"")</f>
        <v>0</v>
      </c>
      <c r="X576" s="8">
        <f>IF(AND(U576&gt;0,O576&gt;0),ABS(U576-O576)/O576,"")</f>
        <v>0</v>
      </c>
      <c r="Y576" s="8">
        <f>IF(E576="Seca",Tol_Seca,Tol_Chuva)</f>
        <v>0</v>
      </c>
      <c r="Z576">
        <f>IF(AND(U576&gt;0,O576&gt;0),IF(X576&lt;=Y576,"OK","ATENCAO"),"")</f>
        <v>0</v>
      </c>
    </row>
    <row r="577" spans="7:26">
      <c r="G577">
        <f>D577&amp;"|"&amp;E577&amp;"|"&amp;F577</f>
        <v>0</v>
      </c>
      <c r="H577">
        <f>UPPER(SUBSTITUTE(SUBSTITUTE(G577,"-","")," ",""))</f>
        <v>0</v>
      </c>
      <c r="I577" s="6">
        <f>IFERROR(INDEX(Param_E,MATCH(H577,Param_KeysNorm,0)),"")</f>
        <v>0</v>
      </c>
      <c r="J577" s="6">
        <f>IFERROR(INDEX(Param_Gf,MATCH(H577,Param_KeysNorm,0)),"")</f>
        <v>0</v>
      </c>
      <c r="K577" s="6">
        <f>IFERROR(INDEX(Param_s,MATCH(H577,Param_KeysNorm,0)),"")</f>
        <v>0</v>
      </c>
      <c r="L577" s="6">
        <f>IFERROR(INDEX(Param_g,MATCH(H577,Param_KeysNorm,0)),"")</f>
        <v>0</v>
      </c>
      <c r="M577" s="6">
        <f>IFERROR(INDEX(Param_L,MATCH(H577,Param_KeysNorm,0)),"")</f>
        <v>0</v>
      </c>
      <c r="N577" s="6">
        <f>IFERROR(INDEX(Param_rho,MATCH(H577,Param_KeysNorm,0)),"")</f>
        <v>0</v>
      </c>
      <c r="O577" s="6">
        <f>IFERROR(INDEX(Param_d,MATCH(H577,Param_KeysNorm,0)),"")</f>
        <v>0</v>
      </c>
      <c r="P577" s="6">
        <f>IFERROR(IF(I577&gt;0,10000/I577,""),"")</f>
        <v>0</v>
      </c>
      <c r="Q577" s="6">
        <f>IFERROR(IF(K577&gt;0,J577/K577,""),"")</f>
        <v>0</v>
      </c>
      <c r="R577" s="6">
        <f>IFERROR(IF(L577&gt;0,Q577/L577,""),"")</f>
        <v>0</v>
      </c>
      <c r="S577" s="7">
        <f>IFERROR(R577*P577,"")</f>
        <v>0</v>
      </c>
      <c r="T577" s="6">
        <f>IFERROR((S577*M577*N577)/1000,"")</f>
        <v>0</v>
      </c>
      <c r="U577" s="6">
        <f>IFERROR(R577*M577*N577,"")</f>
        <v>0</v>
      </c>
      <c r="V577" s="6">
        <f>IF(A577&gt;0,A577*(1-(B577/100)-(C577/100)),"")</f>
        <v>0</v>
      </c>
      <c r="W577" s="6">
        <f>IFERROR(T577*V577,"")</f>
        <v>0</v>
      </c>
      <c r="X577" s="8">
        <f>IF(AND(U577&gt;0,O577&gt;0),ABS(U577-O577)/O577,"")</f>
        <v>0</v>
      </c>
      <c r="Y577" s="8">
        <f>IF(E577="Seca",Tol_Seca,Tol_Chuva)</f>
        <v>0</v>
      </c>
      <c r="Z577">
        <f>IF(AND(U577&gt;0,O577&gt;0),IF(X577&lt;=Y577,"OK","ATENCAO"),"")</f>
        <v>0</v>
      </c>
    </row>
    <row r="578" spans="7:26">
      <c r="G578">
        <f>D578&amp;"|"&amp;E578&amp;"|"&amp;F578</f>
        <v>0</v>
      </c>
      <c r="H578">
        <f>UPPER(SUBSTITUTE(SUBSTITUTE(G578,"-","")," ",""))</f>
        <v>0</v>
      </c>
      <c r="I578" s="6">
        <f>IFERROR(INDEX(Param_E,MATCH(H578,Param_KeysNorm,0)),"")</f>
        <v>0</v>
      </c>
      <c r="J578" s="6">
        <f>IFERROR(INDEX(Param_Gf,MATCH(H578,Param_KeysNorm,0)),"")</f>
        <v>0</v>
      </c>
      <c r="K578" s="6">
        <f>IFERROR(INDEX(Param_s,MATCH(H578,Param_KeysNorm,0)),"")</f>
        <v>0</v>
      </c>
      <c r="L578" s="6">
        <f>IFERROR(INDEX(Param_g,MATCH(H578,Param_KeysNorm,0)),"")</f>
        <v>0</v>
      </c>
      <c r="M578" s="6">
        <f>IFERROR(INDEX(Param_L,MATCH(H578,Param_KeysNorm,0)),"")</f>
        <v>0</v>
      </c>
      <c r="N578" s="6">
        <f>IFERROR(INDEX(Param_rho,MATCH(H578,Param_KeysNorm,0)),"")</f>
        <v>0</v>
      </c>
      <c r="O578" s="6">
        <f>IFERROR(INDEX(Param_d,MATCH(H578,Param_KeysNorm,0)),"")</f>
        <v>0</v>
      </c>
      <c r="P578" s="6">
        <f>IFERROR(IF(I578&gt;0,10000/I578,""),"")</f>
        <v>0</v>
      </c>
      <c r="Q578" s="6">
        <f>IFERROR(IF(K578&gt;0,J578/K578,""),"")</f>
        <v>0</v>
      </c>
      <c r="R578" s="6">
        <f>IFERROR(IF(L578&gt;0,Q578/L578,""),"")</f>
        <v>0</v>
      </c>
      <c r="S578" s="7">
        <f>IFERROR(R578*P578,"")</f>
        <v>0</v>
      </c>
      <c r="T578" s="6">
        <f>IFERROR((S578*M578*N578)/1000,"")</f>
        <v>0</v>
      </c>
      <c r="U578" s="6">
        <f>IFERROR(R578*M578*N578,"")</f>
        <v>0</v>
      </c>
      <c r="V578" s="6">
        <f>IF(A578&gt;0,A578*(1-(B578/100)-(C578/100)),"")</f>
        <v>0</v>
      </c>
      <c r="W578" s="6">
        <f>IFERROR(T578*V578,"")</f>
        <v>0</v>
      </c>
      <c r="X578" s="8">
        <f>IF(AND(U578&gt;0,O578&gt;0),ABS(U578-O578)/O578,"")</f>
        <v>0</v>
      </c>
      <c r="Y578" s="8">
        <f>IF(E578="Seca",Tol_Seca,Tol_Chuva)</f>
        <v>0</v>
      </c>
      <c r="Z578">
        <f>IF(AND(U578&gt;0,O578&gt;0),IF(X578&lt;=Y578,"OK","ATENCAO"),"")</f>
        <v>0</v>
      </c>
    </row>
    <row r="579" spans="7:26">
      <c r="G579">
        <f>D579&amp;"|"&amp;E579&amp;"|"&amp;F579</f>
        <v>0</v>
      </c>
      <c r="H579">
        <f>UPPER(SUBSTITUTE(SUBSTITUTE(G579,"-","")," ",""))</f>
        <v>0</v>
      </c>
      <c r="I579" s="6">
        <f>IFERROR(INDEX(Param_E,MATCH(H579,Param_KeysNorm,0)),"")</f>
        <v>0</v>
      </c>
      <c r="J579" s="6">
        <f>IFERROR(INDEX(Param_Gf,MATCH(H579,Param_KeysNorm,0)),"")</f>
        <v>0</v>
      </c>
      <c r="K579" s="6">
        <f>IFERROR(INDEX(Param_s,MATCH(H579,Param_KeysNorm,0)),"")</f>
        <v>0</v>
      </c>
      <c r="L579" s="6">
        <f>IFERROR(INDEX(Param_g,MATCH(H579,Param_KeysNorm,0)),"")</f>
        <v>0</v>
      </c>
      <c r="M579" s="6">
        <f>IFERROR(INDEX(Param_L,MATCH(H579,Param_KeysNorm,0)),"")</f>
        <v>0</v>
      </c>
      <c r="N579" s="6">
        <f>IFERROR(INDEX(Param_rho,MATCH(H579,Param_KeysNorm,0)),"")</f>
        <v>0</v>
      </c>
      <c r="O579" s="6">
        <f>IFERROR(INDEX(Param_d,MATCH(H579,Param_KeysNorm,0)),"")</f>
        <v>0</v>
      </c>
      <c r="P579" s="6">
        <f>IFERROR(IF(I579&gt;0,10000/I579,""),"")</f>
        <v>0</v>
      </c>
      <c r="Q579" s="6">
        <f>IFERROR(IF(K579&gt;0,J579/K579,""),"")</f>
        <v>0</v>
      </c>
      <c r="R579" s="6">
        <f>IFERROR(IF(L579&gt;0,Q579/L579,""),"")</f>
        <v>0</v>
      </c>
      <c r="S579" s="7">
        <f>IFERROR(R579*P579,"")</f>
        <v>0</v>
      </c>
      <c r="T579" s="6">
        <f>IFERROR((S579*M579*N579)/1000,"")</f>
        <v>0</v>
      </c>
      <c r="U579" s="6">
        <f>IFERROR(R579*M579*N579,"")</f>
        <v>0</v>
      </c>
      <c r="V579" s="6">
        <f>IF(A579&gt;0,A579*(1-(B579/100)-(C579/100)),"")</f>
        <v>0</v>
      </c>
      <c r="W579" s="6">
        <f>IFERROR(T579*V579,"")</f>
        <v>0</v>
      </c>
      <c r="X579" s="8">
        <f>IF(AND(U579&gt;0,O579&gt;0),ABS(U579-O579)/O579,"")</f>
        <v>0</v>
      </c>
      <c r="Y579" s="8">
        <f>IF(E579="Seca",Tol_Seca,Tol_Chuva)</f>
        <v>0</v>
      </c>
      <c r="Z579">
        <f>IF(AND(U579&gt;0,O579&gt;0),IF(X579&lt;=Y579,"OK","ATENCAO"),"")</f>
        <v>0</v>
      </c>
    </row>
    <row r="580" spans="7:26">
      <c r="G580">
        <f>D580&amp;"|"&amp;E580&amp;"|"&amp;F580</f>
        <v>0</v>
      </c>
      <c r="H580">
        <f>UPPER(SUBSTITUTE(SUBSTITUTE(G580,"-","")," ",""))</f>
        <v>0</v>
      </c>
      <c r="I580" s="6">
        <f>IFERROR(INDEX(Param_E,MATCH(H580,Param_KeysNorm,0)),"")</f>
        <v>0</v>
      </c>
      <c r="J580" s="6">
        <f>IFERROR(INDEX(Param_Gf,MATCH(H580,Param_KeysNorm,0)),"")</f>
        <v>0</v>
      </c>
      <c r="K580" s="6">
        <f>IFERROR(INDEX(Param_s,MATCH(H580,Param_KeysNorm,0)),"")</f>
        <v>0</v>
      </c>
      <c r="L580" s="6">
        <f>IFERROR(INDEX(Param_g,MATCH(H580,Param_KeysNorm,0)),"")</f>
        <v>0</v>
      </c>
      <c r="M580" s="6">
        <f>IFERROR(INDEX(Param_L,MATCH(H580,Param_KeysNorm,0)),"")</f>
        <v>0</v>
      </c>
      <c r="N580" s="6">
        <f>IFERROR(INDEX(Param_rho,MATCH(H580,Param_KeysNorm,0)),"")</f>
        <v>0</v>
      </c>
      <c r="O580" s="6">
        <f>IFERROR(INDEX(Param_d,MATCH(H580,Param_KeysNorm,0)),"")</f>
        <v>0</v>
      </c>
      <c r="P580" s="6">
        <f>IFERROR(IF(I580&gt;0,10000/I580,""),"")</f>
        <v>0</v>
      </c>
      <c r="Q580" s="6">
        <f>IFERROR(IF(K580&gt;0,J580/K580,""),"")</f>
        <v>0</v>
      </c>
      <c r="R580" s="6">
        <f>IFERROR(IF(L580&gt;0,Q580/L580,""),"")</f>
        <v>0</v>
      </c>
      <c r="S580" s="7">
        <f>IFERROR(R580*P580,"")</f>
        <v>0</v>
      </c>
      <c r="T580" s="6">
        <f>IFERROR((S580*M580*N580)/1000,"")</f>
        <v>0</v>
      </c>
      <c r="U580" s="6">
        <f>IFERROR(R580*M580*N580,"")</f>
        <v>0</v>
      </c>
      <c r="V580" s="6">
        <f>IF(A580&gt;0,A580*(1-(B580/100)-(C580/100)),"")</f>
        <v>0</v>
      </c>
      <c r="W580" s="6">
        <f>IFERROR(T580*V580,"")</f>
        <v>0</v>
      </c>
      <c r="X580" s="8">
        <f>IF(AND(U580&gt;0,O580&gt;0),ABS(U580-O580)/O580,"")</f>
        <v>0</v>
      </c>
      <c r="Y580" s="8">
        <f>IF(E580="Seca",Tol_Seca,Tol_Chuva)</f>
        <v>0</v>
      </c>
      <c r="Z580">
        <f>IF(AND(U580&gt;0,O580&gt;0),IF(X580&lt;=Y580,"OK","ATENCAO"),"")</f>
        <v>0</v>
      </c>
    </row>
    <row r="581" spans="7:26">
      <c r="G581">
        <f>D581&amp;"|"&amp;E581&amp;"|"&amp;F581</f>
        <v>0</v>
      </c>
      <c r="H581">
        <f>UPPER(SUBSTITUTE(SUBSTITUTE(G581,"-","")," ",""))</f>
        <v>0</v>
      </c>
      <c r="I581" s="6">
        <f>IFERROR(INDEX(Param_E,MATCH(H581,Param_KeysNorm,0)),"")</f>
        <v>0</v>
      </c>
      <c r="J581" s="6">
        <f>IFERROR(INDEX(Param_Gf,MATCH(H581,Param_KeysNorm,0)),"")</f>
        <v>0</v>
      </c>
      <c r="K581" s="6">
        <f>IFERROR(INDEX(Param_s,MATCH(H581,Param_KeysNorm,0)),"")</f>
        <v>0</v>
      </c>
      <c r="L581" s="6">
        <f>IFERROR(INDEX(Param_g,MATCH(H581,Param_KeysNorm,0)),"")</f>
        <v>0</v>
      </c>
      <c r="M581" s="6">
        <f>IFERROR(INDEX(Param_L,MATCH(H581,Param_KeysNorm,0)),"")</f>
        <v>0</v>
      </c>
      <c r="N581" s="6">
        <f>IFERROR(INDEX(Param_rho,MATCH(H581,Param_KeysNorm,0)),"")</f>
        <v>0</v>
      </c>
      <c r="O581" s="6">
        <f>IFERROR(INDEX(Param_d,MATCH(H581,Param_KeysNorm,0)),"")</f>
        <v>0</v>
      </c>
      <c r="P581" s="6">
        <f>IFERROR(IF(I581&gt;0,10000/I581,""),"")</f>
        <v>0</v>
      </c>
      <c r="Q581" s="6">
        <f>IFERROR(IF(K581&gt;0,J581/K581,""),"")</f>
        <v>0</v>
      </c>
      <c r="R581" s="6">
        <f>IFERROR(IF(L581&gt;0,Q581/L581,""),"")</f>
        <v>0</v>
      </c>
      <c r="S581" s="7">
        <f>IFERROR(R581*P581,"")</f>
        <v>0</v>
      </c>
      <c r="T581" s="6">
        <f>IFERROR((S581*M581*N581)/1000,"")</f>
        <v>0</v>
      </c>
      <c r="U581" s="6">
        <f>IFERROR(R581*M581*N581,"")</f>
        <v>0</v>
      </c>
      <c r="V581" s="6">
        <f>IF(A581&gt;0,A581*(1-(B581/100)-(C581/100)),"")</f>
        <v>0</v>
      </c>
      <c r="W581" s="6">
        <f>IFERROR(T581*V581,"")</f>
        <v>0</v>
      </c>
      <c r="X581" s="8">
        <f>IF(AND(U581&gt;0,O581&gt;0),ABS(U581-O581)/O581,"")</f>
        <v>0</v>
      </c>
      <c r="Y581" s="8">
        <f>IF(E581="Seca",Tol_Seca,Tol_Chuva)</f>
        <v>0</v>
      </c>
      <c r="Z581">
        <f>IF(AND(U581&gt;0,O581&gt;0),IF(X581&lt;=Y581,"OK","ATENCAO"),"")</f>
        <v>0</v>
      </c>
    </row>
    <row r="582" spans="7:26">
      <c r="G582">
        <f>D582&amp;"|"&amp;E582&amp;"|"&amp;F582</f>
        <v>0</v>
      </c>
      <c r="H582">
        <f>UPPER(SUBSTITUTE(SUBSTITUTE(G582,"-","")," ",""))</f>
        <v>0</v>
      </c>
      <c r="I582" s="6">
        <f>IFERROR(INDEX(Param_E,MATCH(H582,Param_KeysNorm,0)),"")</f>
        <v>0</v>
      </c>
      <c r="J582" s="6">
        <f>IFERROR(INDEX(Param_Gf,MATCH(H582,Param_KeysNorm,0)),"")</f>
        <v>0</v>
      </c>
      <c r="K582" s="6">
        <f>IFERROR(INDEX(Param_s,MATCH(H582,Param_KeysNorm,0)),"")</f>
        <v>0</v>
      </c>
      <c r="L582" s="6">
        <f>IFERROR(INDEX(Param_g,MATCH(H582,Param_KeysNorm,0)),"")</f>
        <v>0</v>
      </c>
      <c r="M582" s="6">
        <f>IFERROR(INDEX(Param_L,MATCH(H582,Param_KeysNorm,0)),"")</f>
        <v>0</v>
      </c>
      <c r="N582" s="6">
        <f>IFERROR(INDEX(Param_rho,MATCH(H582,Param_KeysNorm,0)),"")</f>
        <v>0</v>
      </c>
      <c r="O582" s="6">
        <f>IFERROR(INDEX(Param_d,MATCH(H582,Param_KeysNorm,0)),"")</f>
        <v>0</v>
      </c>
      <c r="P582" s="6">
        <f>IFERROR(IF(I582&gt;0,10000/I582,""),"")</f>
        <v>0</v>
      </c>
      <c r="Q582" s="6">
        <f>IFERROR(IF(K582&gt;0,J582/K582,""),"")</f>
        <v>0</v>
      </c>
      <c r="R582" s="6">
        <f>IFERROR(IF(L582&gt;0,Q582/L582,""),"")</f>
        <v>0</v>
      </c>
      <c r="S582" s="7">
        <f>IFERROR(R582*P582,"")</f>
        <v>0</v>
      </c>
      <c r="T582" s="6">
        <f>IFERROR((S582*M582*N582)/1000,"")</f>
        <v>0</v>
      </c>
      <c r="U582" s="6">
        <f>IFERROR(R582*M582*N582,"")</f>
        <v>0</v>
      </c>
      <c r="V582" s="6">
        <f>IF(A582&gt;0,A582*(1-(B582/100)-(C582/100)),"")</f>
        <v>0</v>
      </c>
      <c r="W582" s="6">
        <f>IFERROR(T582*V582,"")</f>
        <v>0</v>
      </c>
      <c r="X582" s="8">
        <f>IF(AND(U582&gt;0,O582&gt;0),ABS(U582-O582)/O582,"")</f>
        <v>0</v>
      </c>
      <c r="Y582" s="8">
        <f>IF(E582="Seca",Tol_Seca,Tol_Chuva)</f>
        <v>0</v>
      </c>
      <c r="Z582">
        <f>IF(AND(U582&gt;0,O582&gt;0),IF(X582&lt;=Y582,"OK","ATENCAO"),"")</f>
        <v>0</v>
      </c>
    </row>
    <row r="583" spans="7:26">
      <c r="G583">
        <f>D583&amp;"|"&amp;E583&amp;"|"&amp;F583</f>
        <v>0</v>
      </c>
      <c r="H583">
        <f>UPPER(SUBSTITUTE(SUBSTITUTE(G583,"-","")," ",""))</f>
        <v>0</v>
      </c>
      <c r="I583" s="6">
        <f>IFERROR(INDEX(Param_E,MATCH(H583,Param_KeysNorm,0)),"")</f>
        <v>0</v>
      </c>
      <c r="J583" s="6">
        <f>IFERROR(INDEX(Param_Gf,MATCH(H583,Param_KeysNorm,0)),"")</f>
        <v>0</v>
      </c>
      <c r="K583" s="6">
        <f>IFERROR(INDEX(Param_s,MATCH(H583,Param_KeysNorm,0)),"")</f>
        <v>0</v>
      </c>
      <c r="L583" s="6">
        <f>IFERROR(INDEX(Param_g,MATCH(H583,Param_KeysNorm,0)),"")</f>
        <v>0</v>
      </c>
      <c r="M583" s="6">
        <f>IFERROR(INDEX(Param_L,MATCH(H583,Param_KeysNorm,0)),"")</f>
        <v>0</v>
      </c>
      <c r="N583" s="6">
        <f>IFERROR(INDEX(Param_rho,MATCH(H583,Param_KeysNorm,0)),"")</f>
        <v>0</v>
      </c>
      <c r="O583" s="6">
        <f>IFERROR(INDEX(Param_d,MATCH(H583,Param_KeysNorm,0)),"")</f>
        <v>0</v>
      </c>
      <c r="P583" s="6">
        <f>IFERROR(IF(I583&gt;0,10000/I583,""),"")</f>
        <v>0</v>
      </c>
      <c r="Q583" s="6">
        <f>IFERROR(IF(K583&gt;0,J583/K583,""),"")</f>
        <v>0</v>
      </c>
      <c r="R583" s="6">
        <f>IFERROR(IF(L583&gt;0,Q583/L583,""),"")</f>
        <v>0</v>
      </c>
      <c r="S583" s="7">
        <f>IFERROR(R583*P583,"")</f>
        <v>0</v>
      </c>
      <c r="T583" s="6">
        <f>IFERROR((S583*M583*N583)/1000,"")</f>
        <v>0</v>
      </c>
      <c r="U583" s="6">
        <f>IFERROR(R583*M583*N583,"")</f>
        <v>0</v>
      </c>
      <c r="V583" s="6">
        <f>IF(A583&gt;0,A583*(1-(B583/100)-(C583/100)),"")</f>
        <v>0</v>
      </c>
      <c r="W583" s="6">
        <f>IFERROR(T583*V583,"")</f>
        <v>0</v>
      </c>
      <c r="X583" s="8">
        <f>IF(AND(U583&gt;0,O583&gt;0),ABS(U583-O583)/O583,"")</f>
        <v>0</v>
      </c>
      <c r="Y583" s="8">
        <f>IF(E583="Seca",Tol_Seca,Tol_Chuva)</f>
        <v>0</v>
      </c>
      <c r="Z583">
        <f>IF(AND(U583&gt;0,O583&gt;0),IF(X583&lt;=Y583,"OK","ATENCAO"),"")</f>
        <v>0</v>
      </c>
    </row>
    <row r="584" spans="7:26">
      <c r="G584">
        <f>D584&amp;"|"&amp;E584&amp;"|"&amp;F584</f>
        <v>0</v>
      </c>
      <c r="H584">
        <f>UPPER(SUBSTITUTE(SUBSTITUTE(G584,"-","")," ",""))</f>
        <v>0</v>
      </c>
      <c r="I584" s="6">
        <f>IFERROR(INDEX(Param_E,MATCH(H584,Param_KeysNorm,0)),"")</f>
        <v>0</v>
      </c>
      <c r="J584" s="6">
        <f>IFERROR(INDEX(Param_Gf,MATCH(H584,Param_KeysNorm,0)),"")</f>
        <v>0</v>
      </c>
      <c r="K584" s="6">
        <f>IFERROR(INDEX(Param_s,MATCH(H584,Param_KeysNorm,0)),"")</f>
        <v>0</v>
      </c>
      <c r="L584" s="6">
        <f>IFERROR(INDEX(Param_g,MATCH(H584,Param_KeysNorm,0)),"")</f>
        <v>0</v>
      </c>
      <c r="M584" s="6">
        <f>IFERROR(INDEX(Param_L,MATCH(H584,Param_KeysNorm,0)),"")</f>
        <v>0</v>
      </c>
      <c r="N584" s="6">
        <f>IFERROR(INDEX(Param_rho,MATCH(H584,Param_KeysNorm,0)),"")</f>
        <v>0</v>
      </c>
      <c r="O584" s="6">
        <f>IFERROR(INDEX(Param_d,MATCH(H584,Param_KeysNorm,0)),"")</f>
        <v>0</v>
      </c>
      <c r="P584" s="6">
        <f>IFERROR(IF(I584&gt;0,10000/I584,""),"")</f>
        <v>0</v>
      </c>
      <c r="Q584" s="6">
        <f>IFERROR(IF(K584&gt;0,J584/K584,""),"")</f>
        <v>0</v>
      </c>
      <c r="R584" s="6">
        <f>IFERROR(IF(L584&gt;0,Q584/L584,""),"")</f>
        <v>0</v>
      </c>
      <c r="S584" s="7">
        <f>IFERROR(R584*P584,"")</f>
        <v>0</v>
      </c>
      <c r="T584" s="6">
        <f>IFERROR((S584*M584*N584)/1000,"")</f>
        <v>0</v>
      </c>
      <c r="U584" s="6">
        <f>IFERROR(R584*M584*N584,"")</f>
        <v>0</v>
      </c>
      <c r="V584" s="6">
        <f>IF(A584&gt;0,A584*(1-(B584/100)-(C584/100)),"")</f>
        <v>0</v>
      </c>
      <c r="W584" s="6">
        <f>IFERROR(T584*V584,"")</f>
        <v>0</v>
      </c>
      <c r="X584" s="8">
        <f>IF(AND(U584&gt;0,O584&gt;0),ABS(U584-O584)/O584,"")</f>
        <v>0</v>
      </c>
      <c r="Y584" s="8">
        <f>IF(E584="Seca",Tol_Seca,Tol_Chuva)</f>
        <v>0</v>
      </c>
      <c r="Z584">
        <f>IF(AND(U584&gt;0,O584&gt;0),IF(X584&lt;=Y584,"OK","ATENCAO"),"")</f>
        <v>0</v>
      </c>
    </row>
    <row r="585" spans="7:26">
      <c r="G585">
        <f>D585&amp;"|"&amp;E585&amp;"|"&amp;F585</f>
        <v>0</v>
      </c>
      <c r="H585">
        <f>UPPER(SUBSTITUTE(SUBSTITUTE(G585,"-","")," ",""))</f>
        <v>0</v>
      </c>
      <c r="I585" s="6">
        <f>IFERROR(INDEX(Param_E,MATCH(H585,Param_KeysNorm,0)),"")</f>
        <v>0</v>
      </c>
      <c r="J585" s="6">
        <f>IFERROR(INDEX(Param_Gf,MATCH(H585,Param_KeysNorm,0)),"")</f>
        <v>0</v>
      </c>
      <c r="K585" s="6">
        <f>IFERROR(INDEX(Param_s,MATCH(H585,Param_KeysNorm,0)),"")</f>
        <v>0</v>
      </c>
      <c r="L585" s="6">
        <f>IFERROR(INDEX(Param_g,MATCH(H585,Param_KeysNorm,0)),"")</f>
        <v>0</v>
      </c>
      <c r="M585" s="6">
        <f>IFERROR(INDEX(Param_L,MATCH(H585,Param_KeysNorm,0)),"")</f>
        <v>0</v>
      </c>
      <c r="N585" s="6">
        <f>IFERROR(INDEX(Param_rho,MATCH(H585,Param_KeysNorm,0)),"")</f>
        <v>0</v>
      </c>
      <c r="O585" s="6">
        <f>IFERROR(INDEX(Param_d,MATCH(H585,Param_KeysNorm,0)),"")</f>
        <v>0</v>
      </c>
      <c r="P585" s="6">
        <f>IFERROR(IF(I585&gt;0,10000/I585,""),"")</f>
        <v>0</v>
      </c>
      <c r="Q585" s="6">
        <f>IFERROR(IF(K585&gt;0,J585/K585,""),"")</f>
        <v>0</v>
      </c>
      <c r="R585" s="6">
        <f>IFERROR(IF(L585&gt;0,Q585/L585,""),"")</f>
        <v>0</v>
      </c>
      <c r="S585" s="7">
        <f>IFERROR(R585*P585,"")</f>
        <v>0</v>
      </c>
      <c r="T585" s="6">
        <f>IFERROR((S585*M585*N585)/1000,"")</f>
        <v>0</v>
      </c>
      <c r="U585" s="6">
        <f>IFERROR(R585*M585*N585,"")</f>
        <v>0</v>
      </c>
      <c r="V585" s="6">
        <f>IF(A585&gt;0,A585*(1-(B585/100)-(C585/100)),"")</f>
        <v>0</v>
      </c>
      <c r="W585" s="6">
        <f>IFERROR(T585*V585,"")</f>
        <v>0</v>
      </c>
      <c r="X585" s="8">
        <f>IF(AND(U585&gt;0,O585&gt;0),ABS(U585-O585)/O585,"")</f>
        <v>0</v>
      </c>
      <c r="Y585" s="8">
        <f>IF(E585="Seca",Tol_Seca,Tol_Chuva)</f>
        <v>0</v>
      </c>
      <c r="Z585">
        <f>IF(AND(U585&gt;0,O585&gt;0),IF(X585&lt;=Y585,"OK","ATENCAO"),"")</f>
        <v>0</v>
      </c>
    </row>
    <row r="586" spans="7:26">
      <c r="G586">
        <f>D586&amp;"|"&amp;E586&amp;"|"&amp;F586</f>
        <v>0</v>
      </c>
      <c r="H586">
        <f>UPPER(SUBSTITUTE(SUBSTITUTE(G586,"-","")," ",""))</f>
        <v>0</v>
      </c>
      <c r="I586" s="6">
        <f>IFERROR(INDEX(Param_E,MATCH(H586,Param_KeysNorm,0)),"")</f>
        <v>0</v>
      </c>
      <c r="J586" s="6">
        <f>IFERROR(INDEX(Param_Gf,MATCH(H586,Param_KeysNorm,0)),"")</f>
        <v>0</v>
      </c>
      <c r="K586" s="6">
        <f>IFERROR(INDEX(Param_s,MATCH(H586,Param_KeysNorm,0)),"")</f>
        <v>0</v>
      </c>
      <c r="L586" s="6">
        <f>IFERROR(INDEX(Param_g,MATCH(H586,Param_KeysNorm,0)),"")</f>
        <v>0</v>
      </c>
      <c r="M586" s="6">
        <f>IFERROR(INDEX(Param_L,MATCH(H586,Param_KeysNorm,0)),"")</f>
        <v>0</v>
      </c>
      <c r="N586" s="6">
        <f>IFERROR(INDEX(Param_rho,MATCH(H586,Param_KeysNorm,0)),"")</f>
        <v>0</v>
      </c>
      <c r="O586" s="6">
        <f>IFERROR(INDEX(Param_d,MATCH(H586,Param_KeysNorm,0)),"")</f>
        <v>0</v>
      </c>
      <c r="P586" s="6">
        <f>IFERROR(IF(I586&gt;0,10000/I586,""),"")</f>
        <v>0</v>
      </c>
      <c r="Q586" s="6">
        <f>IFERROR(IF(K586&gt;0,J586/K586,""),"")</f>
        <v>0</v>
      </c>
      <c r="R586" s="6">
        <f>IFERROR(IF(L586&gt;0,Q586/L586,""),"")</f>
        <v>0</v>
      </c>
      <c r="S586" s="7">
        <f>IFERROR(R586*P586,"")</f>
        <v>0</v>
      </c>
      <c r="T586" s="6">
        <f>IFERROR((S586*M586*N586)/1000,"")</f>
        <v>0</v>
      </c>
      <c r="U586" s="6">
        <f>IFERROR(R586*M586*N586,"")</f>
        <v>0</v>
      </c>
      <c r="V586" s="6">
        <f>IF(A586&gt;0,A586*(1-(B586/100)-(C586/100)),"")</f>
        <v>0</v>
      </c>
      <c r="W586" s="6">
        <f>IFERROR(T586*V586,"")</f>
        <v>0</v>
      </c>
      <c r="X586" s="8">
        <f>IF(AND(U586&gt;0,O586&gt;0),ABS(U586-O586)/O586,"")</f>
        <v>0</v>
      </c>
      <c r="Y586" s="8">
        <f>IF(E586="Seca",Tol_Seca,Tol_Chuva)</f>
        <v>0</v>
      </c>
      <c r="Z586">
        <f>IF(AND(U586&gt;0,O586&gt;0),IF(X586&lt;=Y586,"OK","ATENCAO"),"")</f>
        <v>0</v>
      </c>
    </row>
    <row r="587" spans="7:26">
      <c r="G587">
        <f>D587&amp;"|"&amp;E587&amp;"|"&amp;F587</f>
        <v>0</v>
      </c>
      <c r="H587">
        <f>UPPER(SUBSTITUTE(SUBSTITUTE(G587,"-","")," ",""))</f>
        <v>0</v>
      </c>
      <c r="I587" s="6">
        <f>IFERROR(INDEX(Param_E,MATCH(H587,Param_KeysNorm,0)),"")</f>
        <v>0</v>
      </c>
      <c r="J587" s="6">
        <f>IFERROR(INDEX(Param_Gf,MATCH(H587,Param_KeysNorm,0)),"")</f>
        <v>0</v>
      </c>
      <c r="K587" s="6">
        <f>IFERROR(INDEX(Param_s,MATCH(H587,Param_KeysNorm,0)),"")</f>
        <v>0</v>
      </c>
      <c r="L587" s="6">
        <f>IFERROR(INDEX(Param_g,MATCH(H587,Param_KeysNorm,0)),"")</f>
        <v>0</v>
      </c>
      <c r="M587" s="6">
        <f>IFERROR(INDEX(Param_L,MATCH(H587,Param_KeysNorm,0)),"")</f>
        <v>0</v>
      </c>
      <c r="N587" s="6">
        <f>IFERROR(INDEX(Param_rho,MATCH(H587,Param_KeysNorm,0)),"")</f>
        <v>0</v>
      </c>
      <c r="O587" s="6">
        <f>IFERROR(INDEX(Param_d,MATCH(H587,Param_KeysNorm,0)),"")</f>
        <v>0</v>
      </c>
      <c r="P587" s="6">
        <f>IFERROR(IF(I587&gt;0,10000/I587,""),"")</f>
        <v>0</v>
      </c>
      <c r="Q587" s="6">
        <f>IFERROR(IF(K587&gt;0,J587/K587,""),"")</f>
        <v>0</v>
      </c>
      <c r="R587" s="6">
        <f>IFERROR(IF(L587&gt;0,Q587/L587,""),"")</f>
        <v>0</v>
      </c>
      <c r="S587" s="7">
        <f>IFERROR(R587*P587,"")</f>
        <v>0</v>
      </c>
      <c r="T587" s="6">
        <f>IFERROR((S587*M587*N587)/1000,"")</f>
        <v>0</v>
      </c>
      <c r="U587" s="6">
        <f>IFERROR(R587*M587*N587,"")</f>
        <v>0</v>
      </c>
      <c r="V587" s="6">
        <f>IF(A587&gt;0,A587*(1-(B587/100)-(C587/100)),"")</f>
        <v>0</v>
      </c>
      <c r="W587" s="6">
        <f>IFERROR(T587*V587,"")</f>
        <v>0</v>
      </c>
      <c r="X587" s="8">
        <f>IF(AND(U587&gt;0,O587&gt;0),ABS(U587-O587)/O587,"")</f>
        <v>0</v>
      </c>
      <c r="Y587" s="8">
        <f>IF(E587="Seca",Tol_Seca,Tol_Chuva)</f>
        <v>0</v>
      </c>
      <c r="Z587">
        <f>IF(AND(U587&gt;0,O587&gt;0),IF(X587&lt;=Y587,"OK","ATENCAO"),"")</f>
        <v>0</v>
      </c>
    </row>
    <row r="588" spans="7:26">
      <c r="G588">
        <f>D588&amp;"|"&amp;E588&amp;"|"&amp;F588</f>
        <v>0</v>
      </c>
      <c r="H588">
        <f>UPPER(SUBSTITUTE(SUBSTITUTE(G588,"-","")," ",""))</f>
        <v>0</v>
      </c>
      <c r="I588" s="6">
        <f>IFERROR(INDEX(Param_E,MATCH(H588,Param_KeysNorm,0)),"")</f>
        <v>0</v>
      </c>
      <c r="J588" s="6">
        <f>IFERROR(INDEX(Param_Gf,MATCH(H588,Param_KeysNorm,0)),"")</f>
        <v>0</v>
      </c>
      <c r="K588" s="6">
        <f>IFERROR(INDEX(Param_s,MATCH(H588,Param_KeysNorm,0)),"")</f>
        <v>0</v>
      </c>
      <c r="L588" s="6">
        <f>IFERROR(INDEX(Param_g,MATCH(H588,Param_KeysNorm,0)),"")</f>
        <v>0</v>
      </c>
      <c r="M588" s="6">
        <f>IFERROR(INDEX(Param_L,MATCH(H588,Param_KeysNorm,0)),"")</f>
        <v>0</v>
      </c>
      <c r="N588" s="6">
        <f>IFERROR(INDEX(Param_rho,MATCH(H588,Param_KeysNorm,0)),"")</f>
        <v>0</v>
      </c>
      <c r="O588" s="6">
        <f>IFERROR(INDEX(Param_d,MATCH(H588,Param_KeysNorm,0)),"")</f>
        <v>0</v>
      </c>
      <c r="P588" s="6">
        <f>IFERROR(IF(I588&gt;0,10000/I588,""),"")</f>
        <v>0</v>
      </c>
      <c r="Q588" s="6">
        <f>IFERROR(IF(K588&gt;0,J588/K588,""),"")</f>
        <v>0</v>
      </c>
      <c r="R588" s="6">
        <f>IFERROR(IF(L588&gt;0,Q588/L588,""),"")</f>
        <v>0</v>
      </c>
      <c r="S588" s="7">
        <f>IFERROR(R588*P588,"")</f>
        <v>0</v>
      </c>
      <c r="T588" s="6">
        <f>IFERROR((S588*M588*N588)/1000,"")</f>
        <v>0</v>
      </c>
      <c r="U588" s="6">
        <f>IFERROR(R588*M588*N588,"")</f>
        <v>0</v>
      </c>
      <c r="V588" s="6">
        <f>IF(A588&gt;0,A588*(1-(B588/100)-(C588/100)),"")</f>
        <v>0</v>
      </c>
      <c r="W588" s="6">
        <f>IFERROR(T588*V588,"")</f>
        <v>0</v>
      </c>
      <c r="X588" s="8">
        <f>IF(AND(U588&gt;0,O588&gt;0),ABS(U588-O588)/O588,"")</f>
        <v>0</v>
      </c>
      <c r="Y588" s="8">
        <f>IF(E588="Seca",Tol_Seca,Tol_Chuva)</f>
        <v>0</v>
      </c>
      <c r="Z588">
        <f>IF(AND(U588&gt;0,O588&gt;0),IF(X588&lt;=Y588,"OK","ATENCAO"),"")</f>
        <v>0</v>
      </c>
    </row>
    <row r="589" spans="7:26">
      <c r="G589">
        <f>D589&amp;"|"&amp;E589&amp;"|"&amp;F589</f>
        <v>0</v>
      </c>
      <c r="H589">
        <f>UPPER(SUBSTITUTE(SUBSTITUTE(G589,"-","")," ",""))</f>
        <v>0</v>
      </c>
      <c r="I589" s="6">
        <f>IFERROR(INDEX(Param_E,MATCH(H589,Param_KeysNorm,0)),"")</f>
        <v>0</v>
      </c>
      <c r="J589" s="6">
        <f>IFERROR(INDEX(Param_Gf,MATCH(H589,Param_KeysNorm,0)),"")</f>
        <v>0</v>
      </c>
      <c r="K589" s="6">
        <f>IFERROR(INDEX(Param_s,MATCH(H589,Param_KeysNorm,0)),"")</f>
        <v>0</v>
      </c>
      <c r="L589" s="6">
        <f>IFERROR(INDEX(Param_g,MATCH(H589,Param_KeysNorm,0)),"")</f>
        <v>0</v>
      </c>
      <c r="M589" s="6">
        <f>IFERROR(INDEX(Param_L,MATCH(H589,Param_KeysNorm,0)),"")</f>
        <v>0</v>
      </c>
      <c r="N589" s="6">
        <f>IFERROR(INDEX(Param_rho,MATCH(H589,Param_KeysNorm,0)),"")</f>
        <v>0</v>
      </c>
      <c r="O589" s="6">
        <f>IFERROR(INDEX(Param_d,MATCH(H589,Param_KeysNorm,0)),"")</f>
        <v>0</v>
      </c>
      <c r="P589" s="6">
        <f>IFERROR(IF(I589&gt;0,10000/I589,""),"")</f>
        <v>0</v>
      </c>
      <c r="Q589" s="6">
        <f>IFERROR(IF(K589&gt;0,J589/K589,""),"")</f>
        <v>0</v>
      </c>
      <c r="R589" s="6">
        <f>IFERROR(IF(L589&gt;0,Q589/L589,""),"")</f>
        <v>0</v>
      </c>
      <c r="S589" s="7">
        <f>IFERROR(R589*P589,"")</f>
        <v>0</v>
      </c>
      <c r="T589" s="6">
        <f>IFERROR((S589*M589*N589)/1000,"")</f>
        <v>0</v>
      </c>
      <c r="U589" s="6">
        <f>IFERROR(R589*M589*N589,"")</f>
        <v>0</v>
      </c>
      <c r="V589" s="6">
        <f>IF(A589&gt;0,A589*(1-(B589/100)-(C589/100)),"")</f>
        <v>0</v>
      </c>
      <c r="W589" s="6">
        <f>IFERROR(T589*V589,"")</f>
        <v>0</v>
      </c>
      <c r="X589" s="8">
        <f>IF(AND(U589&gt;0,O589&gt;0),ABS(U589-O589)/O589,"")</f>
        <v>0</v>
      </c>
      <c r="Y589" s="8">
        <f>IF(E589="Seca",Tol_Seca,Tol_Chuva)</f>
        <v>0</v>
      </c>
      <c r="Z589">
        <f>IF(AND(U589&gt;0,O589&gt;0),IF(X589&lt;=Y589,"OK","ATENCAO"),"")</f>
        <v>0</v>
      </c>
    </row>
    <row r="590" spans="7:26">
      <c r="G590">
        <f>D590&amp;"|"&amp;E590&amp;"|"&amp;F590</f>
        <v>0</v>
      </c>
      <c r="H590">
        <f>UPPER(SUBSTITUTE(SUBSTITUTE(G590,"-","")," ",""))</f>
        <v>0</v>
      </c>
      <c r="I590" s="6">
        <f>IFERROR(INDEX(Param_E,MATCH(H590,Param_KeysNorm,0)),"")</f>
        <v>0</v>
      </c>
      <c r="J590" s="6">
        <f>IFERROR(INDEX(Param_Gf,MATCH(H590,Param_KeysNorm,0)),"")</f>
        <v>0</v>
      </c>
      <c r="K590" s="6">
        <f>IFERROR(INDEX(Param_s,MATCH(H590,Param_KeysNorm,0)),"")</f>
        <v>0</v>
      </c>
      <c r="L590" s="6">
        <f>IFERROR(INDEX(Param_g,MATCH(H590,Param_KeysNorm,0)),"")</f>
        <v>0</v>
      </c>
      <c r="M590" s="6">
        <f>IFERROR(INDEX(Param_L,MATCH(H590,Param_KeysNorm,0)),"")</f>
        <v>0</v>
      </c>
      <c r="N590" s="6">
        <f>IFERROR(INDEX(Param_rho,MATCH(H590,Param_KeysNorm,0)),"")</f>
        <v>0</v>
      </c>
      <c r="O590" s="6">
        <f>IFERROR(INDEX(Param_d,MATCH(H590,Param_KeysNorm,0)),"")</f>
        <v>0</v>
      </c>
      <c r="P590" s="6">
        <f>IFERROR(IF(I590&gt;0,10000/I590,""),"")</f>
        <v>0</v>
      </c>
      <c r="Q590" s="6">
        <f>IFERROR(IF(K590&gt;0,J590/K590,""),"")</f>
        <v>0</v>
      </c>
      <c r="R590" s="6">
        <f>IFERROR(IF(L590&gt;0,Q590/L590,""),"")</f>
        <v>0</v>
      </c>
      <c r="S590" s="7">
        <f>IFERROR(R590*P590,"")</f>
        <v>0</v>
      </c>
      <c r="T590" s="6">
        <f>IFERROR((S590*M590*N590)/1000,"")</f>
        <v>0</v>
      </c>
      <c r="U590" s="6">
        <f>IFERROR(R590*M590*N590,"")</f>
        <v>0</v>
      </c>
      <c r="V590" s="6">
        <f>IF(A590&gt;0,A590*(1-(B590/100)-(C590/100)),"")</f>
        <v>0</v>
      </c>
      <c r="W590" s="6">
        <f>IFERROR(T590*V590,"")</f>
        <v>0</v>
      </c>
      <c r="X590" s="8">
        <f>IF(AND(U590&gt;0,O590&gt;0),ABS(U590-O590)/O590,"")</f>
        <v>0</v>
      </c>
      <c r="Y590" s="8">
        <f>IF(E590="Seca",Tol_Seca,Tol_Chuva)</f>
        <v>0</v>
      </c>
      <c r="Z590">
        <f>IF(AND(U590&gt;0,O590&gt;0),IF(X590&lt;=Y590,"OK","ATENCAO"),"")</f>
        <v>0</v>
      </c>
    </row>
    <row r="591" spans="7:26">
      <c r="G591">
        <f>D591&amp;"|"&amp;E591&amp;"|"&amp;F591</f>
        <v>0</v>
      </c>
      <c r="H591">
        <f>UPPER(SUBSTITUTE(SUBSTITUTE(G591,"-","")," ",""))</f>
        <v>0</v>
      </c>
      <c r="I591" s="6">
        <f>IFERROR(INDEX(Param_E,MATCH(H591,Param_KeysNorm,0)),"")</f>
        <v>0</v>
      </c>
      <c r="J591" s="6">
        <f>IFERROR(INDEX(Param_Gf,MATCH(H591,Param_KeysNorm,0)),"")</f>
        <v>0</v>
      </c>
      <c r="K591" s="6">
        <f>IFERROR(INDEX(Param_s,MATCH(H591,Param_KeysNorm,0)),"")</f>
        <v>0</v>
      </c>
      <c r="L591" s="6">
        <f>IFERROR(INDEX(Param_g,MATCH(H591,Param_KeysNorm,0)),"")</f>
        <v>0</v>
      </c>
      <c r="M591" s="6">
        <f>IFERROR(INDEX(Param_L,MATCH(H591,Param_KeysNorm,0)),"")</f>
        <v>0</v>
      </c>
      <c r="N591" s="6">
        <f>IFERROR(INDEX(Param_rho,MATCH(H591,Param_KeysNorm,0)),"")</f>
        <v>0</v>
      </c>
      <c r="O591" s="6">
        <f>IFERROR(INDEX(Param_d,MATCH(H591,Param_KeysNorm,0)),"")</f>
        <v>0</v>
      </c>
      <c r="P591" s="6">
        <f>IFERROR(IF(I591&gt;0,10000/I591,""),"")</f>
        <v>0</v>
      </c>
      <c r="Q591" s="6">
        <f>IFERROR(IF(K591&gt;0,J591/K591,""),"")</f>
        <v>0</v>
      </c>
      <c r="R591" s="6">
        <f>IFERROR(IF(L591&gt;0,Q591/L591,""),"")</f>
        <v>0</v>
      </c>
      <c r="S591" s="7">
        <f>IFERROR(R591*P591,"")</f>
        <v>0</v>
      </c>
      <c r="T591" s="6">
        <f>IFERROR((S591*M591*N591)/1000,"")</f>
        <v>0</v>
      </c>
      <c r="U591" s="6">
        <f>IFERROR(R591*M591*N591,"")</f>
        <v>0</v>
      </c>
      <c r="V591" s="6">
        <f>IF(A591&gt;0,A591*(1-(B591/100)-(C591/100)),"")</f>
        <v>0</v>
      </c>
      <c r="W591" s="6">
        <f>IFERROR(T591*V591,"")</f>
        <v>0</v>
      </c>
      <c r="X591" s="8">
        <f>IF(AND(U591&gt;0,O591&gt;0),ABS(U591-O591)/O591,"")</f>
        <v>0</v>
      </c>
      <c r="Y591" s="8">
        <f>IF(E591="Seca",Tol_Seca,Tol_Chuva)</f>
        <v>0</v>
      </c>
      <c r="Z591">
        <f>IF(AND(U591&gt;0,O591&gt;0),IF(X591&lt;=Y591,"OK","ATENCAO"),"")</f>
        <v>0</v>
      </c>
    </row>
    <row r="592" spans="7:26">
      <c r="G592">
        <f>D592&amp;"|"&amp;E592&amp;"|"&amp;F592</f>
        <v>0</v>
      </c>
      <c r="H592">
        <f>UPPER(SUBSTITUTE(SUBSTITUTE(G592,"-","")," ",""))</f>
        <v>0</v>
      </c>
      <c r="I592" s="6">
        <f>IFERROR(INDEX(Param_E,MATCH(H592,Param_KeysNorm,0)),"")</f>
        <v>0</v>
      </c>
      <c r="J592" s="6">
        <f>IFERROR(INDEX(Param_Gf,MATCH(H592,Param_KeysNorm,0)),"")</f>
        <v>0</v>
      </c>
      <c r="K592" s="6">
        <f>IFERROR(INDEX(Param_s,MATCH(H592,Param_KeysNorm,0)),"")</f>
        <v>0</v>
      </c>
      <c r="L592" s="6">
        <f>IFERROR(INDEX(Param_g,MATCH(H592,Param_KeysNorm,0)),"")</f>
        <v>0</v>
      </c>
      <c r="M592" s="6">
        <f>IFERROR(INDEX(Param_L,MATCH(H592,Param_KeysNorm,0)),"")</f>
        <v>0</v>
      </c>
      <c r="N592" s="6">
        <f>IFERROR(INDEX(Param_rho,MATCH(H592,Param_KeysNorm,0)),"")</f>
        <v>0</v>
      </c>
      <c r="O592" s="6">
        <f>IFERROR(INDEX(Param_d,MATCH(H592,Param_KeysNorm,0)),"")</f>
        <v>0</v>
      </c>
      <c r="P592" s="6">
        <f>IFERROR(IF(I592&gt;0,10000/I592,""),"")</f>
        <v>0</v>
      </c>
      <c r="Q592" s="6">
        <f>IFERROR(IF(K592&gt;0,J592/K592,""),"")</f>
        <v>0</v>
      </c>
      <c r="R592" s="6">
        <f>IFERROR(IF(L592&gt;0,Q592/L592,""),"")</f>
        <v>0</v>
      </c>
      <c r="S592" s="7">
        <f>IFERROR(R592*P592,"")</f>
        <v>0</v>
      </c>
      <c r="T592" s="6">
        <f>IFERROR((S592*M592*N592)/1000,"")</f>
        <v>0</v>
      </c>
      <c r="U592" s="6">
        <f>IFERROR(R592*M592*N592,"")</f>
        <v>0</v>
      </c>
      <c r="V592" s="6">
        <f>IF(A592&gt;0,A592*(1-(B592/100)-(C592/100)),"")</f>
        <v>0</v>
      </c>
      <c r="W592" s="6">
        <f>IFERROR(T592*V592,"")</f>
        <v>0</v>
      </c>
      <c r="X592" s="8">
        <f>IF(AND(U592&gt;0,O592&gt;0),ABS(U592-O592)/O592,"")</f>
        <v>0</v>
      </c>
      <c r="Y592" s="8">
        <f>IF(E592="Seca",Tol_Seca,Tol_Chuva)</f>
        <v>0</v>
      </c>
      <c r="Z592">
        <f>IF(AND(U592&gt;0,O592&gt;0),IF(X592&lt;=Y592,"OK","ATENCAO"),"")</f>
        <v>0</v>
      </c>
    </row>
    <row r="593" spans="7:26">
      <c r="G593">
        <f>D593&amp;"|"&amp;E593&amp;"|"&amp;F593</f>
        <v>0</v>
      </c>
      <c r="H593">
        <f>UPPER(SUBSTITUTE(SUBSTITUTE(G593,"-","")," ",""))</f>
        <v>0</v>
      </c>
      <c r="I593" s="6">
        <f>IFERROR(INDEX(Param_E,MATCH(H593,Param_KeysNorm,0)),"")</f>
        <v>0</v>
      </c>
      <c r="J593" s="6">
        <f>IFERROR(INDEX(Param_Gf,MATCH(H593,Param_KeysNorm,0)),"")</f>
        <v>0</v>
      </c>
      <c r="K593" s="6">
        <f>IFERROR(INDEX(Param_s,MATCH(H593,Param_KeysNorm,0)),"")</f>
        <v>0</v>
      </c>
      <c r="L593" s="6">
        <f>IFERROR(INDEX(Param_g,MATCH(H593,Param_KeysNorm,0)),"")</f>
        <v>0</v>
      </c>
      <c r="M593" s="6">
        <f>IFERROR(INDEX(Param_L,MATCH(H593,Param_KeysNorm,0)),"")</f>
        <v>0</v>
      </c>
      <c r="N593" s="6">
        <f>IFERROR(INDEX(Param_rho,MATCH(H593,Param_KeysNorm,0)),"")</f>
        <v>0</v>
      </c>
      <c r="O593" s="6">
        <f>IFERROR(INDEX(Param_d,MATCH(H593,Param_KeysNorm,0)),"")</f>
        <v>0</v>
      </c>
      <c r="P593" s="6">
        <f>IFERROR(IF(I593&gt;0,10000/I593,""),"")</f>
        <v>0</v>
      </c>
      <c r="Q593" s="6">
        <f>IFERROR(IF(K593&gt;0,J593/K593,""),"")</f>
        <v>0</v>
      </c>
      <c r="R593" s="6">
        <f>IFERROR(IF(L593&gt;0,Q593/L593,""),"")</f>
        <v>0</v>
      </c>
      <c r="S593" s="7">
        <f>IFERROR(R593*P593,"")</f>
        <v>0</v>
      </c>
      <c r="T593" s="6">
        <f>IFERROR((S593*M593*N593)/1000,"")</f>
        <v>0</v>
      </c>
      <c r="U593" s="6">
        <f>IFERROR(R593*M593*N593,"")</f>
        <v>0</v>
      </c>
      <c r="V593" s="6">
        <f>IF(A593&gt;0,A593*(1-(B593/100)-(C593/100)),"")</f>
        <v>0</v>
      </c>
      <c r="W593" s="6">
        <f>IFERROR(T593*V593,"")</f>
        <v>0</v>
      </c>
      <c r="X593" s="8">
        <f>IF(AND(U593&gt;0,O593&gt;0),ABS(U593-O593)/O593,"")</f>
        <v>0</v>
      </c>
      <c r="Y593" s="8">
        <f>IF(E593="Seca",Tol_Seca,Tol_Chuva)</f>
        <v>0</v>
      </c>
      <c r="Z593">
        <f>IF(AND(U593&gt;0,O593&gt;0),IF(X593&lt;=Y593,"OK","ATENCAO"),"")</f>
        <v>0</v>
      </c>
    </row>
    <row r="594" spans="7:26">
      <c r="G594">
        <f>D594&amp;"|"&amp;E594&amp;"|"&amp;F594</f>
        <v>0</v>
      </c>
      <c r="H594">
        <f>UPPER(SUBSTITUTE(SUBSTITUTE(G594,"-","")," ",""))</f>
        <v>0</v>
      </c>
      <c r="I594" s="6">
        <f>IFERROR(INDEX(Param_E,MATCH(H594,Param_KeysNorm,0)),"")</f>
        <v>0</v>
      </c>
      <c r="J594" s="6">
        <f>IFERROR(INDEX(Param_Gf,MATCH(H594,Param_KeysNorm,0)),"")</f>
        <v>0</v>
      </c>
      <c r="K594" s="6">
        <f>IFERROR(INDEX(Param_s,MATCH(H594,Param_KeysNorm,0)),"")</f>
        <v>0</v>
      </c>
      <c r="L594" s="6">
        <f>IFERROR(INDEX(Param_g,MATCH(H594,Param_KeysNorm,0)),"")</f>
        <v>0</v>
      </c>
      <c r="M594" s="6">
        <f>IFERROR(INDEX(Param_L,MATCH(H594,Param_KeysNorm,0)),"")</f>
        <v>0</v>
      </c>
      <c r="N594" s="6">
        <f>IFERROR(INDEX(Param_rho,MATCH(H594,Param_KeysNorm,0)),"")</f>
        <v>0</v>
      </c>
      <c r="O594" s="6">
        <f>IFERROR(INDEX(Param_d,MATCH(H594,Param_KeysNorm,0)),"")</f>
        <v>0</v>
      </c>
      <c r="P594" s="6">
        <f>IFERROR(IF(I594&gt;0,10000/I594,""),"")</f>
        <v>0</v>
      </c>
      <c r="Q594" s="6">
        <f>IFERROR(IF(K594&gt;0,J594/K594,""),"")</f>
        <v>0</v>
      </c>
      <c r="R594" s="6">
        <f>IFERROR(IF(L594&gt;0,Q594/L594,""),"")</f>
        <v>0</v>
      </c>
      <c r="S594" s="7">
        <f>IFERROR(R594*P594,"")</f>
        <v>0</v>
      </c>
      <c r="T594" s="6">
        <f>IFERROR((S594*M594*N594)/1000,"")</f>
        <v>0</v>
      </c>
      <c r="U594" s="6">
        <f>IFERROR(R594*M594*N594,"")</f>
        <v>0</v>
      </c>
      <c r="V594" s="6">
        <f>IF(A594&gt;0,A594*(1-(B594/100)-(C594/100)),"")</f>
        <v>0</v>
      </c>
      <c r="W594" s="6">
        <f>IFERROR(T594*V594,"")</f>
        <v>0</v>
      </c>
      <c r="X594" s="8">
        <f>IF(AND(U594&gt;0,O594&gt;0),ABS(U594-O594)/O594,"")</f>
        <v>0</v>
      </c>
      <c r="Y594" s="8">
        <f>IF(E594="Seca",Tol_Seca,Tol_Chuva)</f>
        <v>0</v>
      </c>
      <c r="Z594">
        <f>IF(AND(U594&gt;0,O594&gt;0),IF(X594&lt;=Y594,"OK","ATENCAO"),"")</f>
        <v>0</v>
      </c>
    </row>
    <row r="595" spans="7:26">
      <c r="G595">
        <f>D595&amp;"|"&amp;E595&amp;"|"&amp;F595</f>
        <v>0</v>
      </c>
      <c r="H595">
        <f>UPPER(SUBSTITUTE(SUBSTITUTE(G595,"-","")," ",""))</f>
        <v>0</v>
      </c>
      <c r="I595" s="6">
        <f>IFERROR(INDEX(Param_E,MATCH(H595,Param_KeysNorm,0)),"")</f>
        <v>0</v>
      </c>
      <c r="J595" s="6">
        <f>IFERROR(INDEX(Param_Gf,MATCH(H595,Param_KeysNorm,0)),"")</f>
        <v>0</v>
      </c>
      <c r="K595" s="6">
        <f>IFERROR(INDEX(Param_s,MATCH(H595,Param_KeysNorm,0)),"")</f>
        <v>0</v>
      </c>
      <c r="L595" s="6">
        <f>IFERROR(INDEX(Param_g,MATCH(H595,Param_KeysNorm,0)),"")</f>
        <v>0</v>
      </c>
      <c r="M595" s="6">
        <f>IFERROR(INDEX(Param_L,MATCH(H595,Param_KeysNorm,0)),"")</f>
        <v>0</v>
      </c>
      <c r="N595" s="6">
        <f>IFERROR(INDEX(Param_rho,MATCH(H595,Param_KeysNorm,0)),"")</f>
        <v>0</v>
      </c>
      <c r="O595" s="6">
        <f>IFERROR(INDEX(Param_d,MATCH(H595,Param_KeysNorm,0)),"")</f>
        <v>0</v>
      </c>
      <c r="P595" s="6">
        <f>IFERROR(IF(I595&gt;0,10000/I595,""),"")</f>
        <v>0</v>
      </c>
      <c r="Q595" s="6">
        <f>IFERROR(IF(K595&gt;0,J595/K595,""),"")</f>
        <v>0</v>
      </c>
      <c r="R595" s="6">
        <f>IFERROR(IF(L595&gt;0,Q595/L595,""),"")</f>
        <v>0</v>
      </c>
      <c r="S595" s="7">
        <f>IFERROR(R595*P595,"")</f>
        <v>0</v>
      </c>
      <c r="T595" s="6">
        <f>IFERROR((S595*M595*N595)/1000,"")</f>
        <v>0</v>
      </c>
      <c r="U595" s="6">
        <f>IFERROR(R595*M595*N595,"")</f>
        <v>0</v>
      </c>
      <c r="V595" s="6">
        <f>IF(A595&gt;0,A595*(1-(B595/100)-(C595/100)),"")</f>
        <v>0</v>
      </c>
      <c r="W595" s="6">
        <f>IFERROR(T595*V595,"")</f>
        <v>0</v>
      </c>
      <c r="X595" s="8">
        <f>IF(AND(U595&gt;0,O595&gt;0),ABS(U595-O595)/O595,"")</f>
        <v>0</v>
      </c>
      <c r="Y595" s="8">
        <f>IF(E595="Seca",Tol_Seca,Tol_Chuva)</f>
        <v>0</v>
      </c>
      <c r="Z595">
        <f>IF(AND(U595&gt;0,O595&gt;0),IF(X595&lt;=Y595,"OK","ATENCAO"),"")</f>
        <v>0</v>
      </c>
    </row>
    <row r="596" spans="7:26">
      <c r="G596">
        <f>D596&amp;"|"&amp;E596&amp;"|"&amp;F596</f>
        <v>0</v>
      </c>
      <c r="H596">
        <f>UPPER(SUBSTITUTE(SUBSTITUTE(G596,"-","")," ",""))</f>
        <v>0</v>
      </c>
      <c r="I596" s="6">
        <f>IFERROR(INDEX(Param_E,MATCH(H596,Param_KeysNorm,0)),"")</f>
        <v>0</v>
      </c>
      <c r="J596" s="6">
        <f>IFERROR(INDEX(Param_Gf,MATCH(H596,Param_KeysNorm,0)),"")</f>
        <v>0</v>
      </c>
      <c r="K596" s="6">
        <f>IFERROR(INDEX(Param_s,MATCH(H596,Param_KeysNorm,0)),"")</f>
        <v>0</v>
      </c>
      <c r="L596" s="6">
        <f>IFERROR(INDEX(Param_g,MATCH(H596,Param_KeysNorm,0)),"")</f>
        <v>0</v>
      </c>
      <c r="M596" s="6">
        <f>IFERROR(INDEX(Param_L,MATCH(H596,Param_KeysNorm,0)),"")</f>
        <v>0</v>
      </c>
      <c r="N596" s="6">
        <f>IFERROR(INDEX(Param_rho,MATCH(H596,Param_KeysNorm,0)),"")</f>
        <v>0</v>
      </c>
      <c r="O596" s="6">
        <f>IFERROR(INDEX(Param_d,MATCH(H596,Param_KeysNorm,0)),"")</f>
        <v>0</v>
      </c>
      <c r="P596" s="6">
        <f>IFERROR(IF(I596&gt;0,10000/I596,""),"")</f>
        <v>0</v>
      </c>
      <c r="Q596" s="6">
        <f>IFERROR(IF(K596&gt;0,J596/K596,""),"")</f>
        <v>0</v>
      </c>
      <c r="R596" s="6">
        <f>IFERROR(IF(L596&gt;0,Q596/L596,""),"")</f>
        <v>0</v>
      </c>
      <c r="S596" s="7">
        <f>IFERROR(R596*P596,"")</f>
        <v>0</v>
      </c>
      <c r="T596" s="6">
        <f>IFERROR((S596*M596*N596)/1000,"")</f>
        <v>0</v>
      </c>
      <c r="U596" s="6">
        <f>IFERROR(R596*M596*N596,"")</f>
        <v>0</v>
      </c>
      <c r="V596" s="6">
        <f>IF(A596&gt;0,A596*(1-(B596/100)-(C596/100)),"")</f>
        <v>0</v>
      </c>
      <c r="W596" s="6">
        <f>IFERROR(T596*V596,"")</f>
        <v>0</v>
      </c>
      <c r="X596" s="8">
        <f>IF(AND(U596&gt;0,O596&gt;0),ABS(U596-O596)/O596,"")</f>
        <v>0</v>
      </c>
      <c r="Y596" s="8">
        <f>IF(E596="Seca",Tol_Seca,Tol_Chuva)</f>
        <v>0</v>
      </c>
      <c r="Z596">
        <f>IF(AND(U596&gt;0,O596&gt;0),IF(X596&lt;=Y596,"OK","ATENCAO"),"")</f>
        <v>0</v>
      </c>
    </row>
    <row r="597" spans="7:26">
      <c r="G597">
        <f>D597&amp;"|"&amp;E597&amp;"|"&amp;F597</f>
        <v>0</v>
      </c>
      <c r="H597">
        <f>UPPER(SUBSTITUTE(SUBSTITUTE(G597,"-","")," ",""))</f>
        <v>0</v>
      </c>
      <c r="I597" s="6">
        <f>IFERROR(INDEX(Param_E,MATCH(H597,Param_KeysNorm,0)),"")</f>
        <v>0</v>
      </c>
      <c r="J597" s="6">
        <f>IFERROR(INDEX(Param_Gf,MATCH(H597,Param_KeysNorm,0)),"")</f>
        <v>0</v>
      </c>
      <c r="K597" s="6">
        <f>IFERROR(INDEX(Param_s,MATCH(H597,Param_KeysNorm,0)),"")</f>
        <v>0</v>
      </c>
      <c r="L597" s="6">
        <f>IFERROR(INDEX(Param_g,MATCH(H597,Param_KeysNorm,0)),"")</f>
        <v>0</v>
      </c>
      <c r="M597" s="6">
        <f>IFERROR(INDEX(Param_L,MATCH(H597,Param_KeysNorm,0)),"")</f>
        <v>0</v>
      </c>
      <c r="N597" s="6">
        <f>IFERROR(INDEX(Param_rho,MATCH(H597,Param_KeysNorm,0)),"")</f>
        <v>0</v>
      </c>
      <c r="O597" s="6">
        <f>IFERROR(INDEX(Param_d,MATCH(H597,Param_KeysNorm,0)),"")</f>
        <v>0</v>
      </c>
      <c r="P597" s="6">
        <f>IFERROR(IF(I597&gt;0,10000/I597,""),"")</f>
        <v>0</v>
      </c>
      <c r="Q597" s="6">
        <f>IFERROR(IF(K597&gt;0,J597/K597,""),"")</f>
        <v>0</v>
      </c>
      <c r="R597" s="6">
        <f>IFERROR(IF(L597&gt;0,Q597/L597,""),"")</f>
        <v>0</v>
      </c>
      <c r="S597" s="7">
        <f>IFERROR(R597*P597,"")</f>
        <v>0</v>
      </c>
      <c r="T597" s="6">
        <f>IFERROR((S597*M597*N597)/1000,"")</f>
        <v>0</v>
      </c>
      <c r="U597" s="6">
        <f>IFERROR(R597*M597*N597,"")</f>
        <v>0</v>
      </c>
      <c r="V597" s="6">
        <f>IF(A597&gt;0,A597*(1-(B597/100)-(C597/100)),"")</f>
        <v>0</v>
      </c>
      <c r="W597" s="6">
        <f>IFERROR(T597*V597,"")</f>
        <v>0</v>
      </c>
      <c r="X597" s="8">
        <f>IF(AND(U597&gt;0,O597&gt;0),ABS(U597-O597)/O597,"")</f>
        <v>0</v>
      </c>
      <c r="Y597" s="8">
        <f>IF(E597="Seca",Tol_Seca,Tol_Chuva)</f>
        <v>0</v>
      </c>
      <c r="Z597">
        <f>IF(AND(U597&gt;0,O597&gt;0),IF(X597&lt;=Y597,"OK","ATENCAO"),"")</f>
        <v>0</v>
      </c>
    </row>
    <row r="598" spans="7:26">
      <c r="G598">
        <f>D598&amp;"|"&amp;E598&amp;"|"&amp;F598</f>
        <v>0</v>
      </c>
      <c r="H598">
        <f>UPPER(SUBSTITUTE(SUBSTITUTE(G598,"-","")," ",""))</f>
        <v>0</v>
      </c>
      <c r="I598" s="6">
        <f>IFERROR(INDEX(Param_E,MATCH(H598,Param_KeysNorm,0)),"")</f>
        <v>0</v>
      </c>
      <c r="J598" s="6">
        <f>IFERROR(INDEX(Param_Gf,MATCH(H598,Param_KeysNorm,0)),"")</f>
        <v>0</v>
      </c>
      <c r="K598" s="6">
        <f>IFERROR(INDEX(Param_s,MATCH(H598,Param_KeysNorm,0)),"")</f>
        <v>0</v>
      </c>
      <c r="L598" s="6">
        <f>IFERROR(INDEX(Param_g,MATCH(H598,Param_KeysNorm,0)),"")</f>
        <v>0</v>
      </c>
      <c r="M598" s="6">
        <f>IFERROR(INDEX(Param_L,MATCH(H598,Param_KeysNorm,0)),"")</f>
        <v>0</v>
      </c>
      <c r="N598" s="6">
        <f>IFERROR(INDEX(Param_rho,MATCH(H598,Param_KeysNorm,0)),"")</f>
        <v>0</v>
      </c>
      <c r="O598" s="6">
        <f>IFERROR(INDEX(Param_d,MATCH(H598,Param_KeysNorm,0)),"")</f>
        <v>0</v>
      </c>
      <c r="P598" s="6">
        <f>IFERROR(IF(I598&gt;0,10000/I598,""),"")</f>
        <v>0</v>
      </c>
      <c r="Q598" s="6">
        <f>IFERROR(IF(K598&gt;0,J598/K598,""),"")</f>
        <v>0</v>
      </c>
      <c r="R598" s="6">
        <f>IFERROR(IF(L598&gt;0,Q598/L598,""),"")</f>
        <v>0</v>
      </c>
      <c r="S598" s="7">
        <f>IFERROR(R598*P598,"")</f>
        <v>0</v>
      </c>
      <c r="T598" s="6">
        <f>IFERROR((S598*M598*N598)/1000,"")</f>
        <v>0</v>
      </c>
      <c r="U598" s="6">
        <f>IFERROR(R598*M598*N598,"")</f>
        <v>0</v>
      </c>
      <c r="V598" s="6">
        <f>IF(A598&gt;0,A598*(1-(B598/100)-(C598/100)),"")</f>
        <v>0</v>
      </c>
      <c r="W598" s="6">
        <f>IFERROR(T598*V598,"")</f>
        <v>0</v>
      </c>
      <c r="X598" s="8">
        <f>IF(AND(U598&gt;0,O598&gt;0),ABS(U598-O598)/O598,"")</f>
        <v>0</v>
      </c>
      <c r="Y598" s="8">
        <f>IF(E598="Seca",Tol_Seca,Tol_Chuva)</f>
        <v>0</v>
      </c>
      <c r="Z598">
        <f>IF(AND(U598&gt;0,O598&gt;0),IF(X598&lt;=Y598,"OK","ATENCAO"),"")</f>
        <v>0</v>
      </c>
    </row>
    <row r="599" spans="7:26">
      <c r="G599">
        <f>D599&amp;"|"&amp;E599&amp;"|"&amp;F599</f>
        <v>0</v>
      </c>
      <c r="H599">
        <f>UPPER(SUBSTITUTE(SUBSTITUTE(G599,"-","")," ",""))</f>
        <v>0</v>
      </c>
      <c r="I599" s="6">
        <f>IFERROR(INDEX(Param_E,MATCH(H599,Param_KeysNorm,0)),"")</f>
        <v>0</v>
      </c>
      <c r="J599" s="6">
        <f>IFERROR(INDEX(Param_Gf,MATCH(H599,Param_KeysNorm,0)),"")</f>
        <v>0</v>
      </c>
      <c r="K599" s="6">
        <f>IFERROR(INDEX(Param_s,MATCH(H599,Param_KeysNorm,0)),"")</f>
        <v>0</v>
      </c>
      <c r="L599" s="6">
        <f>IFERROR(INDEX(Param_g,MATCH(H599,Param_KeysNorm,0)),"")</f>
        <v>0</v>
      </c>
      <c r="M599" s="6">
        <f>IFERROR(INDEX(Param_L,MATCH(H599,Param_KeysNorm,0)),"")</f>
        <v>0</v>
      </c>
      <c r="N599" s="6">
        <f>IFERROR(INDEX(Param_rho,MATCH(H599,Param_KeysNorm,0)),"")</f>
        <v>0</v>
      </c>
      <c r="O599" s="6">
        <f>IFERROR(INDEX(Param_d,MATCH(H599,Param_KeysNorm,0)),"")</f>
        <v>0</v>
      </c>
      <c r="P599" s="6">
        <f>IFERROR(IF(I599&gt;0,10000/I599,""),"")</f>
        <v>0</v>
      </c>
      <c r="Q599" s="6">
        <f>IFERROR(IF(K599&gt;0,J599/K599,""),"")</f>
        <v>0</v>
      </c>
      <c r="R599" s="6">
        <f>IFERROR(IF(L599&gt;0,Q599/L599,""),"")</f>
        <v>0</v>
      </c>
      <c r="S599" s="7">
        <f>IFERROR(R599*P599,"")</f>
        <v>0</v>
      </c>
      <c r="T599" s="6">
        <f>IFERROR((S599*M599*N599)/1000,"")</f>
        <v>0</v>
      </c>
      <c r="U599" s="6">
        <f>IFERROR(R599*M599*N599,"")</f>
        <v>0</v>
      </c>
      <c r="V599" s="6">
        <f>IF(A599&gt;0,A599*(1-(B599/100)-(C599/100)),"")</f>
        <v>0</v>
      </c>
      <c r="W599" s="6">
        <f>IFERROR(T599*V599,"")</f>
        <v>0</v>
      </c>
      <c r="X599" s="8">
        <f>IF(AND(U599&gt;0,O599&gt;0),ABS(U599-O599)/O599,"")</f>
        <v>0</v>
      </c>
      <c r="Y599" s="8">
        <f>IF(E599="Seca",Tol_Seca,Tol_Chuva)</f>
        <v>0</v>
      </c>
      <c r="Z599">
        <f>IF(AND(U599&gt;0,O599&gt;0),IF(X599&lt;=Y599,"OK","ATENCAO"),"")</f>
        <v>0</v>
      </c>
    </row>
    <row r="600" spans="7:26">
      <c r="G600">
        <f>D600&amp;"|"&amp;E600&amp;"|"&amp;F600</f>
        <v>0</v>
      </c>
      <c r="H600">
        <f>UPPER(SUBSTITUTE(SUBSTITUTE(G600,"-","")," ",""))</f>
        <v>0</v>
      </c>
      <c r="I600" s="6">
        <f>IFERROR(INDEX(Param_E,MATCH(H600,Param_KeysNorm,0)),"")</f>
        <v>0</v>
      </c>
      <c r="J600" s="6">
        <f>IFERROR(INDEX(Param_Gf,MATCH(H600,Param_KeysNorm,0)),"")</f>
        <v>0</v>
      </c>
      <c r="K600" s="6">
        <f>IFERROR(INDEX(Param_s,MATCH(H600,Param_KeysNorm,0)),"")</f>
        <v>0</v>
      </c>
      <c r="L600" s="6">
        <f>IFERROR(INDEX(Param_g,MATCH(H600,Param_KeysNorm,0)),"")</f>
        <v>0</v>
      </c>
      <c r="M600" s="6">
        <f>IFERROR(INDEX(Param_L,MATCH(H600,Param_KeysNorm,0)),"")</f>
        <v>0</v>
      </c>
      <c r="N600" s="6">
        <f>IFERROR(INDEX(Param_rho,MATCH(H600,Param_KeysNorm,0)),"")</f>
        <v>0</v>
      </c>
      <c r="O600" s="6">
        <f>IFERROR(INDEX(Param_d,MATCH(H600,Param_KeysNorm,0)),"")</f>
        <v>0</v>
      </c>
      <c r="P600" s="6">
        <f>IFERROR(IF(I600&gt;0,10000/I600,""),"")</f>
        <v>0</v>
      </c>
      <c r="Q600" s="6">
        <f>IFERROR(IF(K600&gt;0,J600/K600,""),"")</f>
        <v>0</v>
      </c>
      <c r="R600" s="6">
        <f>IFERROR(IF(L600&gt;0,Q600/L600,""),"")</f>
        <v>0</v>
      </c>
      <c r="S600" s="7">
        <f>IFERROR(R600*P600,"")</f>
        <v>0</v>
      </c>
      <c r="T600" s="6">
        <f>IFERROR((S600*M600*N600)/1000,"")</f>
        <v>0</v>
      </c>
      <c r="U600" s="6">
        <f>IFERROR(R600*M600*N600,"")</f>
        <v>0</v>
      </c>
      <c r="V600" s="6">
        <f>IF(A600&gt;0,A600*(1-(B600/100)-(C600/100)),"")</f>
        <v>0</v>
      </c>
      <c r="W600" s="6">
        <f>IFERROR(T600*V600,"")</f>
        <v>0</v>
      </c>
      <c r="X600" s="8">
        <f>IF(AND(U600&gt;0,O600&gt;0),ABS(U600-O600)/O600,"")</f>
        <v>0</v>
      </c>
      <c r="Y600" s="8">
        <f>IF(E600="Seca",Tol_Seca,Tol_Chuva)</f>
        <v>0</v>
      </c>
      <c r="Z600">
        <f>IF(AND(U600&gt;0,O600&gt;0),IF(X600&lt;=Y600,"OK","ATENCAO"),"")</f>
        <v>0</v>
      </c>
    </row>
    <row r="601" spans="7:26">
      <c r="G601">
        <f>D601&amp;"|"&amp;E601&amp;"|"&amp;F601</f>
        <v>0</v>
      </c>
      <c r="H601">
        <f>UPPER(SUBSTITUTE(SUBSTITUTE(G601,"-","")," ",""))</f>
        <v>0</v>
      </c>
      <c r="I601" s="6">
        <f>IFERROR(INDEX(Param_E,MATCH(H601,Param_KeysNorm,0)),"")</f>
        <v>0</v>
      </c>
      <c r="J601" s="6">
        <f>IFERROR(INDEX(Param_Gf,MATCH(H601,Param_KeysNorm,0)),"")</f>
        <v>0</v>
      </c>
      <c r="K601" s="6">
        <f>IFERROR(INDEX(Param_s,MATCH(H601,Param_KeysNorm,0)),"")</f>
        <v>0</v>
      </c>
      <c r="L601" s="6">
        <f>IFERROR(INDEX(Param_g,MATCH(H601,Param_KeysNorm,0)),"")</f>
        <v>0</v>
      </c>
      <c r="M601" s="6">
        <f>IFERROR(INDEX(Param_L,MATCH(H601,Param_KeysNorm,0)),"")</f>
        <v>0</v>
      </c>
      <c r="N601" s="6">
        <f>IFERROR(INDEX(Param_rho,MATCH(H601,Param_KeysNorm,0)),"")</f>
        <v>0</v>
      </c>
      <c r="O601" s="6">
        <f>IFERROR(INDEX(Param_d,MATCH(H601,Param_KeysNorm,0)),"")</f>
        <v>0</v>
      </c>
      <c r="P601" s="6">
        <f>IFERROR(IF(I601&gt;0,10000/I601,""),"")</f>
        <v>0</v>
      </c>
      <c r="Q601" s="6">
        <f>IFERROR(IF(K601&gt;0,J601/K601,""),"")</f>
        <v>0</v>
      </c>
      <c r="R601" s="6">
        <f>IFERROR(IF(L601&gt;0,Q601/L601,""),"")</f>
        <v>0</v>
      </c>
      <c r="S601" s="7">
        <f>IFERROR(R601*P601,"")</f>
        <v>0</v>
      </c>
      <c r="T601" s="6">
        <f>IFERROR((S601*M601*N601)/1000,"")</f>
        <v>0</v>
      </c>
      <c r="U601" s="6">
        <f>IFERROR(R601*M601*N601,"")</f>
        <v>0</v>
      </c>
      <c r="V601" s="6">
        <f>IF(A601&gt;0,A601*(1-(B601/100)-(C601/100)),"")</f>
        <v>0</v>
      </c>
      <c r="W601" s="6">
        <f>IFERROR(T601*V601,"")</f>
        <v>0</v>
      </c>
      <c r="X601" s="8">
        <f>IF(AND(U601&gt;0,O601&gt;0),ABS(U601-O601)/O601,"")</f>
        <v>0</v>
      </c>
      <c r="Y601" s="8">
        <f>IF(E601="Seca",Tol_Seca,Tol_Chuva)</f>
        <v>0</v>
      </c>
      <c r="Z601">
        <f>IF(AND(U601&gt;0,O601&gt;0),IF(X601&lt;=Y601,"OK","ATENCAO"),"")</f>
        <v>0</v>
      </c>
    </row>
    <row r="602" spans="7:26">
      <c r="G602">
        <f>D602&amp;"|"&amp;E602&amp;"|"&amp;F602</f>
        <v>0</v>
      </c>
      <c r="H602">
        <f>UPPER(SUBSTITUTE(SUBSTITUTE(G602,"-","")," ",""))</f>
        <v>0</v>
      </c>
      <c r="I602" s="6">
        <f>IFERROR(INDEX(Param_E,MATCH(H602,Param_KeysNorm,0)),"")</f>
        <v>0</v>
      </c>
      <c r="J602" s="6">
        <f>IFERROR(INDEX(Param_Gf,MATCH(H602,Param_KeysNorm,0)),"")</f>
        <v>0</v>
      </c>
      <c r="K602" s="6">
        <f>IFERROR(INDEX(Param_s,MATCH(H602,Param_KeysNorm,0)),"")</f>
        <v>0</v>
      </c>
      <c r="L602" s="6">
        <f>IFERROR(INDEX(Param_g,MATCH(H602,Param_KeysNorm,0)),"")</f>
        <v>0</v>
      </c>
      <c r="M602" s="6">
        <f>IFERROR(INDEX(Param_L,MATCH(H602,Param_KeysNorm,0)),"")</f>
        <v>0</v>
      </c>
      <c r="N602" s="6">
        <f>IFERROR(INDEX(Param_rho,MATCH(H602,Param_KeysNorm,0)),"")</f>
        <v>0</v>
      </c>
      <c r="O602" s="6">
        <f>IFERROR(INDEX(Param_d,MATCH(H602,Param_KeysNorm,0)),"")</f>
        <v>0</v>
      </c>
      <c r="P602" s="6">
        <f>IFERROR(IF(I602&gt;0,10000/I602,""),"")</f>
        <v>0</v>
      </c>
      <c r="Q602" s="6">
        <f>IFERROR(IF(K602&gt;0,J602/K602,""),"")</f>
        <v>0</v>
      </c>
      <c r="R602" s="6">
        <f>IFERROR(IF(L602&gt;0,Q602/L602,""),"")</f>
        <v>0</v>
      </c>
      <c r="S602" s="7">
        <f>IFERROR(R602*P602,"")</f>
        <v>0</v>
      </c>
      <c r="T602" s="6">
        <f>IFERROR((S602*M602*N602)/1000,"")</f>
        <v>0</v>
      </c>
      <c r="U602" s="6">
        <f>IFERROR(R602*M602*N602,"")</f>
        <v>0</v>
      </c>
      <c r="V602" s="6">
        <f>IF(A602&gt;0,A602*(1-(B602/100)-(C602/100)),"")</f>
        <v>0</v>
      </c>
      <c r="W602" s="6">
        <f>IFERROR(T602*V602,"")</f>
        <v>0</v>
      </c>
      <c r="X602" s="8">
        <f>IF(AND(U602&gt;0,O602&gt;0),ABS(U602-O602)/O602,"")</f>
        <v>0</v>
      </c>
      <c r="Y602" s="8">
        <f>IF(E602="Seca",Tol_Seca,Tol_Chuva)</f>
        <v>0</v>
      </c>
      <c r="Z602">
        <f>IF(AND(U602&gt;0,O602&gt;0),IF(X602&lt;=Y602,"OK","ATENCAO"),"")</f>
        <v>0</v>
      </c>
    </row>
    <row r="603" spans="7:26">
      <c r="G603">
        <f>D603&amp;"|"&amp;E603&amp;"|"&amp;F603</f>
        <v>0</v>
      </c>
      <c r="H603">
        <f>UPPER(SUBSTITUTE(SUBSTITUTE(G603,"-","")," ",""))</f>
        <v>0</v>
      </c>
      <c r="I603" s="6">
        <f>IFERROR(INDEX(Param_E,MATCH(H603,Param_KeysNorm,0)),"")</f>
        <v>0</v>
      </c>
      <c r="J603" s="6">
        <f>IFERROR(INDEX(Param_Gf,MATCH(H603,Param_KeysNorm,0)),"")</f>
        <v>0</v>
      </c>
      <c r="K603" s="6">
        <f>IFERROR(INDEX(Param_s,MATCH(H603,Param_KeysNorm,0)),"")</f>
        <v>0</v>
      </c>
      <c r="L603" s="6">
        <f>IFERROR(INDEX(Param_g,MATCH(H603,Param_KeysNorm,0)),"")</f>
        <v>0</v>
      </c>
      <c r="M603" s="6">
        <f>IFERROR(INDEX(Param_L,MATCH(H603,Param_KeysNorm,0)),"")</f>
        <v>0</v>
      </c>
      <c r="N603" s="6">
        <f>IFERROR(INDEX(Param_rho,MATCH(H603,Param_KeysNorm,0)),"")</f>
        <v>0</v>
      </c>
      <c r="O603" s="6">
        <f>IFERROR(INDEX(Param_d,MATCH(H603,Param_KeysNorm,0)),"")</f>
        <v>0</v>
      </c>
      <c r="P603" s="6">
        <f>IFERROR(IF(I603&gt;0,10000/I603,""),"")</f>
        <v>0</v>
      </c>
      <c r="Q603" s="6">
        <f>IFERROR(IF(K603&gt;0,J603/K603,""),"")</f>
        <v>0</v>
      </c>
      <c r="R603" s="6">
        <f>IFERROR(IF(L603&gt;0,Q603/L603,""),"")</f>
        <v>0</v>
      </c>
      <c r="S603" s="7">
        <f>IFERROR(R603*P603,"")</f>
        <v>0</v>
      </c>
      <c r="T603" s="6">
        <f>IFERROR((S603*M603*N603)/1000,"")</f>
        <v>0</v>
      </c>
      <c r="U603" s="6">
        <f>IFERROR(R603*M603*N603,"")</f>
        <v>0</v>
      </c>
      <c r="V603" s="6">
        <f>IF(A603&gt;0,A603*(1-(B603/100)-(C603/100)),"")</f>
        <v>0</v>
      </c>
      <c r="W603" s="6">
        <f>IFERROR(T603*V603,"")</f>
        <v>0</v>
      </c>
      <c r="X603" s="8">
        <f>IF(AND(U603&gt;0,O603&gt;0),ABS(U603-O603)/O603,"")</f>
        <v>0</v>
      </c>
      <c r="Y603" s="8">
        <f>IF(E603="Seca",Tol_Seca,Tol_Chuva)</f>
        <v>0</v>
      </c>
      <c r="Z603">
        <f>IF(AND(U603&gt;0,O603&gt;0),IF(X603&lt;=Y603,"OK","ATENCAO"),"")</f>
        <v>0</v>
      </c>
    </row>
    <row r="604" spans="7:26">
      <c r="G604">
        <f>D604&amp;"|"&amp;E604&amp;"|"&amp;F604</f>
        <v>0</v>
      </c>
      <c r="H604">
        <f>UPPER(SUBSTITUTE(SUBSTITUTE(G604,"-","")," ",""))</f>
        <v>0</v>
      </c>
      <c r="I604" s="6">
        <f>IFERROR(INDEX(Param_E,MATCH(H604,Param_KeysNorm,0)),"")</f>
        <v>0</v>
      </c>
      <c r="J604" s="6">
        <f>IFERROR(INDEX(Param_Gf,MATCH(H604,Param_KeysNorm,0)),"")</f>
        <v>0</v>
      </c>
      <c r="K604" s="6">
        <f>IFERROR(INDEX(Param_s,MATCH(H604,Param_KeysNorm,0)),"")</f>
        <v>0</v>
      </c>
      <c r="L604" s="6">
        <f>IFERROR(INDEX(Param_g,MATCH(H604,Param_KeysNorm,0)),"")</f>
        <v>0</v>
      </c>
      <c r="M604" s="6">
        <f>IFERROR(INDEX(Param_L,MATCH(H604,Param_KeysNorm,0)),"")</f>
        <v>0</v>
      </c>
      <c r="N604" s="6">
        <f>IFERROR(INDEX(Param_rho,MATCH(H604,Param_KeysNorm,0)),"")</f>
        <v>0</v>
      </c>
      <c r="O604" s="6">
        <f>IFERROR(INDEX(Param_d,MATCH(H604,Param_KeysNorm,0)),"")</f>
        <v>0</v>
      </c>
      <c r="P604" s="6">
        <f>IFERROR(IF(I604&gt;0,10000/I604,""),"")</f>
        <v>0</v>
      </c>
      <c r="Q604" s="6">
        <f>IFERROR(IF(K604&gt;0,J604/K604,""),"")</f>
        <v>0</v>
      </c>
      <c r="R604" s="6">
        <f>IFERROR(IF(L604&gt;0,Q604/L604,""),"")</f>
        <v>0</v>
      </c>
      <c r="S604" s="7">
        <f>IFERROR(R604*P604,"")</f>
        <v>0</v>
      </c>
      <c r="T604" s="6">
        <f>IFERROR((S604*M604*N604)/1000,"")</f>
        <v>0</v>
      </c>
      <c r="U604" s="6">
        <f>IFERROR(R604*M604*N604,"")</f>
        <v>0</v>
      </c>
      <c r="V604" s="6">
        <f>IF(A604&gt;0,A604*(1-(B604/100)-(C604/100)),"")</f>
        <v>0</v>
      </c>
      <c r="W604" s="6">
        <f>IFERROR(T604*V604,"")</f>
        <v>0</v>
      </c>
      <c r="X604" s="8">
        <f>IF(AND(U604&gt;0,O604&gt;0),ABS(U604-O604)/O604,"")</f>
        <v>0</v>
      </c>
      <c r="Y604" s="8">
        <f>IF(E604="Seca",Tol_Seca,Tol_Chuva)</f>
        <v>0</v>
      </c>
      <c r="Z604">
        <f>IF(AND(U604&gt;0,O604&gt;0),IF(X604&lt;=Y604,"OK","ATENCAO"),"")</f>
        <v>0</v>
      </c>
    </row>
    <row r="605" spans="7:26">
      <c r="G605">
        <f>D605&amp;"|"&amp;E605&amp;"|"&amp;F605</f>
        <v>0</v>
      </c>
      <c r="H605">
        <f>UPPER(SUBSTITUTE(SUBSTITUTE(G605,"-","")," ",""))</f>
        <v>0</v>
      </c>
      <c r="I605" s="6">
        <f>IFERROR(INDEX(Param_E,MATCH(H605,Param_KeysNorm,0)),"")</f>
        <v>0</v>
      </c>
      <c r="J605" s="6">
        <f>IFERROR(INDEX(Param_Gf,MATCH(H605,Param_KeysNorm,0)),"")</f>
        <v>0</v>
      </c>
      <c r="K605" s="6">
        <f>IFERROR(INDEX(Param_s,MATCH(H605,Param_KeysNorm,0)),"")</f>
        <v>0</v>
      </c>
      <c r="L605" s="6">
        <f>IFERROR(INDEX(Param_g,MATCH(H605,Param_KeysNorm,0)),"")</f>
        <v>0</v>
      </c>
      <c r="M605" s="6">
        <f>IFERROR(INDEX(Param_L,MATCH(H605,Param_KeysNorm,0)),"")</f>
        <v>0</v>
      </c>
      <c r="N605" s="6">
        <f>IFERROR(INDEX(Param_rho,MATCH(H605,Param_KeysNorm,0)),"")</f>
        <v>0</v>
      </c>
      <c r="O605" s="6">
        <f>IFERROR(INDEX(Param_d,MATCH(H605,Param_KeysNorm,0)),"")</f>
        <v>0</v>
      </c>
      <c r="P605" s="6">
        <f>IFERROR(IF(I605&gt;0,10000/I605,""),"")</f>
        <v>0</v>
      </c>
      <c r="Q605" s="6">
        <f>IFERROR(IF(K605&gt;0,J605/K605,""),"")</f>
        <v>0</v>
      </c>
      <c r="R605" s="6">
        <f>IFERROR(IF(L605&gt;0,Q605/L605,""),"")</f>
        <v>0</v>
      </c>
      <c r="S605" s="7">
        <f>IFERROR(R605*P605,"")</f>
        <v>0</v>
      </c>
      <c r="T605" s="6">
        <f>IFERROR((S605*M605*N605)/1000,"")</f>
        <v>0</v>
      </c>
      <c r="U605" s="6">
        <f>IFERROR(R605*M605*N605,"")</f>
        <v>0</v>
      </c>
      <c r="V605" s="6">
        <f>IF(A605&gt;0,A605*(1-(B605/100)-(C605/100)),"")</f>
        <v>0</v>
      </c>
      <c r="W605" s="6">
        <f>IFERROR(T605*V605,"")</f>
        <v>0</v>
      </c>
      <c r="X605" s="8">
        <f>IF(AND(U605&gt;0,O605&gt;0),ABS(U605-O605)/O605,"")</f>
        <v>0</v>
      </c>
      <c r="Y605" s="8">
        <f>IF(E605="Seca",Tol_Seca,Tol_Chuva)</f>
        <v>0</v>
      </c>
      <c r="Z605">
        <f>IF(AND(U605&gt;0,O605&gt;0),IF(X605&lt;=Y605,"OK","ATENCAO"),"")</f>
        <v>0</v>
      </c>
    </row>
    <row r="606" spans="7:26">
      <c r="G606">
        <f>D606&amp;"|"&amp;E606&amp;"|"&amp;F606</f>
        <v>0</v>
      </c>
      <c r="H606">
        <f>UPPER(SUBSTITUTE(SUBSTITUTE(G606,"-","")," ",""))</f>
        <v>0</v>
      </c>
      <c r="I606" s="6">
        <f>IFERROR(INDEX(Param_E,MATCH(H606,Param_KeysNorm,0)),"")</f>
        <v>0</v>
      </c>
      <c r="J606" s="6">
        <f>IFERROR(INDEX(Param_Gf,MATCH(H606,Param_KeysNorm,0)),"")</f>
        <v>0</v>
      </c>
      <c r="K606" s="6">
        <f>IFERROR(INDEX(Param_s,MATCH(H606,Param_KeysNorm,0)),"")</f>
        <v>0</v>
      </c>
      <c r="L606" s="6">
        <f>IFERROR(INDEX(Param_g,MATCH(H606,Param_KeysNorm,0)),"")</f>
        <v>0</v>
      </c>
      <c r="M606" s="6">
        <f>IFERROR(INDEX(Param_L,MATCH(H606,Param_KeysNorm,0)),"")</f>
        <v>0</v>
      </c>
      <c r="N606" s="6">
        <f>IFERROR(INDEX(Param_rho,MATCH(H606,Param_KeysNorm,0)),"")</f>
        <v>0</v>
      </c>
      <c r="O606" s="6">
        <f>IFERROR(INDEX(Param_d,MATCH(H606,Param_KeysNorm,0)),"")</f>
        <v>0</v>
      </c>
      <c r="P606" s="6">
        <f>IFERROR(IF(I606&gt;0,10000/I606,""),"")</f>
        <v>0</v>
      </c>
      <c r="Q606" s="6">
        <f>IFERROR(IF(K606&gt;0,J606/K606,""),"")</f>
        <v>0</v>
      </c>
      <c r="R606" s="6">
        <f>IFERROR(IF(L606&gt;0,Q606/L606,""),"")</f>
        <v>0</v>
      </c>
      <c r="S606" s="7">
        <f>IFERROR(R606*P606,"")</f>
        <v>0</v>
      </c>
      <c r="T606" s="6">
        <f>IFERROR((S606*M606*N606)/1000,"")</f>
        <v>0</v>
      </c>
      <c r="U606" s="6">
        <f>IFERROR(R606*M606*N606,"")</f>
        <v>0</v>
      </c>
      <c r="V606" s="6">
        <f>IF(A606&gt;0,A606*(1-(B606/100)-(C606/100)),"")</f>
        <v>0</v>
      </c>
      <c r="W606" s="6">
        <f>IFERROR(T606*V606,"")</f>
        <v>0</v>
      </c>
      <c r="X606" s="8">
        <f>IF(AND(U606&gt;0,O606&gt;0),ABS(U606-O606)/O606,"")</f>
        <v>0</v>
      </c>
      <c r="Y606" s="8">
        <f>IF(E606="Seca",Tol_Seca,Tol_Chuva)</f>
        <v>0</v>
      </c>
      <c r="Z606">
        <f>IF(AND(U606&gt;0,O606&gt;0),IF(X606&lt;=Y606,"OK","ATENCAO"),"")</f>
        <v>0</v>
      </c>
    </row>
    <row r="607" spans="7:26">
      <c r="G607">
        <f>D607&amp;"|"&amp;E607&amp;"|"&amp;F607</f>
        <v>0</v>
      </c>
      <c r="H607">
        <f>UPPER(SUBSTITUTE(SUBSTITUTE(G607,"-","")," ",""))</f>
        <v>0</v>
      </c>
      <c r="I607" s="6">
        <f>IFERROR(INDEX(Param_E,MATCH(H607,Param_KeysNorm,0)),"")</f>
        <v>0</v>
      </c>
      <c r="J607" s="6">
        <f>IFERROR(INDEX(Param_Gf,MATCH(H607,Param_KeysNorm,0)),"")</f>
        <v>0</v>
      </c>
      <c r="K607" s="6">
        <f>IFERROR(INDEX(Param_s,MATCH(H607,Param_KeysNorm,0)),"")</f>
        <v>0</v>
      </c>
      <c r="L607" s="6">
        <f>IFERROR(INDEX(Param_g,MATCH(H607,Param_KeysNorm,0)),"")</f>
        <v>0</v>
      </c>
      <c r="M607" s="6">
        <f>IFERROR(INDEX(Param_L,MATCH(H607,Param_KeysNorm,0)),"")</f>
        <v>0</v>
      </c>
      <c r="N607" s="6">
        <f>IFERROR(INDEX(Param_rho,MATCH(H607,Param_KeysNorm,0)),"")</f>
        <v>0</v>
      </c>
      <c r="O607" s="6">
        <f>IFERROR(INDEX(Param_d,MATCH(H607,Param_KeysNorm,0)),"")</f>
        <v>0</v>
      </c>
      <c r="P607" s="6">
        <f>IFERROR(IF(I607&gt;0,10000/I607,""),"")</f>
        <v>0</v>
      </c>
      <c r="Q607" s="6">
        <f>IFERROR(IF(K607&gt;0,J607/K607,""),"")</f>
        <v>0</v>
      </c>
      <c r="R607" s="6">
        <f>IFERROR(IF(L607&gt;0,Q607/L607,""),"")</f>
        <v>0</v>
      </c>
      <c r="S607" s="7">
        <f>IFERROR(R607*P607,"")</f>
        <v>0</v>
      </c>
      <c r="T607" s="6">
        <f>IFERROR((S607*M607*N607)/1000,"")</f>
        <v>0</v>
      </c>
      <c r="U607" s="6">
        <f>IFERROR(R607*M607*N607,"")</f>
        <v>0</v>
      </c>
      <c r="V607" s="6">
        <f>IF(A607&gt;0,A607*(1-(B607/100)-(C607/100)),"")</f>
        <v>0</v>
      </c>
      <c r="W607" s="6">
        <f>IFERROR(T607*V607,"")</f>
        <v>0</v>
      </c>
      <c r="X607" s="8">
        <f>IF(AND(U607&gt;0,O607&gt;0),ABS(U607-O607)/O607,"")</f>
        <v>0</v>
      </c>
      <c r="Y607" s="8">
        <f>IF(E607="Seca",Tol_Seca,Tol_Chuva)</f>
        <v>0</v>
      </c>
      <c r="Z607">
        <f>IF(AND(U607&gt;0,O607&gt;0),IF(X607&lt;=Y607,"OK","ATENCAO"),"")</f>
        <v>0</v>
      </c>
    </row>
    <row r="608" spans="7:26">
      <c r="G608">
        <f>D608&amp;"|"&amp;E608&amp;"|"&amp;F608</f>
        <v>0</v>
      </c>
      <c r="H608">
        <f>UPPER(SUBSTITUTE(SUBSTITUTE(G608,"-","")," ",""))</f>
        <v>0</v>
      </c>
      <c r="I608" s="6">
        <f>IFERROR(INDEX(Param_E,MATCH(H608,Param_KeysNorm,0)),"")</f>
        <v>0</v>
      </c>
      <c r="J608" s="6">
        <f>IFERROR(INDEX(Param_Gf,MATCH(H608,Param_KeysNorm,0)),"")</f>
        <v>0</v>
      </c>
      <c r="K608" s="6">
        <f>IFERROR(INDEX(Param_s,MATCH(H608,Param_KeysNorm,0)),"")</f>
        <v>0</v>
      </c>
      <c r="L608" s="6">
        <f>IFERROR(INDEX(Param_g,MATCH(H608,Param_KeysNorm,0)),"")</f>
        <v>0</v>
      </c>
      <c r="M608" s="6">
        <f>IFERROR(INDEX(Param_L,MATCH(H608,Param_KeysNorm,0)),"")</f>
        <v>0</v>
      </c>
      <c r="N608" s="6">
        <f>IFERROR(INDEX(Param_rho,MATCH(H608,Param_KeysNorm,0)),"")</f>
        <v>0</v>
      </c>
      <c r="O608" s="6">
        <f>IFERROR(INDEX(Param_d,MATCH(H608,Param_KeysNorm,0)),"")</f>
        <v>0</v>
      </c>
      <c r="P608" s="6">
        <f>IFERROR(IF(I608&gt;0,10000/I608,""),"")</f>
        <v>0</v>
      </c>
      <c r="Q608" s="6">
        <f>IFERROR(IF(K608&gt;0,J608/K608,""),"")</f>
        <v>0</v>
      </c>
      <c r="R608" s="6">
        <f>IFERROR(IF(L608&gt;0,Q608/L608,""),"")</f>
        <v>0</v>
      </c>
      <c r="S608" s="7">
        <f>IFERROR(R608*P608,"")</f>
        <v>0</v>
      </c>
      <c r="T608" s="6">
        <f>IFERROR((S608*M608*N608)/1000,"")</f>
        <v>0</v>
      </c>
      <c r="U608" s="6">
        <f>IFERROR(R608*M608*N608,"")</f>
        <v>0</v>
      </c>
      <c r="V608" s="6">
        <f>IF(A608&gt;0,A608*(1-(B608/100)-(C608/100)),"")</f>
        <v>0</v>
      </c>
      <c r="W608" s="6">
        <f>IFERROR(T608*V608,"")</f>
        <v>0</v>
      </c>
      <c r="X608" s="8">
        <f>IF(AND(U608&gt;0,O608&gt;0),ABS(U608-O608)/O608,"")</f>
        <v>0</v>
      </c>
      <c r="Y608" s="8">
        <f>IF(E608="Seca",Tol_Seca,Tol_Chuva)</f>
        <v>0</v>
      </c>
      <c r="Z608">
        <f>IF(AND(U608&gt;0,O608&gt;0),IF(X608&lt;=Y608,"OK","ATENCAO"),"")</f>
        <v>0</v>
      </c>
    </row>
    <row r="609" spans="7:26">
      <c r="G609">
        <f>D609&amp;"|"&amp;E609&amp;"|"&amp;F609</f>
        <v>0</v>
      </c>
      <c r="H609">
        <f>UPPER(SUBSTITUTE(SUBSTITUTE(G609,"-","")," ",""))</f>
        <v>0</v>
      </c>
      <c r="I609" s="6">
        <f>IFERROR(INDEX(Param_E,MATCH(H609,Param_KeysNorm,0)),"")</f>
        <v>0</v>
      </c>
      <c r="J609" s="6">
        <f>IFERROR(INDEX(Param_Gf,MATCH(H609,Param_KeysNorm,0)),"")</f>
        <v>0</v>
      </c>
      <c r="K609" s="6">
        <f>IFERROR(INDEX(Param_s,MATCH(H609,Param_KeysNorm,0)),"")</f>
        <v>0</v>
      </c>
      <c r="L609" s="6">
        <f>IFERROR(INDEX(Param_g,MATCH(H609,Param_KeysNorm,0)),"")</f>
        <v>0</v>
      </c>
      <c r="M609" s="6">
        <f>IFERROR(INDEX(Param_L,MATCH(H609,Param_KeysNorm,0)),"")</f>
        <v>0</v>
      </c>
      <c r="N609" s="6">
        <f>IFERROR(INDEX(Param_rho,MATCH(H609,Param_KeysNorm,0)),"")</f>
        <v>0</v>
      </c>
      <c r="O609" s="6">
        <f>IFERROR(INDEX(Param_d,MATCH(H609,Param_KeysNorm,0)),"")</f>
        <v>0</v>
      </c>
      <c r="P609" s="6">
        <f>IFERROR(IF(I609&gt;0,10000/I609,""),"")</f>
        <v>0</v>
      </c>
      <c r="Q609" s="6">
        <f>IFERROR(IF(K609&gt;0,J609/K609,""),"")</f>
        <v>0</v>
      </c>
      <c r="R609" s="6">
        <f>IFERROR(IF(L609&gt;0,Q609/L609,""),"")</f>
        <v>0</v>
      </c>
      <c r="S609" s="7">
        <f>IFERROR(R609*P609,"")</f>
        <v>0</v>
      </c>
      <c r="T609" s="6">
        <f>IFERROR((S609*M609*N609)/1000,"")</f>
        <v>0</v>
      </c>
      <c r="U609" s="6">
        <f>IFERROR(R609*M609*N609,"")</f>
        <v>0</v>
      </c>
      <c r="V609" s="6">
        <f>IF(A609&gt;0,A609*(1-(B609/100)-(C609/100)),"")</f>
        <v>0</v>
      </c>
      <c r="W609" s="6">
        <f>IFERROR(T609*V609,"")</f>
        <v>0</v>
      </c>
      <c r="X609" s="8">
        <f>IF(AND(U609&gt;0,O609&gt;0),ABS(U609-O609)/O609,"")</f>
        <v>0</v>
      </c>
      <c r="Y609" s="8">
        <f>IF(E609="Seca",Tol_Seca,Tol_Chuva)</f>
        <v>0</v>
      </c>
      <c r="Z609">
        <f>IF(AND(U609&gt;0,O609&gt;0),IF(X609&lt;=Y609,"OK","ATENCAO"),"")</f>
        <v>0</v>
      </c>
    </row>
    <row r="610" spans="7:26">
      <c r="G610">
        <f>D610&amp;"|"&amp;E610&amp;"|"&amp;F610</f>
        <v>0</v>
      </c>
      <c r="H610">
        <f>UPPER(SUBSTITUTE(SUBSTITUTE(G610,"-","")," ",""))</f>
        <v>0</v>
      </c>
      <c r="I610" s="6">
        <f>IFERROR(INDEX(Param_E,MATCH(H610,Param_KeysNorm,0)),"")</f>
        <v>0</v>
      </c>
      <c r="J610" s="6">
        <f>IFERROR(INDEX(Param_Gf,MATCH(H610,Param_KeysNorm,0)),"")</f>
        <v>0</v>
      </c>
      <c r="K610" s="6">
        <f>IFERROR(INDEX(Param_s,MATCH(H610,Param_KeysNorm,0)),"")</f>
        <v>0</v>
      </c>
      <c r="L610" s="6">
        <f>IFERROR(INDEX(Param_g,MATCH(H610,Param_KeysNorm,0)),"")</f>
        <v>0</v>
      </c>
      <c r="M610" s="6">
        <f>IFERROR(INDEX(Param_L,MATCH(H610,Param_KeysNorm,0)),"")</f>
        <v>0</v>
      </c>
      <c r="N610" s="6">
        <f>IFERROR(INDEX(Param_rho,MATCH(H610,Param_KeysNorm,0)),"")</f>
        <v>0</v>
      </c>
      <c r="O610" s="6">
        <f>IFERROR(INDEX(Param_d,MATCH(H610,Param_KeysNorm,0)),"")</f>
        <v>0</v>
      </c>
      <c r="P610" s="6">
        <f>IFERROR(IF(I610&gt;0,10000/I610,""),"")</f>
        <v>0</v>
      </c>
      <c r="Q610" s="6">
        <f>IFERROR(IF(K610&gt;0,J610/K610,""),"")</f>
        <v>0</v>
      </c>
      <c r="R610" s="6">
        <f>IFERROR(IF(L610&gt;0,Q610/L610,""),"")</f>
        <v>0</v>
      </c>
      <c r="S610" s="7">
        <f>IFERROR(R610*P610,"")</f>
        <v>0</v>
      </c>
      <c r="T610" s="6">
        <f>IFERROR((S610*M610*N610)/1000,"")</f>
        <v>0</v>
      </c>
      <c r="U610" s="6">
        <f>IFERROR(R610*M610*N610,"")</f>
        <v>0</v>
      </c>
      <c r="V610" s="6">
        <f>IF(A610&gt;0,A610*(1-(B610/100)-(C610/100)),"")</f>
        <v>0</v>
      </c>
      <c r="W610" s="6">
        <f>IFERROR(T610*V610,"")</f>
        <v>0</v>
      </c>
      <c r="X610" s="8">
        <f>IF(AND(U610&gt;0,O610&gt;0),ABS(U610-O610)/O610,"")</f>
        <v>0</v>
      </c>
      <c r="Y610" s="8">
        <f>IF(E610="Seca",Tol_Seca,Tol_Chuva)</f>
        <v>0</v>
      </c>
      <c r="Z610">
        <f>IF(AND(U610&gt;0,O610&gt;0),IF(X610&lt;=Y610,"OK","ATENCAO"),"")</f>
        <v>0</v>
      </c>
    </row>
    <row r="611" spans="7:26">
      <c r="G611">
        <f>D611&amp;"|"&amp;E611&amp;"|"&amp;F611</f>
        <v>0</v>
      </c>
      <c r="H611">
        <f>UPPER(SUBSTITUTE(SUBSTITUTE(G611,"-","")," ",""))</f>
        <v>0</v>
      </c>
      <c r="I611" s="6">
        <f>IFERROR(INDEX(Param_E,MATCH(H611,Param_KeysNorm,0)),"")</f>
        <v>0</v>
      </c>
      <c r="J611" s="6">
        <f>IFERROR(INDEX(Param_Gf,MATCH(H611,Param_KeysNorm,0)),"")</f>
        <v>0</v>
      </c>
      <c r="K611" s="6">
        <f>IFERROR(INDEX(Param_s,MATCH(H611,Param_KeysNorm,0)),"")</f>
        <v>0</v>
      </c>
      <c r="L611" s="6">
        <f>IFERROR(INDEX(Param_g,MATCH(H611,Param_KeysNorm,0)),"")</f>
        <v>0</v>
      </c>
      <c r="M611" s="6">
        <f>IFERROR(INDEX(Param_L,MATCH(H611,Param_KeysNorm,0)),"")</f>
        <v>0</v>
      </c>
      <c r="N611" s="6">
        <f>IFERROR(INDEX(Param_rho,MATCH(H611,Param_KeysNorm,0)),"")</f>
        <v>0</v>
      </c>
      <c r="O611" s="6">
        <f>IFERROR(INDEX(Param_d,MATCH(H611,Param_KeysNorm,0)),"")</f>
        <v>0</v>
      </c>
      <c r="P611" s="6">
        <f>IFERROR(IF(I611&gt;0,10000/I611,""),"")</f>
        <v>0</v>
      </c>
      <c r="Q611" s="6">
        <f>IFERROR(IF(K611&gt;0,J611/K611,""),"")</f>
        <v>0</v>
      </c>
      <c r="R611" s="6">
        <f>IFERROR(IF(L611&gt;0,Q611/L611,""),"")</f>
        <v>0</v>
      </c>
      <c r="S611" s="7">
        <f>IFERROR(R611*P611,"")</f>
        <v>0</v>
      </c>
      <c r="T611" s="6">
        <f>IFERROR((S611*M611*N611)/1000,"")</f>
        <v>0</v>
      </c>
      <c r="U611" s="6">
        <f>IFERROR(R611*M611*N611,"")</f>
        <v>0</v>
      </c>
      <c r="V611" s="6">
        <f>IF(A611&gt;0,A611*(1-(B611/100)-(C611/100)),"")</f>
        <v>0</v>
      </c>
      <c r="W611" s="6">
        <f>IFERROR(T611*V611,"")</f>
        <v>0</v>
      </c>
      <c r="X611" s="8">
        <f>IF(AND(U611&gt;0,O611&gt;0),ABS(U611-O611)/O611,"")</f>
        <v>0</v>
      </c>
      <c r="Y611" s="8">
        <f>IF(E611="Seca",Tol_Seca,Tol_Chuva)</f>
        <v>0</v>
      </c>
      <c r="Z611">
        <f>IF(AND(U611&gt;0,O611&gt;0),IF(X611&lt;=Y611,"OK","ATENCAO"),"")</f>
        <v>0</v>
      </c>
    </row>
    <row r="612" spans="7:26">
      <c r="G612">
        <f>D612&amp;"|"&amp;E612&amp;"|"&amp;F612</f>
        <v>0</v>
      </c>
      <c r="H612">
        <f>UPPER(SUBSTITUTE(SUBSTITUTE(G612,"-","")," ",""))</f>
        <v>0</v>
      </c>
      <c r="I612" s="6">
        <f>IFERROR(INDEX(Param_E,MATCH(H612,Param_KeysNorm,0)),"")</f>
        <v>0</v>
      </c>
      <c r="J612" s="6">
        <f>IFERROR(INDEX(Param_Gf,MATCH(H612,Param_KeysNorm,0)),"")</f>
        <v>0</v>
      </c>
      <c r="K612" s="6">
        <f>IFERROR(INDEX(Param_s,MATCH(H612,Param_KeysNorm,0)),"")</f>
        <v>0</v>
      </c>
      <c r="L612" s="6">
        <f>IFERROR(INDEX(Param_g,MATCH(H612,Param_KeysNorm,0)),"")</f>
        <v>0</v>
      </c>
      <c r="M612" s="6">
        <f>IFERROR(INDEX(Param_L,MATCH(H612,Param_KeysNorm,0)),"")</f>
        <v>0</v>
      </c>
      <c r="N612" s="6">
        <f>IFERROR(INDEX(Param_rho,MATCH(H612,Param_KeysNorm,0)),"")</f>
        <v>0</v>
      </c>
      <c r="O612" s="6">
        <f>IFERROR(INDEX(Param_d,MATCH(H612,Param_KeysNorm,0)),"")</f>
        <v>0</v>
      </c>
      <c r="P612" s="6">
        <f>IFERROR(IF(I612&gt;0,10000/I612,""),"")</f>
        <v>0</v>
      </c>
      <c r="Q612" s="6">
        <f>IFERROR(IF(K612&gt;0,J612/K612,""),"")</f>
        <v>0</v>
      </c>
      <c r="R612" s="6">
        <f>IFERROR(IF(L612&gt;0,Q612/L612,""),"")</f>
        <v>0</v>
      </c>
      <c r="S612" s="7">
        <f>IFERROR(R612*P612,"")</f>
        <v>0</v>
      </c>
      <c r="T612" s="6">
        <f>IFERROR((S612*M612*N612)/1000,"")</f>
        <v>0</v>
      </c>
      <c r="U612" s="6">
        <f>IFERROR(R612*M612*N612,"")</f>
        <v>0</v>
      </c>
      <c r="V612" s="6">
        <f>IF(A612&gt;0,A612*(1-(B612/100)-(C612/100)),"")</f>
        <v>0</v>
      </c>
      <c r="W612" s="6">
        <f>IFERROR(T612*V612,"")</f>
        <v>0</v>
      </c>
      <c r="X612" s="8">
        <f>IF(AND(U612&gt;0,O612&gt;0),ABS(U612-O612)/O612,"")</f>
        <v>0</v>
      </c>
      <c r="Y612" s="8">
        <f>IF(E612="Seca",Tol_Seca,Tol_Chuva)</f>
        <v>0</v>
      </c>
      <c r="Z612">
        <f>IF(AND(U612&gt;0,O612&gt;0),IF(X612&lt;=Y612,"OK","ATENCAO"),"")</f>
        <v>0</v>
      </c>
    </row>
    <row r="613" spans="7:26">
      <c r="G613">
        <f>D613&amp;"|"&amp;E613&amp;"|"&amp;F613</f>
        <v>0</v>
      </c>
      <c r="H613">
        <f>UPPER(SUBSTITUTE(SUBSTITUTE(G613,"-","")," ",""))</f>
        <v>0</v>
      </c>
      <c r="I613" s="6">
        <f>IFERROR(INDEX(Param_E,MATCH(H613,Param_KeysNorm,0)),"")</f>
        <v>0</v>
      </c>
      <c r="J613" s="6">
        <f>IFERROR(INDEX(Param_Gf,MATCH(H613,Param_KeysNorm,0)),"")</f>
        <v>0</v>
      </c>
      <c r="K613" s="6">
        <f>IFERROR(INDEX(Param_s,MATCH(H613,Param_KeysNorm,0)),"")</f>
        <v>0</v>
      </c>
      <c r="L613" s="6">
        <f>IFERROR(INDEX(Param_g,MATCH(H613,Param_KeysNorm,0)),"")</f>
        <v>0</v>
      </c>
      <c r="M613" s="6">
        <f>IFERROR(INDEX(Param_L,MATCH(H613,Param_KeysNorm,0)),"")</f>
        <v>0</v>
      </c>
      <c r="N613" s="6">
        <f>IFERROR(INDEX(Param_rho,MATCH(H613,Param_KeysNorm,0)),"")</f>
        <v>0</v>
      </c>
      <c r="O613" s="6">
        <f>IFERROR(INDEX(Param_d,MATCH(H613,Param_KeysNorm,0)),"")</f>
        <v>0</v>
      </c>
      <c r="P613" s="6">
        <f>IFERROR(IF(I613&gt;0,10000/I613,""),"")</f>
        <v>0</v>
      </c>
      <c r="Q613" s="6">
        <f>IFERROR(IF(K613&gt;0,J613/K613,""),"")</f>
        <v>0</v>
      </c>
      <c r="R613" s="6">
        <f>IFERROR(IF(L613&gt;0,Q613/L613,""),"")</f>
        <v>0</v>
      </c>
      <c r="S613" s="7">
        <f>IFERROR(R613*P613,"")</f>
        <v>0</v>
      </c>
      <c r="T613" s="6">
        <f>IFERROR((S613*M613*N613)/1000,"")</f>
        <v>0</v>
      </c>
      <c r="U613" s="6">
        <f>IFERROR(R613*M613*N613,"")</f>
        <v>0</v>
      </c>
      <c r="V613" s="6">
        <f>IF(A613&gt;0,A613*(1-(B613/100)-(C613/100)),"")</f>
        <v>0</v>
      </c>
      <c r="W613" s="6">
        <f>IFERROR(T613*V613,"")</f>
        <v>0</v>
      </c>
      <c r="X613" s="8">
        <f>IF(AND(U613&gt;0,O613&gt;0),ABS(U613-O613)/O613,"")</f>
        <v>0</v>
      </c>
      <c r="Y613" s="8">
        <f>IF(E613="Seca",Tol_Seca,Tol_Chuva)</f>
        <v>0</v>
      </c>
      <c r="Z613">
        <f>IF(AND(U613&gt;0,O613&gt;0),IF(X613&lt;=Y613,"OK","ATENCAO"),"")</f>
        <v>0</v>
      </c>
    </row>
    <row r="614" spans="7:26">
      <c r="G614">
        <f>D614&amp;"|"&amp;E614&amp;"|"&amp;F614</f>
        <v>0</v>
      </c>
      <c r="H614">
        <f>UPPER(SUBSTITUTE(SUBSTITUTE(G614,"-","")," ",""))</f>
        <v>0</v>
      </c>
      <c r="I614" s="6">
        <f>IFERROR(INDEX(Param_E,MATCH(H614,Param_KeysNorm,0)),"")</f>
        <v>0</v>
      </c>
      <c r="J614" s="6">
        <f>IFERROR(INDEX(Param_Gf,MATCH(H614,Param_KeysNorm,0)),"")</f>
        <v>0</v>
      </c>
      <c r="K614" s="6">
        <f>IFERROR(INDEX(Param_s,MATCH(H614,Param_KeysNorm,0)),"")</f>
        <v>0</v>
      </c>
      <c r="L614" s="6">
        <f>IFERROR(INDEX(Param_g,MATCH(H614,Param_KeysNorm,0)),"")</f>
        <v>0</v>
      </c>
      <c r="M614" s="6">
        <f>IFERROR(INDEX(Param_L,MATCH(H614,Param_KeysNorm,0)),"")</f>
        <v>0</v>
      </c>
      <c r="N614" s="6">
        <f>IFERROR(INDEX(Param_rho,MATCH(H614,Param_KeysNorm,0)),"")</f>
        <v>0</v>
      </c>
      <c r="O614" s="6">
        <f>IFERROR(INDEX(Param_d,MATCH(H614,Param_KeysNorm,0)),"")</f>
        <v>0</v>
      </c>
      <c r="P614" s="6">
        <f>IFERROR(IF(I614&gt;0,10000/I614,""),"")</f>
        <v>0</v>
      </c>
      <c r="Q614" s="6">
        <f>IFERROR(IF(K614&gt;0,J614/K614,""),"")</f>
        <v>0</v>
      </c>
      <c r="R614" s="6">
        <f>IFERROR(IF(L614&gt;0,Q614/L614,""),"")</f>
        <v>0</v>
      </c>
      <c r="S614" s="7">
        <f>IFERROR(R614*P614,"")</f>
        <v>0</v>
      </c>
      <c r="T614" s="6">
        <f>IFERROR((S614*M614*N614)/1000,"")</f>
        <v>0</v>
      </c>
      <c r="U614" s="6">
        <f>IFERROR(R614*M614*N614,"")</f>
        <v>0</v>
      </c>
      <c r="V614" s="6">
        <f>IF(A614&gt;0,A614*(1-(B614/100)-(C614/100)),"")</f>
        <v>0</v>
      </c>
      <c r="W614" s="6">
        <f>IFERROR(T614*V614,"")</f>
        <v>0</v>
      </c>
      <c r="X614" s="8">
        <f>IF(AND(U614&gt;0,O614&gt;0),ABS(U614-O614)/O614,"")</f>
        <v>0</v>
      </c>
      <c r="Y614" s="8">
        <f>IF(E614="Seca",Tol_Seca,Tol_Chuva)</f>
        <v>0</v>
      </c>
      <c r="Z614">
        <f>IF(AND(U614&gt;0,O614&gt;0),IF(X614&lt;=Y614,"OK","ATENCAO"),"")</f>
        <v>0</v>
      </c>
    </row>
    <row r="615" spans="7:26">
      <c r="G615">
        <f>D615&amp;"|"&amp;E615&amp;"|"&amp;F615</f>
        <v>0</v>
      </c>
      <c r="H615">
        <f>UPPER(SUBSTITUTE(SUBSTITUTE(G615,"-","")," ",""))</f>
        <v>0</v>
      </c>
      <c r="I615" s="6">
        <f>IFERROR(INDEX(Param_E,MATCH(H615,Param_KeysNorm,0)),"")</f>
        <v>0</v>
      </c>
      <c r="J615" s="6">
        <f>IFERROR(INDEX(Param_Gf,MATCH(H615,Param_KeysNorm,0)),"")</f>
        <v>0</v>
      </c>
      <c r="K615" s="6">
        <f>IFERROR(INDEX(Param_s,MATCH(H615,Param_KeysNorm,0)),"")</f>
        <v>0</v>
      </c>
      <c r="L615" s="6">
        <f>IFERROR(INDEX(Param_g,MATCH(H615,Param_KeysNorm,0)),"")</f>
        <v>0</v>
      </c>
      <c r="M615" s="6">
        <f>IFERROR(INDEX(Param_L,MATCH(H615,Param_KeysNorm,0)),"")</f>
        <v>0</v>
      </c>
      <c r="N615" s="6">
        <f>IFERROR(INDEX(Param_rho,MATCH(H615,Param_KeysNorm,0)),"")</f>
        <v>0</v>
      </c>
      <c r="O615" s="6">
        <f>IFERROR(INDEX(Param_d,MATCH(H615,Param_KeysNorm,0)),"")</f>
        <v>0</v>
      </c>
      <c r="P615" s="6">
        <f>IFERROR(IF(I615&gt;0,10000/I615,""),"")</f>
        <v>0</v>
      </c>
      <c r="Q615" s="6">
        <f>IFERROR(IF(K615&gt;0,J615/K615,""),"")</f>
        <v>0</v>
      </c>
      <c r="R615" s="6">
        <f>IFERROR(IF(L615&gt;0,Q615/L615,""),"")</f>
        <v>0</v>
      </c>
      <c r="S615" s="7">
        <f>IFERROR(R615*P615,"")</f>
        <v>0</v>
      </c>
      <c r="T615" s="6">
        <f>IFERROR((S615*M615*N615)/1000,"")</f>
        <v>0</v>
      </c>
      <c r="U615" s="6">
        <f>IFERROR(R615*M615*N615,"")</f>
        <v>0</v>
      </c>
      <c r="V615" s="6">
        <f>IF(A615&gt;0,A615*(1-(B615/100)-(C615/100)),"")</f>
        <v>0</v>
      </c>
      <c r="W615" s="6">
        <f>IFERROR(T615*V615,"")</f>
        <v>0</v>
      </c>
      <c r="X615" s="8">
        <f>IF(AND(U615&gt;0,O615&gt;0),ABS(U615-O615)/O615,"")</f>
        <v>0</v>
      </c>
      <c r="Y615" s="8">
        <f>IF(E615="Seca",Tol_Seca,Tol_Chuva)</f>
        <v>0</v>
      </c>
      <c r="Z615">
        <f>IF(AND(U615&gt;0,O615&gt;0),IF(X615&lt;=Y615,"OK","ATENCAO"),"")</f>
        <v>0</v>
      </c>
    </row>
    <row r="616" spans="7:26">
      <c r="G616">
        <f>D616&amp;"|"&amp;E616&amp;"|"&amp;F616</f>
        <v>0</v>
      </c>
      <c r="H616">
        <f>UPPER(SUBSTITUTE(SUBSTITUTE(G616,"-","")," ",""))</f>
        <v>0</v>
      </c>
      <c r="I616" s="6">
        <f>IFERROR(INDEX(Param_E,MATCH(H616,Param_KeysNorm,0)),"")</f>
        <v>0</v>
      </c>
      <c r="J616" s="6">
        <f>IFERROR(INDEX(Param_Gf,MATCH(H616,Param_KeysNorm,0)),"")</f>
        <v>0</v>
      </c>
      <c r="K616" s="6">
        <f>IFERROR(INDEX(Param_s,MATCH(H616,Param_KeysNorm,0)),"")</f>
        <v>0</v>
      </c>
      <c r="L616" s="6">
        <f>IFERROR(INDEX(Param_g,MATCH(H616,Param_KeysNorm,0)),"")</f>
        <v>0</v>
      </c>
      <c r="M616" s="6">
        <f>IFERROR(INDEX(Param_L,MATCH(H616,Param_KeysNorm,0)),"")</f>
        <v>0</v>
      </c>
      <c r="N616" s="6">
        <f>IFERROR(INDEX(Param_rho,MATCH(H616,Param_KeysNorm,0)),"")</f>
        <v>0</v>
      </c>
      <c r="O616" s="6">
        <f>IFERROR(INDEX(Param_d,MATCH(H616,Param_KeysNorm,0)),"")</f>
        <v>0</v>
      </c>
      <c r="P616" s="6">
        <f>IFERROR(IF(I616&gt;0,10000/I616,""),"")</f>
        <v>0</v>
      </c>
      <c r="Q616" s="6">
        <f>IFERROR(IF(K616&gt;0,J616/K616,""),"")</f>
        <v>0</v>
      </c>
      <c r="R616" s="6">
        <f>IFERROR(IF(L616&gt;0,Q616/L616,""),"")</f>
        <v>0</v>
      </c>
      <c r="S616" s="7">
        <f>IFERROR(R616*P616,"")</f>
        <v>0</v>
      </c>
      <c r="T616" s="6">
        <f>IFERROR((S616*M616*N616)/1000,"")</f>
        <v>0</v>
      </c>
      <c r="U616" s="6">
        <f>IFERROR(R616*M616*N616,"")</f>
        <v>0</v>
      </c>
      <c r="V616" s="6">
        <f>IF(A616&gt;0,A616*(1-(B616/100)-(C616/100)),"")</f>
        <v>0</v>
      </c>
      <c r="W616" s="6">
        <f>IFERROR(T616*V616,"")</f>
        <v>0</v>
      </c>
      <c r="X616" s="8">
        <f>IF(AND(U616&gt;0,O616&gt;0),ABS(U616-O616)/O616,"")</f>
        <v>0</v>
      </c>
      <c r="Y616" s="8">
        <f>IF(E616="Seca",Tol_Seca,Tol_Chuva)</f>
        <v>0</v>
      </c>
      <c r="Z616">
        <f>IF(AND(U616&gt;0,O616&gt;0),IF(X616&lt;=Y616,"OK","ATENCAO"),"")</f>
        <v>0</v>
      </c>
    </row>
    <row r="617" spans="7:26">
      <c r="G617">
        <f>D617&amp;"|"&amp;E617&amp;"|"&amp;F617</f>
        <v>0</v>
      </c>
      <c r="H617">
        <f>UPPER(SUBSTITUTE(SUBSTITUTE(G617,"-","")," ",""))</f>
        <v>0</v>
      </c>
      <c r="I617" s="6">
        <f>IFERROR(INDEX(Param_E,MATCH(H617,Param_KeysNorm,0)),"")</f>
        <v>0</v>
      </c>
      <c r="J617" s="6">
        <f>IFERROR(INDEX(Param_Gf,MATCH(H617,Param_KeysNorm,0)),"")</f>
        <v>0</v>
      </c>
      <c r="K617" s="6">
        <f>IFERROR(INDEX(Param_s,MATCH(H617,Param_KeysNorm,0)),"")</f>
        <v>0</v>
      </c>
      <c r="L617" s="6">
        <f>IFERROR(INDEX(Param_g,MATCH(H617,Param_KeysNorm,0)),"")</f>
        <v>0</v>
      </c>
      <c r="M617" s="6">
        <f>IFERROR(INDEX(Param_L,MATCH(H617,Param_KeysNorm,0)),"")</f>
        <v>0</v>
      </c>
      <c r="N617" s="6">
        <f>IFERROR(INDEX(Param_rho,MATCH(H617,Param_KeysNorm,0)),"")</f>
        <v>0</v>
      </c>
      <c r="O617" s="6">
        <f>IFERROR(INDEX(Param_d,MATCH(H617,Param_KeysNorm,0)),"")</f>
        <v>0</v>
      </c>
      <c r="P617" s="6">
        <f>IFERROR(IF(I617&gt;0,10000/I617,""),"")</f>
        <v>0</v>
      </c>
      <c r="Q617" s="6">
        <f>IFERROR(IF(K617&gt;0,J617/K617,""),"")</f>
        <v>0</v>
      </c>
      <c r="R617" s="6">
        <f>IFERROR(IF(L617&gt;0,Q617/L617,""),"")</f>
        <v>0</v>
      </c>
      <c r="S617" s="7">
        <f>IFERROR(R617*P617,"")</f>
        <v>0</v>
      </c>
      <c r="T617" s="6">
        <f>IFERROR((S617*M617*N617)/1000,"")</f>
        <v>0</v>
      </c>
      <c r="U617" s="6">
        <f>IFERROR(R617*M617*N617,"")</f>
        <v>0</v>
      </c>
      <c r="V617" s="6">
        <f>IF(A617&gt;0,A617*(1-(B617/100)-(C617/100)),"")</f>
        <v>0</v>
      </c>
      <c r="W617" s="6">
        <f>IFERROR(T617*V617,"")</f>
        <v>0</v>
      </c>
      <c r="X617" s="8">
        <f>IF(AND(U617&gt;0,O617&gt;0),ABS(U617-O617)/O617,"")</f>
        <v>0</v>
      </c>
      <c r="Y617" s="8">
        <f>IF(E617="Seca",Tol_Seca,Tol_Chuva)</f>
        <v>0</v>
      </c>
      <c r="Z617">
        <f>IF(AND(U617&gt;0,O617&gt;0),IF(X617&lt;=Y617,"OK","ATENCAO"),"")</f>
        <v>0</v>
      </c>
    </row>
    <row r="618" spans="7:26">
      <c r="G618">
        <f>D618&amp;"|"&amp;E618&amp;"|"&amp;F618</f>
        <v>0</v>
      </c>
      <c r="H618">
        <f>UPPER(SUBSTITUTE(SUBSTITUTE(G618,"-","")," ",""))</f>
        <v>0</v>
      </c>
      <c r="I618" s="6">
        <f>IFERROR(INDEX(Param_E,MATCH(H618,Param_KeysNorm,0)),"")</f>
        <v>0</v>
      </c>
      <c r="J618" s="6">
        <f>IFERROR(INDEX(Param_Gf,MATCH(H618,Param_KeysNorm,0)),"")</f>
        <v>0</v>
      </c>
      <c r="K618" s="6">
        <f>IFERROR(INDEX(Param_s,MATCH(H618,Param_KeysNorm,0)),"")</f>
        <v>0</v>
      </c>
      <c r="L618" s="6">
        <f>IFERROR(INDEX(Param_g,MATCH(H618,Param_KeysNorm,0)),"")</f>
        <v>0</v>
      </c>
      <c r="M618" s="6">
        <f>IFERROR(INDEX(Param_L,MATCH(H618,Param_KeysNorm,0)),"")</f>
        <v>0</v>
      </c>
      <c r="N618" s="6">
        <f>IFERROR(INDEX(Param_rho,MATCH(H618,Param_KeysNorm,0)),"")</f>
        <v>0</v>
      </c>
      <c r="O618" s="6">
        <f>IFERROR(INDEX(Param_d,MATCH(H618,Param_KeysNorm,0)),"")</f>
        <v>0</v>
      </c>
      <c r="P618" s="6">
        <f>IFERROR(IF(I618&gt;0,10000/I618,""),"")</f>
        <v>0</v>
      </c>
      <c r="Q618" s="6">
        <f>IFERROR(IF(K618&gt;0,J618/K618,""),"")</f>
        <v>0</v>
      </c>
      <c r="R618" s="6">
        <f>IFERROR(IF(L618&gt;0,Q618/L618,""),"")</f>
        <v>0</v>
      </c>
      <c r="S618" s="7">
        <f>IFERROR(R618*P618,"")</f>
        <v>0</v>
      </c>
      <c r="T618" s="6">
        <f>IFERROR((S618*M618*N618)/1000,"")</f>
        <v>0</v>
      </c>
      <c r="U618" s="6">
        <f>IFERROR(R618*M618*N618,"")</f>
        <v>0</v>
      </c>
      <c r="V618" s="6">
        <f>IF(A618&gt;0,A618*(1-(B618/100)-(C618/100)),"")</f>
        <v>0</v>
      </c>
      <c r="W618" s="6">
        <f>IFERROR(T618*V618,"")</f>
        <v>0</v>
      </c>
      <c r="X618" s="8">
        <f>IF(AND(U618&gt;0,O618&gt;0),ABS(U618-O618)/O618,"")</f>
        <v>0</v>
      </c>
      <c r="Y618" s="8">
        <f>IF(E618="Seca",Tol_Seca,Tol_Chuva)</f>
        <v>0</v>
      </c>
      <c r="Z618">
        <f>IF(AND(U618&gt;0,O618&gt;0),IF(X618&lt;=Y618,"OK","ATENCAO"),"")</f>
        <v>0</v>
      </c>
    </row>
    <row r="619" spans="7:26">
      <c r="G619">
        <f>D619&amp;"|"&amp;E619&amp;"|"&amp;F619</f>
        <v>0</v>
      </c>
      <c r="H619">
        <f>UPPER(SUBSTITUTE(SUBSTITUTE(G619,"-","")," ",""))</f>
        <v>0</v>
      </c>
      <c r="I619" s="6">
        <f>IFERROR(INDEX(Param_E,MATCH(H619,Param_KeysNorm,0)),"")</f>
        <v>0</v>
      </c>
      <c r="J619" s="6">
        <f>IFERROR(INDEX(Param_Gf,MATCH(H619,Param_KeysNorm,0)),"")</f>
        <v>0</v>
      </c>
      <c r="K619" s="6">
        <f>IFERROR(INDEX(Param_s,MATCH(H619,Param_KeysNorm,0)),"")</f>
        <v>0</v>
      </c>
      <c r="L619" s="6">
        <f>IFERROR(INDEX(Param_g,MATCH(H619,Param_KeysNorm,0)),"")</f>
        <v>0</v>
      </c>
      <c r="M619" s="6">
        <f>IFERROR(INDEX(Param_L,MATCH(H619,Param_KeysNorm,0)),"")</f>
        <v>0</v>
      </c>
      <c r="N619" s="6">
        <f>IFERROR(INDEX(Param_rho,MATCH(H619,Param_KeysNorm,0)),"")</f>
        <v>0</v>
      </c>
      <c r="O619" s="6">
        <f>IFERROR(INDEX(Param_d,MATCH(H619,Param_KeysNorm,0)),"")</f>
        <v>0</v>
      </c>
      <c r="P619" s="6">
        <f>IFERROR(IF(I619&gt;0,10000/I619,""),"")</f>
        <v>0</v>
      </c>
      <c r="Q619" s="6">
        <f>IFERROR(IF(K619&gt;0,J619/K619,""),"")</f>
        <v>0</v>
      </c>
      <c r="R619" s="6">
        <f>IFERROR(IF(L619&gt;0,Q619/L619,""),"")</f>
        <v>0</v>
      </c>
      <c r="S619" s="7">
        <f>IFERROR(R619*P619,"")</f>
        <v>0</v>
      </c>
      <c r="T619" s="6">
        <f>IFERROR((S619*M619*N619)/1000,"")</f>
        <v>0</v>
      </c>
      <c r="U619" s="6">
        <f>IFERROR(R619*M619*N619,"")</f>
        <v>0</v>
      </c>
      <c r="V619" s="6">
        <f>IF(A619&gt;0,A619*(1-(B619/100)-(C619/100)),"")</f>
        <v>0</v>
      </c>
      <c r="W619" s="6">
        <f>IFERROR(T619*V619,"")</f>
        <v>0</v>
      </c>
      <c r="X619" s="8">
        <f>IF(AND(U619&gt;0,O619&gt;0),ABS(U619-O619)/O619,"")</f>
        <v>0</v>
      </c>
      <c r="Y619" s="8">
        <f>IF(E619="Seca",Tol_Seca,Tol_Chuva)</f>
        <v>0</v>
      </c>
      <c r="Z619">
        <f>IF(AND(U619&gt;0,O619&gt;0),IF(X619&lt;=Y619,"OK","ATENCAO"),"")</f>
        <v>0</v>
      </c>
    </row>
    <row r="620" spans="7:26">
      <c r="G620">
        <f>D620&amp;"|"&amp;E620&amp;"|"&amp;F620</f>
        <v>0</v>
      </c>
      <c r="H620">
        <f>UPPER(SUBSTITUTE(SUBSTITUTE(G620,"-","")," ",""))</f>
        <v>0</v>
      </c>
      <c r="I620" s="6">
        <f>IFERROR(INDEX(Param_E,MATCH(H620,Param_KeysNorm,0)),"")</f>
        <v>0</v>
      </c>
      <c r="J620" s="6">
        <f>IFERROR(INDEX(Param_Gf,MATCH(H620,Param_KeysNorm,0)),"")</f>
        <v>0</v>
      </c>
      <c r="K620" s="6">
        <f>IFERROR(INDEX(Param_s,MATCH(H620,Param_KeysNorm,0)),"")</f>
        <v>0</v>
      </c>
      <c r="L620" s="6">
        <f>IFERROR(INDEX(Param_g,MATCH(H620,Param_KeysNorm,0)),"")</f>
        <v>0</v>
      </c>
      <c r="M620" s="6">
        <f>IFERROR(INDEX(Param_L,MATCH(H620,Param_KeysNorm,0)),"")</f>
        <v>0</v>
      </c>
      <c r="N620" s="6">
        <f>IFERROR(INDEX(Param_rho,MATCH(H620,Param_KeysNorm,0)),"")</f>
        <v>0</v>
      </c>
      <c r="O620" s="6">
        <f>IFERROR(INDEX(Param_d,MATCH(H620,Param_KeysNorm,0)),"")</f>
        <v>0</v>
      </c>
      <c r="P620" s="6">
        <f>IFERROR(IF(I620&gt;0,10000/I620,""),"")</f>
        <v>0</v>
      </c>
      <c r="Q620" s="6">
        <f>IFERROR(IF(K620&gt;0,J620/K620,""),"")</f>
        <v>0</v>
      </c>
      <c r="R620" s="6">
        <f>IFERROR(IF(L620&gt;0,Q620/L620,""),"")</f>
        <v>0</v>
      </c>
      <c r="S620" s="7">
        <f>IFERROR(R620*P620,"")</f>
        <v>0</v>
      </c>
      <c r="T620" s="6">
        <f>IFERROR((S620*M620*N620)/1000,"")</f>
        <v>0</v>
      </c>
      <c r="U620" s="6">
        <f>IFERROR(R620*M620*N620,"")</f>
        <v>0</v>
      </c>
      <c r="V620" s="6">
        <f>IF(A620&gt;0,A620*(1-(B620/100)-(C620/100)),"")</f>
        <v>0</v>
      </c>
      <c r="W620" s="6">
        <f>IFERROR(T620*V620,"")</f>
        <v>0</v>
      </c>
      <c r="X620" s="8">
        <f>IF(AND(U620&gt;0,O620&gt;0),ABS(U620-O620)/O620,"")</f>
        <v>0</v>
      </c>
      <c r="Y620" s="8">
        <f>IF(E620="Seca",Tol_Seca,Tol_Chuva)</f>
        <v>0</v>
      </c>
      <c r="Z620">
        <f>IF(AND(U620&gt;0,O620&gt;0),IF(X620&lt;=Y620,"OK","ATENCAO"),"")</f>
        <v>0</v>
      </c>
    </row>
    <row r="621" spans="7:26">
      <c r="G621">
        <f>D621&amp;"|"&amp;E621&amp;"|"&amp;F621</f>
        <v>0</v>
      </c>
      <c r="H621">
        <f>UPPER(SUBSTITUTE(SUBSTITUTE(G621,"-","")," ",""))</f>
        <v>0</v>
      </c>
      <c r="I621" s="6">
        <f>IFERROR(INDEX(Param_E,MATCH(H621,Param_KeysNorm,0)),"")</f>
        <v>0</v>
      </c>
      <c r="J621" s="6">
        <f>IFERROR(INDEX(Param_Gf,MATCH(H621,Param_KeysNorm,0)),"")</f>
        <v>0</v>
      </c>
      <c r="K621" s="6">
        <f>IFERROR(INDEX(Param_s,MATCH(H621,Param_KeysNorm,0)),"")</f>
        <v>0</v>
      </c>
      <c r="L621" s="6">
        <f>IFERROR(INDEX(Param_g,MATCH(H621,Param_KeysNorm,0)),"")</f>
        <v>0</v>
      </c>
      <c r="M621" s="6">
        <f>IFERROR(INDEX(Param_L,MATCH(H621,Param_KeysNorm,0)),"")</f>
        <v>0</v>
      </c>
      <c r="N621" s="6">
        <f>IFERROR(INDEX(Param_rho,MATCH(H621,Param_KeysNorm,0)),"")</f>
        <v>0</v>
      </c>
      <c r="O621" s="6">
        <f>IFERROR(INDEX(Param_d,MATCH(H621,Param_KeysNorm,0)),"")</f>
        <v>0</v>
      </c>
      <c r="P621" s="6">
        <f>IFERROR(IF(I621&gt;0,10000/I621,""),"")</f>
        <v>0</v>
      </c>
      <c r="Q621" s="6">
        <f>IFERROR(IF(K621&gt;0,J621/K621,""),"")</f>
        <v>0</v>
      </c>
      <c r="R621" s="6">
        <f>IFERROR(IF(L621&gt;0,Q621/L621,""),"")</f>
        <v>0</v>
      </c>
      <c r="S621" s="7">
        <f>IFERROR(R621*P621,"")</f>
        <v>0</v>
      </c>
      <c r="T621" s="6">
        <f>IFERROR((S621*M621*N621)/1000,"")</f>
        <v>0</v>
      </c>
      <c r="U621" s="6">
        <f>IFERROR(R621*M621*N621,"")</f>
        <v>0</v>
      </c>
      <c r="V621" s="6">
        <f>IF(A621&gt;0,A621*(1-(B621/100)-(C621/100)),"")</f>
        <v>0</v>
      </c>
      <c r="W621" s="6">
        <f>IFERROR(T621*V621,"")</f>
        <v>0</v>
      </c>
      <c r="X621" s="8">
        <f>IF(AND(U621&gt;0,O621&gt;0),ABS(U621-O621)/O621,"")</f>
        <v>0</v>
      </c>
      <c r="Y621" s="8">
        <f>IF(E621="Seca",Tol_Seca,Tol_Chuva)</f>
        <v>0</v>
      </c>
      <c r="Z621">
        <f>IF(AND(U621&gt;0,O621&gt;0),IF(X621&lt;=Y621,"OK","ATENCAO"),"")</f>
        <v>0</v>
      </c>
    </row>
    <row r="622" spans="7:26">
      <c r="G622">
        <f>D622&amp;"|"&amp;E622&amp;"|"&amp;F622</f>
        <v>0</v>
      </c>
      <c r="H622">
        <f>UPPER(SUBSTITUTE(SUBSTITUTE(G622,"-","")," ",""))</f>
        <v>0</v>
      </c>
      <c r="I622" s="6">
        <f>IFERROR(INDEX(Param_E,MATCH(H622,Param_KeysNorm,0)),"")</f>
        <v>0</v>
      </c>
      <c r="J622" s="6">
        <f>IFERROR(INDEX(Param_Gf,MATCH(H622,Param_KeysNorm,0)),"")</f>
        <v>0</v>
      </c>
      <c r="K622" s="6">
        <f>IFERROR(INDEX(Param_s,MATCH(H622,Param_KeysNorm,0)),"")</f>
        <v>0</v>
      </c>
      <c r="L622" s="6">
        <f>IFERROR(INDEX(Param_g,MATCH(H622,Param_KeysNorm,0)),"")</f>
        <v>0</v>
      </c>
      <c r="M622" s="6">
        <f>IFERROR(INDEX(Param_L,MATCH(H622,Param_KeysNorm,0)),"")</f>
        <v>0</v>
      </c>
      <c r="N622" s="6">
        <f>IFERROR(INDEX(Param_rho,MATCH(H622,Param_KeysNorm,0)),"")</f>
        <v>0</v>
      </c>
      <c r="O622" s="6">
        <f>IFERROR(INDEX(Param_d,MATCH(H622,Param_KeysNorm,0)),"")</f>
        <v>0</v>
      </c>
      <c r="P622" s="6">
        <f>IFERROR(IF(I622&gt;0,10000/I622,""),"")</f>
        <v>0</v>
      </c>
      <c r="Q622" s="6">
        <f>IFERROR(IF(K622&gt;0,J622/K622,""),"")</f>
        <v>0</v>
      </c>
      <c r="R622" s="6">
        <f>IFERROR(IF(L622&gt;0,Q622/L622,""),"")</f>
        <v>0</v>
      </c>
      <c r="S622" s="7">
        <f>IFERROR(R622*P622,"")</f>
        <v>0</v>
      </c>
      <c r="T622" s="6">
        <f>IFERROR((S622*M622*N622)/1000,"")</f>
        <v>0</v>
      </c>
      <c r="U622" s="6">
        <f>IFERROR(R622*M622*N622,"")</f>
        <v>0</v>
      </c>
      <c r="V622" s="6">
        <f>IF(A622&gt;0,A622*(1-(B622/100)-(C622/100)),"")</f>
        <v>0</v>
      </c>
      <c r="W622" s="6">
        <f>IFERROR(T622*V622,"")</f>
        <v>0</v>
      </c>
      <c r="X622" s="8">
        <f>IF(AND(U622&gt;0,O622&gt;0),ABS(U622-O622)/O622,"")</f>
        <v>0</v>
      </c>
      <c r="Y622" s="8">
        <f>IF(E622="Seca",Tol_Seca,Tol_Chuva)</f>
        <v>0</v>
      </c>
      <c r="Z622">
        <f>IF(AND(U622&gt;0,O622&gt;0),IF(X622&lt;=Y622,"OK","ATENCAO"),"")</f>
        <v>0</v>
      </c>
    </row>
    <row r="623" spans="7:26">
      <c r="G623">
        <f>D623&amp;"|"&amp;E623&amp;"|"&amp;F623</f>
        <v>0</v>
      </c>
      <c r="H623">
        <f>UPPER(SUBSTITUTE(SUBSTITUTE(G623,"-","")," ",""))</f>
        <v>0</v>
      </c>
      <c r="I623" s="6">
        <f>IFERROR(INDEX(Param_E,MATCH(H623,Param_KeysNorm,0)),"")</f>
        <v>0</v>
      </c>
      <c r="J623" s="6">
        <f>IFERROR(INDEX(Param_Gf,MATCH(H623,Param_KeysNorm,0)),"")</f>
        <v>0</v>
      </c>
      <c r="K623" s="6">
        <f>IFERROR(INDEX(Param_s,MATCH(H623,Param_KeysNorm,0)),"")</f>
        <v>0</v>
      </c>
      <c r="L623" s="6">
        <f>IFERROR(INDEX(Param_g,MATCH(H623,Param_KeysNorm,0)),"")</f>
        <v>0</v>
      </c>
      <c r="M623" s="6">
        <f>IFERROR(INDEX(Param_L,MATCH(H623,Param_KeysNorm,0)),"")</f>
        <v>0</v>
      </c>
      <c r="N623" s="6">
        <f>IFERROR(INDEX(Param_rho,MATCH(H623,Param_KeysNorm,0)),"")</f>
        <v>0</v>
      </c>
      <c r="O623" s="6">
        <f>IFERROR(INDEX(Param_d,MATCH(H623,Param_KeysNorm,0)),"")</f>
        <v>0</v>
      </c>
      <c r="P623" s="6">
        <f>IFERROR(IF(I623&gt;0,10000/I623,""),"")</f>
        <v>0</v>
      </c>
      <c r="Q623" s="6">
        <f>IFERROR(IF(K623&gt;0,J623/K623,""),"")</f>
        <v>0</v>
      </c>
      <c r="R623" s="6">
        <f>IFERROR(IF(L623&gt;0,Q623/L623,""),"")</f>
        <v>0</v>
      </c>
      <c r="S623" s="7">
        <f>IFERROR(R623*P623,"")</f>
        <v>0</v>
      </c>
      <c r="T623" s="6">
        <f>IFERROR((S623*M623*N623)/1000,"")</f>
        <v>0</v>
      </c>
      <c r="U623" s="6">
        <f>IFERROR(R623*M623*N623,"")</f>
        <v>0</v>
      </c>
      <c r="V623" s="6">
        <f>IF(A623&gt;0,A623*(1-(B623/100)-(C623/100)),"")</f>
        <v>0</v>
      </c>
      <c r="W623" s="6">
        <f>IFERROR(T623*V623,"")</f>
        <v>0</v>
      </c>
      <c r="X623" s="8">
        <f>IF(AND(U623&gt;0,O623&gt;0),ABS(U623-O623)/O623,"")</f>
        <v>0</v>
      </c>
      <c r="Y623" s="8">
        <f>IF(E623="Seca",Tol_Seca,Tol_Chuva)</f>
        <v>0</v>
      </c>
      <c r="Z623">
        <f>IF(AND(U623&gt;0,O623&gt;0),IF(X623&lt;=Y623,"OK","ATENCAO"),"")</f>
        <v>0</v>
      </c>
    </row>
    <row r="624" spans="7:26">
      <c r="G624">
        <f>D624&amp;"|"&amp;E624&amp;"|"&amp;F624</f>
        <v>0</v>
      </c>
      <c r="H624">
        <f>UPPER(SUBSTITUTE(SUBSTITUTE(G624,"-","")," ",""))</f>
        <v>0</v>
      </c>
      <c r="I624" s="6">
        <f>IFERROR(INDEX(Param_E,MATCH(H624,Param_KeysNorm,0)),"")</f>
        <v>0</v>
      </c>
      <c r="J624" s="6">
        <f>IFERROR(INDEX(Param_Gf,MATCH(H624,Param_KeysNorm,0)),"")</f>
        <v>0</v>
      </c>
      <c r="K624" s="6">
        <f>IFERROR(INDEX(Param_s,MATCH(H624,Param_KeysNorm,0)),"")</f>
        <v>0</v>
      </c>
      <c r="L624" s="6">
        <f>IFERROR(INDEX(Param_g,MATCH(H624,Param_KeysNorm,0)),"")</f>
        <v>0</v>
      </c>
      <c r="M624" s="6">
        <f>IFERROR(INDEX(Param_L,MATCH(H624,Param_KeysNorm,0)),"")</f>
        <v>0</v>
      </c>
      <c r="N624" s="6">
        <f>IFERROR(INDEX(Param_rho,MATCH(H624,Param_KeysNorm,0)),"")</f>
        <v>0</v>
      </c>
      <c r="O624" s="6">
        <f>IFERROR(INDEX(Param_d,MATCH(H624,Param_KeysNorm,0)),"")</f>
        <v>0</v>
      </c>
      <c r="P624" s="6">
        <f>IFERROR(IF(I624&gt;0,10000/I624,""),"")</f>
        <v>0</v>
      </c>
      <c r="Q624" s="6">
        <f>IFERROR(IF(K624&gt;0,J624/K624,""),"")</f>
        <v>0</v>
      </c>
      <c r="R624" s="6">
        <f>IFERROR(IF(L624&gt;0,Q624/L624,""),"")</f>
        <v>0</v>
      </c>
      <c r="S624" s="7">
        <f>IFERROR(R624*P624,"")</f>
        <v>0</v>
      </c>
      <c r="T624" s="6">
        <f>IFERROR((S624*M624*N624)/1000,"")</f>
        <v>0</v>
      </c>
      <c r="U624" s="6">
        <f>IFERROR(R624*M624*N624,"")</f>
        <v>0</v>
      </c>
      <c r="V624" s="6">
        <f>IF(A624&gt;0,A624*(1-(B624/100)-(C624/100)),"")</f>
        <v>0</v>
      </c>
      <c r="W624" s="6">
        <f>IFERROR(T624*V624,"")</f>
        <v>0</v>
      </c>
      <c r="X624" s="8">
        <f>IF(AND(U624&gt;0,O624&gt;0),ABS(U624-O624)/O624,"")</f>
        <v>0</v>
      </c>
      <c r="Y624" s="8">
        <f>IF(E624="Seca",Tol_Seca,Tol_Chuva)</f>
        <v>0</v>
      </c>
      <c r="Z624">
        <f>IF(AND(U624&gt;0,O624&gt;0),IF(X624&lt;=Y624,"OK","ATENCAO"),"")</f>
        <v>0</v>
      </c>
    </row>
    <row r="625" spans="7:26">
      <c r="G625">
        <f>D625&amp;"|"&amp;E625&amp;"|"&amp;F625</f>
        <v>0</v>
      </c>
      <c r="H625">
        <f>UPPER(SUBSTITUTE(SUBSTITUTE(G625,"-","")," ",""))</f>
        <v>0</v>
      </c>
      <c r="I625" s="6">
        <f>IFERROR(INDEX(Param_E,MATCH(H625,Param_KeysNorm,0)),"")</f>
        <v>0</v>
      </c>
      <c r="J625" s="6">
        <f>IFERROR(INDEX(Param_Gf,MATCH(H625,Param_KeysNorm,0)),"")</f>
        <v>0</v>
      </c>
      <c r="K625" s="6">
        <f>IFERROR(INDEX(Param_s,MATCH(H625,Param_KeysNorm,0)),"")</f>
        <v>0</v>
      </c>
      <c r="L625" s="6">
        <f>IFERROR(INDEX(Param_g,MATCH(H625,Param_KeysNorm,0)),"")</f>
        <v>0</v>
      </c>
      <c r="M625" s="6">
        <f>IFERROR(INDEX(Param_L,MATCH(H625,Param_KeysNorm,0)),"")</f>
        <v>0</v>
      </c>
      <c r="N625" s="6">
        <f>IFERROR(INDEX(Param_rho,MATCH(H625,Param_KeysNorm,0)),"")</f>
        <v>0</v>
      </c>
      <c r="O625" s="6">
        <f>IFERROR(INDEX(Param_d,MATCH(H625,Param_KeysNorm,0)),"")</f>
        <v>0</v>
      </c>
      <c r="P625" s="6">
        <f>IFERROR(IF(I625&gt;0,10000/I625,""),"")</f>
        <v>0</v>
      </c>
      <c r="Q625" s="6">
        <f>IFERROR(IF(K625&gt;0,J625/K625,""),"")</f>
        <v>0</v>
      </c>
      <c r="R625" s="6">
        <f>IFERROR(IF(L625&gt;0,Q625/L625,""),"")</f>
        <v>0</v>
      </c>
      <c r="S625" s="7">
        <f>IFERROR(R625*P625,"")</f>
        <v>0</v>
      </c>
      <c r="T625" s="6">
        <f>IFERROR((S625*M625*N625)/1000,"")</f>
        <v>0</v>
      </c>
      <c r="U625" s="6">
        <f>IFERROR(R625*M625*N625,"")</f>
        <v>0</v>
      </c>
      <c r="V625" s="6">
        <f>IF(A625&gt;0,A625*(1-(B625/100)-(C625/100)),"")</f>
        <v>0</v>
      </c>
      <c r="W625" s="6">
        <f>IFERROR(T625*V625,"")</f>
        <v>0</v>
      </c>
      <c r="X625" s="8">
        <f>IF(AND(U625&gt;0,O625&gt;0),ABS(U625-O625)/O625,"")</f>
        <v>0</v>
      </c>
      <c r="Y625" s="8">
        <f>IF(E625="Seca",Tol_Seca,Tol_Chuva)</f>
        <v>0</v>
      </c>
      <c r="Z625">
        <f>IF(AND(U625&gt;0,O625&gt;0),IF(X625&lt;=Y625,"OK","ATENCAO"),"")</f>
        <v>0</v>
      </c>
    </row>
    <row r="626" spans="7:26">
      <c r="G626">
        <f>D626&amp;"|"&amp;E626&amp;"|"&amp;F626</f>
        <v>0</v>
      </c>
      <c r="H626">
        <f>UPPER(SUBSTITUTE(SUBSTITUTE(G626,"-","")," ",""))</f>
        <v>0</v>
      </c>
      <c r="I626" s="6">
        <f>IFERROR(INDEX(Param_E,MATCH(H626,Param_KeysNorm,0)),"")</f>
        <v>0</v>
      </c>
      <c r="J626" s="6">
        <f>IFERROR(INDEX(Param_Gf,MATCH(H626,Param_KeysNorm,0)),"")</f>
        <v>0</v>
      </c>
      <c r="K626" s="6">
        <f>IFERROR(INDEX(Param_s,MATCH(H626,Param_KeysNorm,0)),"")</f>
        <v>0</v>
      </c>
      <c r="L626" s="6">
        <f>IFERROR(INDEX(Param_g,MATCH(H626,Param_KeysNorm,0)),"")</f>
        <v>0</v>
      </c>
      <c r="M626" s="6">
        <f>IFERROR(INDEX(Param_L,MATCH(H626,Param_KeysNorm,0)),"")</f>
        <v>0</v>
      </c>
      <c r="N626" s="6">
        <f>IFERROR(INDEX(Param_rho,MATCH(H626,Param_KeysNorm,0)),"")</f>
        <v>0</v>
      </c>
      <c r="O626" s="6">
        <f>IFERROR(INDEX(Param_d,MATCH(H626,Param_KeysNorm,0)),"")</f>
        <v>0</v>
      </c>
      <c r="P626" s="6">
        <f>IFERROR(IF(I626&gt;0,10000/I626,""),"")</f>
        <v>0</v>
      </c>
      <c r="Q626" s="6">
        <f>IFERROR(IF(K626&gt;0,J626/K626,""),"")</f>
        <v>0</v>
      </c>
      <c r="R626" s="6">
        <f>IFERROR(IF(L626&gt;0,Q626/L626,""),"")</f>
        <v>0</v>
      </c>
      <c r="S626" s="7">
        <f>IFERROR(R626*P626,"")</f>
        <v>0</v>
      </c>
      <c r="T626" s="6">
        <f>IFERROR((S626*M626*N626)/1000,"")</f>
        <v>0</v>
      </c>
      <c r="U626" s="6">
        <f>IFERROR(R626*M626*N626,"")</f>
        <v>0</v>
      </c>
      <c r="V626" s="6">
        <f>IF(A626&gt;0,A626*(1-(B626/100)-(C626/100)),"")</f>
        <v>0</v>
      </c>
      <c r="W626" s="6">
        <f>IFERROR(T626*V626,"")</f>
        <v>0</v>
      </c>
      <c r="X626" s="8">
        <f>IF(AND(U626&gt;0,O626&gt;0),ABS(U626-O626)/O626,"")</f>
        <v>0</v>
      </c>
      <c r="Y626" s="8">
        <f>IF(E626="Seca",Tol_Seca,Tol_Chuva)</f>
        <v>0</v>
      </c>
      <c r="Z626">
        <f>IF(AND(U626&gt;0,O626&gt;0),IF(X626&lt;=Y626,"OK","ATENCAO"),"")</f>
        <v>0</v>
      </c>
    </row>
    <row r="627" spans="7:26">
      <c r="G627">
        <f>D627&amp;"|"&amp;E627&amp;"|"&amp;F627</f>
        <v>0</v>
      </c>
      <c r="H627">
        <f>UPPER(SUBSTITUTE(SUBSTITUTE(G627,"-","")," ",""))</f>
        <v>0</v>
      </c>
      <c r="I627" s="6">
        <f>IFERROR(INDEX(Param_E,MATCH(H627,Param_KeysNorm,0)),"")</f>
        <v>0</v>
      </c>
      <c r="J627" s="6">
        <f>IFERROR(INDEX(Param_Gf,MATCH(H627,Param_KeysNorm,0)),"")</f>
        <v>0</v>
      </c>
      <c r="K627" s="6">
        <f>IFERROR(INDEX(Param_s,MATCH(H627,Param_KeysNorm,0)),"")</f>
        <v>0</v>
      </c>
      <c r="L627" s="6">
        <f>IFERROR(INDEX(Param_g,MATCH(H627,Param_KeysNorm,0)),"")</f>
        <v>0</v>
      </c>
      <c r="M627" s="6">
        <f>IFERROR(INDEX(Param_L,MATCH(H627,Param_KeysNorm,0)),"")</f>
        <v>0</v>
      </c>
      <c r="N627" s="6">
        <f>IFERROR(INDEX(Param_rho,MATCH(H627,Param_KeysNorm,0)),"")</f>
        <v>0</v>
      </c>
      <c r="O627" s="6">
        <f>IFERROR(INDEX(Param_d,MATCH(H627,Param_KeysNorm,0)),"")</f>
        <v>0</v>
      </c>
      <c r="P627" s="6">
        <f>IFERROR(IF(I627&gt;0,10000/I627,""),"")</f>
        <v>0</v>
      </c>
      <c r="Q627" s="6">
        <f>IFERROR(IF(K627&gt;0,J627/K627,""),"")</f>
        <v>0</v>
      </c>
      <c r="R627" s="6">
        <f>IFERROR(IF(L627&gt;0,Q627/L627,""),"")</f>
        <v>0</v>
      </c>
      <c r="S627" s="7">
        <f>IFERROR(R627*P627,"")</f>
        <v>0</v>
      </c>
      <c r="T627" s="6">
        <f>IFERROR((S627*M627*N627)/1000,"")</f>
        <v>0</v>
      </c>
      <c r="U627" s="6">
        <f>IFERROR(R627*M627*N627,"")</f>
        <v>0</v>
      </c>
      <c r="V627" s="6">
        <f>IF(A627&gt;0,A627*(1-(B627/100)-(C627/100)),"")</f>
        <v>0</v>
      </c>
      <c r="W627" s="6">
        <f>IFERROR(T627*V627,"")</f>
        <v>0</v>
      </c>
      <c r="X627" s="8">
        <f>IF(AND(U627&gt;0,O627&gt;0),ABS(U627-O627)/O627,"")</f>
        <v>0</v>
      </c>
      <c r="Y627" s="8">
        <f>IF(E627="Seca",Tol_Seca,Tol_Chuva)</f>
        <v>0</v>
      </c>
      <c r="Z627">
        <f>IF(AND(U627&gt;0,O627&gt;0),IF(X627&lt;=Y627,"OK","ATENCAO"),"")</f>
        <v>0</v>
      </c>
    </row>
    <row r="628" spans="7:26">
      <c r="G628">
        <f>D628&amp;"|"&amp;E628&amp;"|"&amp;F628</f>
        <v>0</v>
      </c>
      <c r="H628">
        <f>UPPER(SUBSTITUTE(SUBSTITUTE(G628,"-","")," ",""))</f>
        <v>0</v>
      </c>
      <c r="I628" s="6">
        <f>IFERROR(INDEX(Param_E,MATCH(H628,Param_KeysNorm,0)),"")</f>
        <v>0</v>
      </c>
      <c r="J628" s="6">
        <f>IFERROR(INDEX(Param_Gf,MATCH(H628,Param_KeysNorm,0)),"")</f>
        <v>0</v>
      </c>
      <c r="K628" s="6">
        <f>IFERROR(INDEX(Param_s,MATCH(H628,Param_KeysNorm,0)),"")</f>
        <v>0</v>
      </c>
      <c r="L628" s="6">
        <f>IFERROR(INDEX(Param_g,MATCH(H628,Param_KeysNorm,0)),"")</f>
        <v>0</v>
      </c>
      <c r="M628" s="6">
        <f>IFERROR(INDEX(Param_L,MATCH(H628,Param_KeysNorm,0)),"")</f>
        <v>0</v>
      </c>
      <c r="N628" s="6">
        <f>IFERROR(INDEX(Param_rho,MATCH(H628,Param_KeysNorm,0)),"")</f>
        <v>0</v>
      </c>
      <c r="O628" s="6">
        <f>IFERROR(INDEX(Param_d,MATCH(H628,Param_KeysNorm,0)),"")</f>
        <v>0</v>
      </c>
      <c r="P628" s="6">
        <f>IFERROR(IF(I628&gt;0,10000/I628,""),"")</f>
        <v>0</v>
      </c>
      <c r="Q628" s="6">
        <f>IFERROR(IF(K628&gt;0,J628/K628,""),"")</f>
        <v>0</v>
      </c>
      <c r="R628" s="6">
        <f>IFERROR(IF(L628&gt;0,Q628/L628,""),"")</f>
        <v>0</v>
      </c>
      <c r="S628" s="7">
        <f>IFERROR(R628*P628,"")</f>
        <v>0</v>
      </c>
      <c r="T628" s="6">
        <f>IFERROR((S628*M628*N628)/1000,"")</f>
        <v>0</v>
      </c>
      <c r="U628" s="6">
        <f>IFERROR(R628*M628*N628,"")</f>
        <v>0</v>
      </c>
      <c r="V628" s="6">
        <f>IF(A628&gt;0,A628*(1-(B628/100)-(C628/100)),"")</f>
        <v>0</v>
      </c>
      <c r="W628" s="6">
        <f>IFERROR(T628*V628,"")</f>
        <v>0</v>
      </c>
      <c r="X628" s="8">
        <f>IF(AND(U628&gt;0,O628&gt;0),ABS(U628-O628)/O628,"")</f>
        <v>0</v>
      </c>
      <c r="Y628" s="8">
        <f>IF(E628="Seca",Tol_Seca,Tol_Chuva)</f>
        <v>0</v>
      </c>
      <c r="Z628">
        <f>IF(AND(U628&gt;0,O628&gt;0),IF(X628&lt;=Y628,"OK","ATENCAO"),"")</f>
        <v>0</v>
      </c>
    </row>
    <row r="629" spans="7:26">
      <c r="G629">
        <f>D629&amp;"|"&amp;E629&amp;"|"&amp;F629</f>
        <v>0</v>
      </c>
      <c r="H629">
        <f>UPPER(SUBSTITUTE(SUBSTITUTE(G629,"-","")," ",""))</f>
        <v>0</v>
      </c>
      <c r="I629" s="6">
        <f>IFERROR(INDEX(Param_E,MATCH(H629,Param_KeysNorm,0)),"")</f>
        <v>0</v>
      </c>
      <c r="J629" s="6">
        <f>IFERROR(INDEX(Param_Gf,MATCH(H629,Param_KeysNorm,0)),"")</f>
        <v>0</v>
      </c>
      <c r="K629" s="6">
        <f>IFERROR(INDEX(Param_s,MATCH(H629,Param_KeysNorm,0)),"")</f>
        <v>0</v>
      </c>
      <c r="L629" s="6">
        <f>IFERROR(INDEX(Param_g,MATCH(H629,Param_KeysNorm,0)),"")</f>
        <v>0</v>
      </c>
      <c r="M629" s="6">
        <f>IFERROR(INDEX(Param_L,MATCH(H629,Param_KeysNorm,0)),"")</f>
        <v>0</v>
      </c>
      <c r="N629" s="6">
        <f>IFERROR(INDEX(Param_rho,MATCH(H629,Param_KeysNorm,0)),"")</f>
        <v>0</v>
      </c>
      <c r="O629" s="6">
        <f>IFERROR(INDEX(Param_d,MATCH(H629,Param_KeysNorm,0)),"")</f>
        <v>0</v>
      </c>
      <c r="P629" s="6">
        <f>IFERROR(IF(I629&gt;0,10000/I629,""),"")</f>
        <v>0</v>
      </c>
      <c r="Q629" s="6">
        <f>IFERROR(IF(K629&gt;0,J629/K629,""),"")</f>
        <v>0</v>
      </c>
      <c r="R629" s="6">
        <f>IFERROR(IF(L629&gt;0,Q629/L629,""),"")</f>
        <v>0</v>
      </c>
      <c r="S629" s="7">
        <f>IFERROR(R629*P629,"")</f>
        <v>0</v>
      </c>
      <c r="T629" s="6">
        <f>IFERROR((S629*M629*N629)/1000,"")</f>
        <v>0</v>
      </c>
      <c r="U629" s="6">
        <f>IFERROR(R629*M629*N629,"")</f>
        <v>0</v>
      </c>
      <c r="V629" s="6">
        <f>IF(A629&gt;0,A629*(1-(B629/100)-(C629/100)),"")</f>
        <v>0</v>
      </c>
      <c r="W629" s="6">
        <f>IFERROR(T629*V629,"")</f>
        <v>0</v>
      </c>
      <c r="X629" s="8">
        <f>IF(AND(U629&gt;0,O629&gt;0),ABS(U629-O629)/O629,"")</f>
        <v>0</v>
      </c>
      <c r="Y629" s="8">
        <f>IF(E629="Seca",Tol_Seca,Tol_Chuva)</f>
        <v>0</v>
      </c>
      <c r="Z629">
        <f>IF(AND(U629&gt;0,O629&gt;0),IF(X629&lt;=Y629,"OK","ATENCAO"),"")</f>
        <v>0</v>
      </c>
    </row>
    <row r="630" spans="7:26">
      <c r="G630">
        <f>D630&amp;"|"&amp;E630&amp;"|"&amp;F630</f>
        <v>0</v>
      </c>
      <c r="H630">
        <f>UPPER(SUBSTITUTE(SUBSTITUTE(G630,"-","")," ",""))</f>
        <v>0</v>
      </c>
      <c r="I630" s="6">
        <f>IFERROR(INDEX(Param_E,MATCH(H630,Param_KeysNorm,0)),"")</f>
        <v>0</v>
      </c>
      <c r="J630" s="6">
        <f>IFERROR(INDEX(Param_Gf,MATCH(H630,Param_KeysNorm,0)),"")</f>
        <v>0</v>
      </c>
      <c r="K630" s="6">
        <f>IFERROR(INDEX(Param_s,MATCH(H630,Param_KeysNorm,0)),"")</f>
        <v>0</v>
      </c>
      <c r="L630" s="6">
        <f>IFERROR(INDEX(Param_g,MATCH(H630,Param_KeysNorm,0)),"")</f>
        <v>0</v>
      </c>
      <c r="M630" s="6">
        <f>IFERROR(INDEX(Param_L,MATCH(H630,Param_KeysNorm,0)),"")</f>
        <v>0</v>
      </c>
      <c r="N630" s="6">
        <f>IFERROR(INDEX(Param_rho,MATCH(H630,Param_KeysNorm,0)),"")</f>
        <v>0</v>
      </c>
      <c r="O630" s="6">
        <f>IFERROR(INDEX(Param_d,MATCH(H630,Param_KeysNorm,0)),"")</f>
        <v>0</v>
      </c>
      <c r="P630" s="6">
        <f>IFERROR(IF(I630&gt;0,10000/I630,""),"")</f>
        <v>0</v>
      </c>
      <c r="Q630" s="6">
        <f>IFERROR(IF(K630&gt;0,J630/K630,""),"")</f>
        <v>0</v>
      </c>
      <c r="R630" s="6">
        <f>IFERROR(IF(L630&gt;0,Q630/L630,""),"")</f>
        <v>0</v>
      </c>
      <c r="S630" s="7">
        <f>IFERROR(R630*P630,"")</f>
        <v>0</v>
      </c>
      <c r="T630" s="6">
        <f>IFERROR((S630*M630*N630)/1000,"")</f>
        <v>0</v>
      </c>
      <c r="U630" s="6">
        <f>IFERROR(R630*M630*N630,"")</f>
        <v>0</v>
      </c>
      <c r="V630" s="6">
        <f>IF(A630&gt;0,A630*(1-(B630/100)-(C630/100)),"")</f>
        <v>0</v>
      </c>
      <c r="W630" s="6">
        <f>IFERROR(T630*V630,"")</f>
        <v>0</v>
      </c>
      <c r="X630" s="8">
        <f>IF(AND(U630&gt;0,O630&gt;0),ABS(U630-O630)/O630,"")</f>
        <v>0</v>
      </c>
      <c r="Y630" s="8">
        <f>IF(E630="Seca",Tol_Seca,Tol_Chuva)</f>
        <v>0</v>
      </c>
      <c r="Z630">
        <f>IF(AND(U630&gt;0,O630&gt;0),IF(X630&lt;=Y630,"OK","ATENCAO"),"")</f>
        <v>0</v>
      </c>
    </row>
    <row r="631" spans="7:26">
      <c r="G631">
        <f>D631&amp;"|"&amp;E631&amp;"|"&amp;F631</f>
        <v>0</v>
      </c>
      <c r="H631">
        <f>UPPER(SUBSTITUTE(SUBSTITUTE(G631,"-","")," ",""))</f>
        <v>0</v>
      </c>
      <c r="I631" s="6">
        <f>IFERROR(INDEX(Param_E,MATCH(H631,Param_KeysNorm,0)),"")</f>
        <v>0</v>
      </c>
      <c r="J631" s="6">
        <f>IFERROR(INDEX(Param_Gf,MATCH(H631,Param_KeysNorm,0)),"")</f>
        <v>0</v>
      </c>
      <c r="K631" s="6">
        <f>IFERROR(INDEX(Param_s,MATCH(H631,Param_KeysNorm,0)),"")</f>
        <v>0</v>
      </c>
      <c r="L631" s="6">
        <f>IFERROR(INDEX(Param_g,MATCH(H631,Param_KeysNorm,0)),"")</f>
        <v>0</v>
      </c>
      <c r="M631" s="6">
        <f>IFERROR(INDEX(Param_L,MATCH(H631,Param_KeysNorm,0)),"")</f>
        <v>0</v>
      </c>
      <c r="N631" s="6">
        <f>IFERROR(INDEX(Param_rho,MATCH(H631,Param_KeysNorm,0)),"")</f>
        <v>0</v>
      </c>
      <c r="O631" s="6">
        <f>IFERROR(INDEX(Param_d,MATCH(H631,Param_KeysNorm,0)),"")</f>
        <v>0</v>
      </c>
      <c r="P631" s="6">
        <f>IFERROR(IF(I631&gt;0,10000/I631,""),"")</f>
        <v>0</v>
      </c>
      <c r="Q631" s="6">
        <f>IFERROR(IF(K631&gt;0,J631/K631,""),"")</f>
        <v>0</v>
      </c>
      <c r="R631" s="6">
        <f>IFERROR(IF(L631&gt;0,Q631/L631,""),"")</f>
        <v>0</v>
      </c>
      <c r="S631" s="7">
        <f>IFERROR(R631*P631,"")</f>
        <v>0</v>
      </c>
      <c r="T631" s="6">
        <f>IFERROR((S631*M631*N631)/1000,"")</f>
        <v>0</v>
      </c>
      <c r="U631" s="6">
        <f>IFERROR(R631*M631*N631,"")</f>
        <v>0</v>
      </c>
      <c r="V631" s="6">
        <f>IF(A631&gt;0,A631*(1-(B631/100)-(C631/100)),"")</f>
        <v>0</v>
      </c>
      <c r="W631" s="6">
        <f>IFERROR(T631*V631,"")</f>
        <v>0</v>
      </c>
      <c r="X631" s="8">
        <f>IF(AND(U631&gt;0,O631&gt;0),ABS(U631-O631)/O631,"")</f>
        <v>0</v>
      </c>
      <c r="Y631" s="8">
        <f>IF(E631="Seca",Tol_Seca,Tol_Chuva)</f>
        <v>0</v>
      </c>
      <c r="Z631">
        <f>IF(AND(U631&gt;0,O631&gt;0),IF(X631&lt;=Y631,"OK","ATENCAO"),"")</f>
        <v>0</v>
      </c>
    </row>
    <row r="632" spans="7:26">
      <c r="G632">
        <f>D632&amp;"|"&amp;E632&amp;"|"&amp;F632</f>
        <v>0</v>
      </c>
      <c r="H632">
        <f>UPPER(SUBSTITUTE(SUBSTITUTE(G632,"-","")," ",""))</f>
        <v>0</v>
      </c>
      <c r="I632" s="6">
        <f>IFERROR(INDEX(Param_E,MATCH(H632,Param_KeysNorm,0)),"")</f>
        <v>0</v>
      </c>
      <c r="J632" s="6">
        <f>IFERROR(INDEX(Param_Gf,MATCH(H632,Param_KeysNorm,0)),"")</f>
        <v>0</v>
      </c>
      <c r="K632" s="6">
        <f>IFERROR(INDEX(Param_s,MATCH(H632,Param_KeysNorm,0)),"")</f>
        <v>0</v>
      </c>
      <c r="L632" s="6">
        <f>IFERROR(INDEX(Param_g,MATCH(H632,Param_KeysNorm,0)),"")</f>
        <v>0</v>
      </c>
      <c r="M632" s="6">
        <f>IFERROR(INDEX(Param_L,MATCH(H632,Param_KeysNorm,0)),"")</f>
        <v>0</v>
      </c>
      <c r="N632" s="6">
        <f>IFERROR(INDEX(Param_rho,MATCH(H632,Param_KeysNorm,0)),"")</f>
        <v>0</v>
      </c>
      <c r="O632" s="6">
        <f>IFERROR(INDEX(Param_d,MATCH(H632,Param_KeysNorm,0)),"")</f>
        <v>0</v>
      </c>
      <c r="P632" s="6">
        <f>IFERROR(IF(I632&gt;0,10000/I632,""),"")</f>
        <v>0</v>
      </c>
      <c r="Q632" s="6">
        <f>IFERROR(IF(K632&gt;0,J632/K632,""),"")</f>
        <v>0</v>
      </c>
      <c r="R632" s="6">
        <f>IFERROR(IF(L632&gt;0,Q632/L632,""),"")</f>
        <v>0</v>
      </c>
      <c r="S632" s="7">
        <f>IFERROR(R632*P632,"")</f>
        <v>0</v>
      </c>
      <c r="T632" s="6">
        <f>IFERROR((S632*M632*N632)/1000,"")</f>
        <v>0</v>
      </c>
      <c r="U632" s="6">
        <f>IFERROR(R632*M632*N632,"")</f>
        <v>0</v>
      </c>
      <c r="V632" s="6">
        <f>IF(A632&gt;0,A632*(1-(B632/100)-(C632/100)),"")</f>
        <v>0</v>
      </c>
      <c r="W632" s="6">
        <f>IFERROR(T632*V632,"")</f>
        <v>0</v>
      </c>
      <c r="X632" s="8">
        <f>IF(AND(U632&gt;0,O632&gt;0),ABS(U632-O632)/O632,"")</f>
        <v>0</v>
      </c>
      <c r="Y632" s="8">
        <f>IF(E632="Seca",Tol_Seca,Tol_Chuva)</f>
        <v>0</v>
      </c>
      <c r="Z632">
        <f>IF(AND(U632&gt;0,O632&gt;0),IF(X632&lt;=Y632,"OK","ATENCAO"),"")</f>
        <v>0</v>
      </c>
    </row>
    <row r="633" spans="7:26">
      <c r="G633">
        <f>D633&amp;"|"&amp;E633&amp;"|"&amp;F633</f>
        <v>0</v>
      </c>
      <c r="H633">
        <f>UPPER(SUBSTITUTE(SUBSTITUTE(G633,"-","")," ",""))</f>
        <v>0</v>
      </c>
      <c r="I633" s="6">
        <f>IFERROR(INDEX(Param_E,MATCH(H633,Param_KeysNorm,0)),"")</f>
        <v>0</v>
      </c>
      <c r="J633" s="6">
        <f>IFERROR(INDEX(Param_Gf,MATCH(H633,Param_KeysNorm,0)),"")</f>
        <v>0</v>
      </c>
      <c r="K633" s="6">
        <f>IFERROR(INDEX(Param_s,MATCH(H633,Param_KeysNorm,0)),"")</f>
        <v>0</v>
      </c>
      <c r="L633" s="6">
        <f>IFERROR(INDEX(Param_g,MATCH(H633,Param_KeysNorm,0)),"")</f>
        <v>0</v>
      </c>
      <c r="M633" s="6">
        <f>IFERROR(INDEX(Param_L,MATCH(H633,Param_KeysNorm,0)),"")</f>
        <v>0</v>
      </c>
      <c r="N633" s="6">
        <f>IFERROR(INDEX(Param_rho,MATCH(H633,Param_KeysNorm,0)),"")</f>
        <v>0</v>
      </c>
      <c r="O633" s="6">
        <f>IFERROR(INDEX(Param_d,MATCH(H633,Param_KeysNorm,0)),"")</f>
        <v>0</v>
      </c>
      <c r="P633" s="6">
        <f>IFERROR(IF(I633&gt;0,10000/I633,""),"")</f>
        <v>0</v>
      </c>
      <c r="Q633" s="6">
        <f>IFERROR(IF(K633&gt;0,J633/K633,""),"")</f>
        <v>0</v>
      </c>
      <c r="R633" s="6">
        <f>IFERROR(IF(L633&gt;0,Q633/L633,""),"")</f>
        <v>0</v>
      </c>
      <c r="S633" s="7">
        <f>IFERROR(R633*P633,"")</f>
        <v>0</v>
      </c>
      <c r="T633" s="6">
        <f>IFERROR((S633*M633*N633)/1000,"")</f>
        <v>0</v>
      </c>
      <c r="U633" s="6">
        <f>IFERROR(R633*M633*N633,"")</f>
        <v>0</v>
      </c>
      <c r="V633" s="6">
        <f>IF(A633&gt;0,A633*(1-(B633/100)-(C633/100)),"")</f>
        <v>0</v>
      </c>
      <c r="W633" s="6">
        <f>IFERROR(T633*V633,"")</f>
        <v>0</v>
      </c>
      <c r="X633" s="8">
        <f>IF(AND(U633&gt;0,O633&gt;0),ABS(U633-O633)/O633,"")</f>
        <v>0</v>
      </c>
      <c r="Y633" s="8">
        <f>IF(E633="Seca",Tol_Seca,Tol_Chuva)</f>
        <v>0</v>
      </c>
      <c r="Z633">
        <f>IF(AND(U633&gt;0,O633&gt;0),IF(X633&lt;=Y633,"OK","ATENCAO"),"")</f>
        <v>0</v>
      </c>
    </row>
    <row r="634" spans="7:26">
      <c r="G634">
        <f>D634&amp;"|"&amp;E634&amp;"|"&amp;F634</f>
        <v>0</v>
      </c>
      <c r="H634">
        <f>UPPER(SUBSTITUTE(SUBSTITUTE(G634,"-","")," ",""))</f>
        <v>0</v>
      </c>
      <c r="I634" s="6">
        <f>IFERROR(INDEX(Param_E,MATCH(H634,Param_KeysNorm,0)),"")</f>
        <v>0</v>
      </c>
      <c r="J634" s="6">
        <f>IFERROR(INDEX(Param_Gf,MATCH(H634,Param_KeysNorm,0)),"")</f>
        <v>0</v>
      </c>
      <c r="K634" s="6">
        <f>IFERROR(INDEX(Param_s,MATCH(H634,Param_KeysNorm,0)),"")</f>
        <v>0</v>
      </c>
      <c r="L634" s="6">
        <f>IFERROR(INDEX(Param_g,MATCH(H634,Param_KeysNorm,0)),"")</f>
        <v>0</v>
      </c>
      <c r="M634" s="6">
        <f>IFERROR(INDEX(Param_L,MATCH(H634,Param_KeysNorm,0)),"")</f>
        <v>0</v>
      </c>
      <c r="N634" s="6">
        <f>IFERROR(INDEX(Param_rho,MATCH(H634,Param_KeysNorm,0)),"")</f>
        <v>0</v>
      </c>
      <c r="O634" s="6">
        <f>IFERROR(INDEX(Param_d,MATCH(H634,Param_KeysNorm,0)),"")</f>
        <v>0</v>
      </c>
      <c r="P634" s="6">
        <f>IFERROR(IF(I634&gt;0,10000/I634,""),"")</f>
        <v>0</v>
      </c>
      <c r="Q634" s="6">
        <f>IFERROR(IF(K634&gt;0,J634/K634,""),"")</f>
        <v>0</v>
      </c>
      <c r="R634" s="6">
        <f>IFERROR(IF(L634&gt;0,Q634/L634,""),"")</f>
        <v>0</v>
      </c>
      <c r="S634" s="7">
        <f>IFERROR(R634*P634,"")</f>
        <v>0</v>
      </c>
      <c r="T634" s="6">
        <f>IFERROR((S634*M634*N634)/1000,"")</f>
        <v>0</v>
      </c>
      <c r="U634" s="6">
        <f>IFERROR(R634*M634*N634,"")</f>
        <v>0</v>
      </c>
      <c r="V634" s="6">
        <f>IF(A634&gt;0,A634*(1-(B634/100)-(C634/100)),"")</f>
        <v>0</v>
      </c>
      <c r="W634" s="6">
        <f>IFERROR(T634*V634,"")</f>
        <v>0</v>
      </c>
      <c r="X634" s="8">
        <f>IF(AND(U634&gt;0,O634&gt;0),ABS(U634-O634)/O634,"")</f>
        <v>0</v>
      </c>
      <c r="Y634" s="8">
        <f>IF(E634="Seca",Tol_Seca,Tol_Chuva)</f>
        <v>0</v>
      </c>
      <c r="Z634">
        <f>IF(AND(U634&gt;0,O634&gt;0),IF(X634&lt;=Y634,"OK","ATENCAO"),"")</f>
        <v>0</v>
      </c>
    </row>
    <row r="635" spans="7:26">
      <c r="G635">
        <f>D635&amp;"|"&amp;E635&amp;"|"&amp;F635</f>
        <v>0</v>
      </c>
      <c r="H635">
        <f>UPPER(SUBSTITUTE(SUBSTITUTE(G635,"-","")," ",""))</f>
        <v>0</v>
      </c>
      <c r="I635" s="6">
        <f>IFERROR(INDEX(Param_E,MATCH(H635,Param_KeysNorm,0)),"")</f>
        <v>0</v>
      </c>
      <c r="J635" s="6">
        <f>IFERROR(INDEX(Param_Gf,MATCH(H635,Param_KeysNorm,0)),"")</f>
        <v>0</v>
      </c>
      <c r="K635" s="6">
        <f>IFERROR(INDEX(Param_s,MATCH(H635,Param_KeysNorm,0)),"")</f>
        <v>0</v>
      </c>
      <c r="L635" s="6">
        <f>IFERROR(INDEX(Param_g,MATCH(H635,Param_KeysNorm,0)),"")</f>
        <v>0</v>
      </c>
      <c r="M635" s="6">
        <f>IFERROR(INDEX(Param_L,MATCH(H635,Param_KeysNorm,0)),"")</f>
        <v>0</v>
      </c>
      <c r="N635" s="6">
        <f>IFERROR(INDEX(Param_rho,MATCH(H635,Param_KeysNorm,0)),"")</f>
        <v>0</v>
      </c>
      <c r="O635" s="6">
        <f>IFERROR(INDEX(Param_d,MATCH(H635,Param_KeysNorm,0)),"")</f>
        <v>0</v>
      </c>
      <c r="P635" s="6">
        <f>IFERROR(IF(I635&gt;0,10000/I635,""),"")</f>
        <v>0</v>
      </c>
      <c r="Q635" s="6">
        <f>IFERROR(IF(K635&gt;0,J635/K635,""),"")</f>
        <v>0</v>
      </c>
      <c r="R635" s="6">
        <f>IFERROR(IF(L635&gt;0,Q635/L635,""),"")</f>
        <v>0</v>
      </c>
      <c r="S635" s="7">
        <f>IFERROR(R635*P635,"")</f>
        <v>0</v>
      </c>
      <c r="T635" s="6">
        <f>IFERROR((S635*M635*N635)/1000,"")</f>
        <v>0</v>
      </c>
      <c r="U635" s="6">
        <f>IFERROR(R635*M635*N635,"")</f>
        <v>0</v>
      </c>
      <c r="V635" s="6">
        <f>IF(A635&gt;0,A635*(1-(B635/100)-(C635/100)),"")</f>
        <v>0</v>
      </c>
      <c r="W635" s="6">
        <f>IFERROR(T635*V635,"")</f>
        <v>0</v>
      </c>
      <c r="X635" s="8">
        <f>IF(AND(U635&gt;0,O635&gt;0),ABS(U635-O635)/O635,"")</f>
        <v>0</v>
      </c>
      <c r="Y635" s="8">
        <f>IF(E635="Seca",Tol_Seca,Tol_Chuva)</f>
        <v>0</v>
      </c>
      <c r="Z635">
        <f>IF(AND(U635&gt;0,O635&gt;0),IF(X635&lt;=Y635,"OK","ATENCAO"),"")</f>
        <v>0</v>
      </c>
    </row>
    <row r="636" spans="7:26">
      <c r="G636">
        <f>D636&amp;"|"&amp;E636&amp;"|"&amp;F636</f>
        <v>0</v>
      </c>
      <c r="H636">
        <f>UPPER(SUBSTITUTE(SUBSTITUTE(G636,"-","")," ",""))</f>
        <v>0</v>
      </c>
      <c r="I636" s="6">
        <f>IFERROR(INDEX(Param_E,MATCH(H636,Param_KeysNorm,0)),"")</f>
        <v>0</v>
      </c>
      <c r="J636" s="6">
        <f>IFERROR(INDEX(Param_Gf,MATCH(H636,Param_KeysNorm,0)),"")</f>
        <v>0</v>
      </c>
      <c r="K636" s="6">
        <f>IFERROR(INDEX(Param_s,MATCH(H636,Param_KeysNorm,0)),"")</f>
        <v>0</v>
      </c>
      <c r="L636" s="6">
        <f>IFERROR(INDEX(Param_g,MATCH(H636,Param_KeysNorm,0)),"")</f>
        <v>0</v>
      </c>
      <c r="M636" s="6">
        <f>IFERROR(INDEX(Param_L,MATCH(H636,Param_KeysNorm,0)),"")</f>
        <v>0</v>
      </c>
      <c r="N636" s="6">
        <f>IFERROR(INDEX(Param_rho,MATCH(H636,Param_KeysNorm,0)),"")</f>
        <v>0</v>
      </c>
      <c r="O636" s="6">
        <f>IFERROR(INDEX(Param_d,MATCH(H636,Param_KeysNorm,0)),"")</f>
        <v>0</v>
      </c>
      <c r="P636" s="6">
        <f>IFERROR(IF(I636&gt;0,10000/I636,""),"")</f>
        <v>0</v>
      </c>
      <c r="Q636" s="6">
        <f>IFERROR(IF(K636&gt;0,J636/K636,""),"")</f>
        <v>0</v>
      </c>
      <c r="R636" s="6">
        <f>IFERROR(IF(L636&gt;0,Q636/L636,""),"")</f>
        <v>0</v>
      </c>
      <c r="S636" s="7">
        <f>IFERROR(R636*P636,"")</f>
        <v>0</v>
      </c>
      <c r="T636" s="6">
        <f>IFERROR((S636*M636*N636)/1000,"")</f>
        <v>0</v>
      </c>
      <c r="U636" s="6">
        <f>IFERROR(R636*M636*N636,"")</f>
        <v>0</v>
      </c>
      <c r="V636" s="6">
        <f>IF(A636&gt;0,A636*(1-(B636/100)-(C636/100)),"")</f>
        <v>0</v>
      </c>
      <c r="W636" s="6">
        <f>IFERROR(T636*V636,"")</f>
        <v>0</v>
      </c>
      <c r="X636" s="8">
        <f>IF(AND(U636&gt;0,O636&gt;0),ABS(U636-O636)/O636,"")</f>
        <v>0</v>
      </c>
      <c r="Y636" s="8">
        <f>IF(E636="Seca",Tol_Seca,Tol_Chuva)</f>
        <v>0</v>
      </c>
      <c r="Z636">
        <f>IF(AND(U636&gt;0,O636&gt;0),IF(X636&lt;=Y636,"OK","ATENCAO"),"")</f>
        <v>0</v>
      </c>
    </row>
    <row r="637" spans="7:26">
      <c r="G637">
        <f>D637&amp;"|"&amp;E637&amp;"|"&amp;F637</f>
        <v>0</v>
      </c>
      <c r="H637">
        <f>UPPER(SUBSTITUTE(SUBSTITUTE(G637,"-","")," ",""))</f>
        <v>0</v>
      </c>
      <c r="I637" s="6">
        <f>IFERROR(INDEX(Param_E,MATCH(H637,Param_KeysNorm,0)),"")</f>
        <v>0</v>
      </c>
      <c r="J637" s="6">
        <f>IFERROR(INDEX(Param_Gf,MATCH(H637,Param_KeysNorm,0)),"")</f>
        <v>0</v>
      </c>
      <c r="K637" s="6">
        <f>IFERROR(INDEX(Param_s,MATCH(H637,Param_KeysNorm,0)),"")</f>
        <v>0</v>
      </c>
      <c r="L637" s="6">
        <f>IFERROR(INDEX(Param_g,MATCH(H637,Param_KeysNorm,0)),"")</f>
        <v>0</v>
      </c>
      <c r="M637" s="6">
        <f>IFERROR(INDEX(Param_L,MATCH(H637,Param_KeysNorm,0)),"")</f>
        <v>0</v>
      </c>
      <c r="N637" s="6">
        <f>IFERROR(INDEX(Param_rho,MATCH(H637,Param_KeysNorm,0)),"")</f>
        <v>0</v>
      </c>
      <c r="O637" s="6">
        <f>IFERROR(INDEX(Param_d,MATCH(H637,Param_KeysNorm,0)),"")</f>
        <v>0</v>
      </c>
      <c r="P637" s="6">
        <f>IFERROR(IF(I637&gt;0,10000/I637,""),"")</f>
        <v>0</v>
      </c>
      <c r="Q637" s="6">
        <f>IFERROR(IF(K637&gt;0,J637/K637,""),"")</f>
        <v>0</v>
      </c>
      <c r="R637" s="6">
        <f>IFERROR(IF(L637&gt;0,Q637/L637,""),"")</f>
        <v>0</v>
      </c>
      <c r="S637" s="7">
        <f>IFERROR(R637*P637,"")</f>
        <v>0</v>
      </c>
      <c r="T637" s="6">
        <f>IFERROR((S637*M637*N637)/1000,"")</f>
        <v>0</v>
      </c>
      <c r="U637" s="6">
        <f>IFERROR(R637*M637*N637,"")</f>
        <v>0</v>
      </c>
      <c r="V637" s="6">
        <f>IF(A637&gt;0,A637*(1-(B637/100)-(C637/100)),"")</f>
        <v>0</v>
      </c>
      <c r="W637" s="6">
        <f>IFERROR(T637*V637,"")</f>
        <v>0</v>
      </c>
      <c r="X637" s="8">
        <f>IF(AND(U637&gt;0,O637&gt;0),ABS(U637-O637)/O637,"")</f>
        <v>0</v>
      </c>
      <c r="Y637" s="8">
        <f>IF(E637="Seca",Tol_Seca,Tol_Chuva)</f>
        <v>0</v>
      </c>
      <c r="Z637">
        <f>IF(AND(U637&gt;0,O637&gt;0),IF(X637&lt;=Y637,"OK","ATENCAO"),"")</f>
        <v>0</v>
      </c>
    </row>
    <row r="638" spans="7:26">
      <c r="G638">
        <f>D638&amp;"|"&amp;E638&amp;"|"&amp;F638</f>
        <v>0</v>
      </c>
      <c r="H638">
        <f>UPPER(SUBSTITUTE(SUBSTITUTE(G638,"-","")," ",""))</f>
        <v>0</v>
      </c>
      <c r="I638" s="6">
        <f>IFERROR(INDEX(Param_E,MATCH(H638,Param_KeysNorm,0)),"")</f>
        <v>0</v>
      </c>
      <c r="J638" s="6">
        <f>IFERROR(INDEX(Param_Gf,MATCH(H638,Param_KeysNorm,0)),"")</f>
        <v>0</v>
      </c>
      <c r="K638" s="6">
        <f>IFERROR(INDEX(Param_s,MATCH(H638,Param_KeysNorm,0)),"")</f>
        <v>0</v>
      </c>
      <c r="L638" s="6">
        <f>IFERROR(INDEX(Param_g,MATCH(H638,Param_KeysNorm,0)),"")</f>
        <v>0</v>
      </c>
      <c r="M638" s="6">
        <f>IFERROR(INDEX(Param_L,MATCH(H638,Param_KeysNorm,0)),"")</f>
        <v>0</v>
      </c>
      <c r="N638" s="6">
        <f>IFERROR(INDEX(Param_rho,MATCH(H638,Param_KeysNorm,0)),"")</f>
        <v>0</v>
      </c>
      <c r="O638" s="6">
        <f>IFERROR(INDEX(Param_d,MATCH(H638,Param_KeysNorm,0)),"")</f>
        <v>0</v>
      </c>
      <c r="P638" s="6">
        <f>IFERROR(IF(I638&gt;0,10000/I638,""),"")</f>
        <v>0</v>
      </c>
      <c r="Q638" s="6">
        <f>IFERROR(IF(K638&gt;0,J638/K638,""),"")</f>
        <v>0</v>
      </c>
      <c r="R638" s="6">
        <f>IFERROR(IF(L638&gt;0,Q638/L638,""),"")</f>
        <v>0</v>
      </c>
      <c r="S638" s="7">
        <f>IFERROR(R638*P638,"")</f>
        <v>0</v>
      </c>
      <c r="T638" s="6">
        <f>IFERROR((S638*M638*N638)/1000,"")</f>
        <v>0</v>
      </c>
      <c r="U638" s="6">
        <f>IFERROR(R638*M638*N638,"")</f>
        <v>0</v>
      </c>
      <c r="V638" s="6">
        <f>IF(A638&gt;0,A638*(1-(B638/100)-(C638/100)),"")</f>
        <v>0</v>
      </c>
      <c r="W638" s="6">
        <f>IFERROR(T638*V638,"")</f>
        <v>0</v>
      </c>
      <c r="X638" s="8">
        <f>IF(AND(U638&gt;0,O638&gt;0),ABS(U638-O638)/O638,"")</f>
        <v>0</v>
      </c>
      <c r="Y638" s="8">
        <f>IF(E638="Seca",Tol_Seca,Tol_Chuva)</f>
        <v>0</v>
      </c>
      <c r="Z638">
        <f>IF(AND(U638&gt;0,O638&gt;0),IF(X638&lt;=Y638,"OK","ATENCAO"),"")</f>
        <v>0</v>
      </c>
    </row>
    <row r="639" spans="7:26">
      <c r="G639">
        <f>D639&amp;"|"&amp;E639&amp;"|"&amp;F639</f>
        <v>0</v>
      </c>
      <c r="H639">
        <f>UPPER(SUBSTITUTE(SUBSTITUTE(G639,"-","")," ",""))</f>
        <v>0</v>
      </c>
      <c r="I639" s="6">
        <f>IFERROR(INDEX(Param_E,MATCH(H639,Param_KeysNorm,0)),"")</f>
        <v>0</v>
      </c>
      <c r="J639" s="6">
        <f>IFERROR(INDEX(Param_Gf,MATCH(H639,Param_KeysNorm,0)),"")</f>
        <v>0</v>
      </c>
      <c r="K639" s="6">
        <f>IFERROR(INDEX(Param_s,MATCH(H639,Param_KeysNorm,0)),"")</f>
        <v>0</v>
      </c>
      <c r="L639" s="6">
        <f>IFERROR(INDEX(Param_g,MATCH(H639,Param_KeysNorm,0)),"")</f>
        <v>0</v>
      </c>
      <c r="M639" s="6">
        <f>IFERROR(INDEX(Param_L,MATCH(H639,Param_KeysNorm,0)),"")</f>
        <v>0</v>
      </c>
      <c r="N639" s="6">
        <f>IFERROR(INDEX(Param_rho,MATCH(H639,Param_KeysNorm,0)),"")</f>
        <v>0</v>
      </c>
      <c r="O639" s="6">
        <f>IFERROR(INDEX(Param_d,MATCH(H639,Param_KeysNorm,0)),"")</f>
        <v>0</v>
      </c>
      <c r="P639" s="6">
        <f>IFERROR(IF(I639&gt;0,10000/I639,""),"")</f>
        <v>0</v>
      </c>
      <c r="Q639" s="6">
        <f>IFERROR(IF(K639&gt;0,J639/K639,""),"")</f>
        <v>0</v>
      </c>
      <c r="R639" s="6">
        <f>IFERROR(IF(L639&gt;0,Q639/L639,""),"")</f>
        <v>0</v>
      </c>
      <c r="S639" s="7">
        <f>IFERROR(R639*P639,"")</f>
        <v>0</v>
      </c>
      <c r="T639" s="6">
        <f>IFERROR((S639*M639*N639)/1000,"")</f>
        <v>0</v>
      </c>
      <c r="U639" s="6">
        <f>IFERROR(R639*M639*N639,"")</f>
        <v>0</v>
      </c>
      <c r="V639" s="6">
        <f>IF(A639&gt;0,A639*(1-(B639/100)-(C639/100)),"")</f>
        <v>0</v>
      </c>
      <c r="W639" s="6">
        <f>IFERROR(T639*V639,"")</f>
        <v>0</v>
      </c>
      <c r="X639" s="8">
        <f>IF(AND(U639&gt;0,O639&gt;0),ABS(U639-O639)/O639,"")</f>
        <v>0</v>
      </c>
      <c r="Y639" s="8">
        <f>IF(E639="Seca",Tol_Seca,Tol_Chuva)</f>
        <v>0</v>
      </c>
      <c r="Z639">
        <f>IF(AND(U639&gt;0,O639&gt;0),IF(X639&lt;=Y639,"OK","ATENCAO"),"")</f>
        <v>0</v>
      </c>
    </row>
    <row r="640" spans="7:26">
      <c r="G640">
        <f>D640&amp;"|"&amp;E640&amp;"|"&amp;F640</f>
        <v>0</v>
      </c>
      <c r="H640">
        <f>UPPER(SUBSTITUTE(SUBSTITUTE(G640,"-","")," ",""))</f>
        <v>0</v>
      </c>
      <c r="I640" s="6">
        <f>IFERROR(INDEX(Param_E,MATCH(H640,Param_KeysNorm,0)),"")</f>
        <v>0</v>
      </c>
      <c r="J640" s="6">
        <f>IFERROR(INDEX(Param_Gf,MATCH(H640,Param_KeysNorm,0)),"")</f>
        <v>0</v>
      </c>
      <c r="K640" s="6">
        <f>IFERROR(INDEX(Param_s,MATCH(H640,Param_KeysNorm,0)),"")</f>
        <v>0</v>
      </c>
      <c r="L640" s="6">
        <f>IFERROR(INDEX(Param_g,MATCH(H640,Param_KeysNorm,0)),"")</f>
        <v>0</v>
      </c>
      <c r="M640" s="6">
        <f>IFERROR(INDEX(Param_L,MATCH(H640,Param_KeysNorm,0)),"")</f>
        <v>0</v>
      </c>
      <c r="N640" s="6">
        <f>IFERROR(INDEX(Param_rho,MATCH(H640,Param_KeysNorm,0)),"")</f>
        <v>0</v>
      </c>
      <c r="O640" s="6">
        <f>IFERROR(INDEX(Param_d,MATCH(H640,Param_KeysNorm,0)),"")</f>
        <v>0</v>
      </c>
      <c r="P640" s="6">
        <f>IFERROR(IF(I640&gt;0,10000/I640,""),"")</f>
        <v>0</v>
      </c>
      <c r="Q640" s="6">
        <f>IFERROR(IF(K640&gt;0,J640/K640,""),"")</f>
        <v>0</v>
      </c>
      <c r="R640" s="6">
        <f>IFERROR(IF(L640&gt;0,Q640/L640,""),"")</f>
        <v>0</v>
      </c>
      <c r="S640" s="7">
        <f>IFERROR(R640*P640,"")</f>
        <v>0</v>
      </c>
      <c r="T640" s="6">
        <f>IFERROR((S640*M640*N640)/1000,"")</f>
        <v>0</v>
      </c>
      <c r="U640" s="6">
        <f>IFERROR(R640*M640*N640,"")</f>
        <v>0</v>
      </c>
      <c r="V640" s="6">
        <f>IF(A640&gt;0,A640*(1-(B640/100)-(C640/100)),"")</f>
        <v>0</v>
      </c>
      <c r="W640" s="6">
        <f>IFERROR(T640*V640,"")</f>
        <v>0</v>
      </c>
      <c r="X640" s="8">
        <f>IF(AND(U640&gt;0,O640&gt;0),ABS(U640-O640)/O640,"")</f>
        <v>0</v>
      </c>
      <c r="Y640" s="8">
        <f>IF(E640="Seca",Tol_Seca,Tol_Chuva)</f>
        <v>0</v>
      </c>
      <c r="Z640">
        <f>IF(AND(U640&gt;0,O640&gt;0),IF(X640&lt;=Y640,"OK","ATENCAO"),"")</f>
        <v>0</v>
      </c>
    </row>
    <row r="641" spans="7:26">
      <c r="G641">
        <f>D641&amp;"|"&amp;E641&amp;"|"&amp;F641</f>
        <v>0</v>
      </c>
      <c r="H641">
        <f>UPPER(SUBSTITUTE(SUBSTITUTE(G641,"-","")," ",""))</f>
        <v>0</v>
      </c>
      <c r="I641" s="6">
        <f>IFERROR(INDEX(Param_E,MATCH(H641,Param_KeysNorm,0)),"")</f>
        <v>0</v>
      </c>
      <c r="J641" s="6">
        <f>IFERROR(INDEX(Param_Gf,MATCH(H641,Param_KeysNorm,0)),"")</f>
        <v>0</v>
      </c>
      <c r="K641" s="6">
        <f>IFERROR(INDEX(Param_s,MATCH(H641,Param_KeysNorm,0)),"")</f>
        <v>0</v>
      </c>
      <c r="L641" s="6">
        <f>IFERROR(INDEX(Param_g,MATCH(H641,Param_KeysNorm,0)),"")</f>
        <v>0</v>
      </c>
      <c r="M641" s="6">
        <f>IFERROR(INDEX(Param_L,MATCH(H641,Param_KeysNorm,0)),"")</f>
        <v>0</v>
      </c>
      <c r="N641" s="6">
        <f>IFERROR(INDEX(Param_rho,MATCH(H641,Param_KeysNorm,0)),"")</f>
        <v>0</v>
      </c>
      <c r="O641" s="6">
        <f>IFERROR(INDEX(Param_d,MATCH(H641,Param_KeysNorm,0)),"")</f>
        <v>0</v>
      </c>
      <c r="P641" s="6">
        <f>IFERROR(IF(I641&gt;0,10000/I641,""),"")</f>
        <v>0</v>
      </c>
      <c r="Q641" s="6">
        <f>IFERROR(IF(K641&gt;0,J641/K641,""),"")</f>
        <v>0</v>
      </c>
      <c r="R641" s="6">
        <f>IFERROR(IF(L641&gt;0,Q641/L641,""),"")</f>
        <v>0</v>
      </c>
      <c r="S641" s="7">
        <f>IFERROR(R641*P641,"")</f>
        <v>0</v>
      </c>
      <c r="T641" s="6">
        <f>IFERROR((S641*M641*N641)/1000,"")</f>
        <v>0</v>
      </c>
      <c r="U641" s="6">
        <f>IFERROR(R641*M641*N641,"")</f>
        <v>0</v>
      </c>
      <c r="V641" s="6">
        <f>IF(A641&gt;0,A641*(1-(B641/100)-(C641/100)),"")</f>
        <v>0</v>
      </c>
      <c r="W641" s="6">
        <f>IFERROR(T641*V641,"")</f>
        <v>0</v>
      </c>
      <c r="X641" s="8">
        <f>IF(AND(U641&gt;0,O641&gt;0),ABS(U641-O641)/O641,"")</f>
        <v>0</v>
      </c>
      <c r="Y641" s="8">
        <f>IF(E641="Seca",Tol_Seca,Tol_Chuva)</f>
        <v>0</v>
      </c>
      <c r="Z641">
        <f>IF(AND(U641&gt;0,O641&gt;0),IF(X641&lt;=Y641,"OK","ATENCAO"),"")</f>
        <v>0</v>
      </c>
    </row>
    <row r="642" spans="7:26">
      <c r="G642">
        <f>D642&amp;"|"&amp;E642&amp;"|"&amp;F642</f>
        <v>0</v>
      </c>
      <c r="H642">
        <f>UPPER(SUBSTITUTE(SUBSTITUTE(G642,"-","")," ",""))</f>
        <v>0</v>
      </c>
      <c r="I642" s="6">
        <f>IFERROR(INDEX(Param_E,MATCH(H642,Param_KeysNorm,0)),"")</f>
        <v>0</v>
      </c>
      <c r="J642" s="6">
        <f>IFERROR(INDEX(Param_Gf,MATCH(H642,Param_KeysNorm,0)),"")</f>
        <v>0</v>
      </c>
      <c r="K642" s="6">
        <f>IFERROR(INDEX(Param_s,MATCH(H642,Param_KeysNorm,0)),"")</f>
        <v>0</v>
      </c>
      <c r="L642" s="6">
        <f>IFERROR(INDEX(Param_g,MATCH(H642,Param_KeysNorm,0)),"")</f>
        <v>0</v>
      </c>
      <c r="M642" s="6">
        <f>IFERROR(INDEX(Param_L,MATCH(H642,Param_KeysNorm,0)),"")</f>
        <v>0</v>
      </c>
      <c r="N642" s="6">
        <f>IFERROR(INDEX(Param_rho,MATCH(H642,Param_KeysNorm,0)),"")</f>
        <v>0</v>
      </c>
      <c r="O642" s="6">
        <f>IFERROR(INDEX(Param_d,MATCH(H642,Param_KeysNorm,0)),"")</f>
        <v>0</v>
      </c>
      <c r="P642" s="6">
        <f>IFERROR(IF(I642&gt;0,10000/I642,""),"")</f>
        <v>0</v>
      </c>
      <c r="Q642" s="6">
        <f>IFERROR(IF(K642&gt;0,J642/K642,""),"")</f>
        <v>0</v>
      </c>
      <c r="R642" s="6">
        <f>IFERROR(IF(L642&gt;0,Q642/L642,""),"")</f>
        <v>0</v>
      </c>
      <c r="S642" s="7">
        <f>IFERROR(R642*P642,"")</f>
        <v>0</v>
      </c>
      <c r="T642" s="6">
        <f>IFERROR((S642*M642*N642)/1000,"")</f>
        <v>0</v>
      </c>
      <c r="U642" s="6">
        <f>IFERROR(R642*M642*N642,"")</f>
        <v>0</v>
      </c>
      <c r="V642" s="6">
        <f>IF(A642&gt;0,A642*(1-(B642/100)-(C642/100)),"")</f>
        <v>0</v>
      </c>
      <c r="W642" s="6">
        <f>IFERROR(T642*V642,"")</f>
        <v>0</v>
      </c>
      <c r="X642" s="8">
        <f>IF(AND(U642&gt;0,O642&gt;0),ABS(U642-O642)/O642,"")</f>
        <v>0</v>
      </c>
      <c r="Y642" s="8">
        <f>IF(E642="Seca",Tol_Seca,Tol_Chuva)</f>
        <v>0</v>
      </c>
      <c r="Z642">
        <f>IF(AND(U642&gt;0,O642&gt;0),IF(X642&lt;=Y642,"OK","ATENCAO"),"")</f>
        <v>0</v>
      </c>
    </row>
    <row r="643" spans="7:26">
      <c r="G643">
        <f>D643&amp;"|"&amp;E643&amp;"|"&amp;F643</f>
        <v>0</v>
      </c>
      <c r="H643">
        <f>UPPER(SUBSTITUTE(SUBSTITUTE(G643,"-","")," ",""))</f>
        <v>0</v>
      </c>
      <c r="I643" s="6">
        <f>IFERROR(INDEX(Param_E,MATCH(H643,Param_KeysNorm,0)),"")</f>
        <v>0</v>
      </c>
      <c r="J643" s="6">
        <f>IFERROR(INDEX(Param_Gf,MATCH(H643,Param_KeysNorm,0)),"")</f>
        <v>0</v>
      </c>
      <c r="K643" s="6">
        <f>IFERROR(INDEX(Param_s,MATCH(H643,Param_KeysNorm,0)),"")</f>
        <v>0</v>
      </c>
      <c r="L643" s="6">
        <f>IFERROR(INDEX(Param_g,MATCH(H643,Param_KeysNorm,0)),"")</f>
        <v>0</v>
      </c>
      <c r="M643" s="6">
        <f>IFERROR(INDEX(Param_L,MATCH(H643,Param_KeysNorm,0)),"")</f>
        <v>0</v>
      </c>
      <c r="N643" s="6">
        <f>IFERROR(INDEX(Param_rho,MATCH(H643,Param_KeysNorm,0)),"")</f>
        <v>0</v>
      </c>
      <c r="O643" s="6">
        <f>IFERROR(INDEX(Param_d,MATCH(H643,Param_KeysNorm,0)),"")</f>
        <v>0</v>
      </c>
      <c r="P643" s="6">
        <f>IFERROR(IF(I643&gt;0,10000/I643,""),"")</f>
        <v>0</v>
      </c>
      <c r="Q643" s="6">
        <f>IFERROR(IF(K643&gt;0,J643/K643,""),"")</f>
        <v>0</v>
      </c>
      <c r="R643" s="6">
        <f>IFERROR(IF(L643&gt;0,Q643/L643,""),"")</f>
        <v>0</v>
      </c>
      <c r="S643" s="7">
        <f>IFERROR(R643*P643,"")</f>
        <v>0</v>
      </c>
      <c r="T643" s="6">
        <f>IFERROR((S643*M643*N643)/1000,"")</f>
        <v>0</v>
      </c>
      <c r="U643" s="6">
        <f>IFERROR(R643*M643*N643,"")</f>
        <v>0</v>
      </c>
      <c r="V643" s="6">
        <f>IF(A643&gt;0,A643*(1-(B643/100)-(C643/100)),"")</f>
        <v>0</v>
      </c>
      <c r="W643" s="6">
        <f>IFERROR(T643*V643,"")</f>
        <v>0</v>
      </c>
      <c r="X643" s="8">
        <f>IF(AND(U643&gt;0,O643&gt;0),ABS(U643-O643)/O643,"")</f>
        <v>0</v>
      </c>
      <c r="Y643" s="8">
        <f>IF(E643="Seca",Tol_Seca,Tol_Chuva)</f>
        <v>0</v>
      </c>
      <c r="Z643">
        <f>IF(AND(U643&gt;0,O643&gt;0),IF(X643&lt;=Y643,"OK","ATENCAO"),"")</f>
        <v>0</v>
      </c>
    </row>
    <row r="644" spans="7:26">
      <c r="G644">
        <f>D644&amp;"|"&amp;E644&amp;"|"&amp;F644</f>
        <v>0</v>
      </c>
      <c r="H644">
        <f>UPPER(SUBSTITUTE(SUBSTITUTE(G644,"-","")," ",""))</f>
        <v>0</v>
      </c>
      <c r="I644" s="6">
        <f>IFERROR(INDEX(Param_E,MATCH(H644,Param_KeysNorm,0)),"")</f>
        <v>0</v>
      </c>
      <c r="J644" s="6">
        <f>IFERROR(INDEX(Param_Gf,MATCH(H644,Param_KeysNorm,0)),"")</f>
        <v>0</v>
      </c>
      <c r="K644" s="6">
        <f>IFERROR(INDEX(Param_s,MATCH(H644,Param_KeysNorm,0)),"")</f>
        <v>0</v>
      </c>
      <c r="L644" s="6">
        <f>IFERROR(INDEX(Param_g,MATCH(H644,Param_KeysNorm,0)),"")</f>
        <v>0</v>
      </c>
      <c r="M644" s="6">
        <f>IFERROR(INDEX(Param_L,MATCH(H644,Param_KeysNorm,0)),"")</f>
        <v>0</v>
      </c>
      <c r="N644" s="6">
        <f>IFERROR(INDEX(Param_rho,MATCH(H644,Param_KeysNorm,0)),"")</f>
        <v>0</v>
      </c>
      <c r="O644" s="6">
        <f>IFERROR(INDEX(Param_d,MATCH(H644,Param_KeysNorm,0)),"")</f>
        <v>0</v>
      </c>
      <c r="P644" s="6">
        <f>IFERROR(IF(I644&gt;0,10000/I644,""),"")</f>
        <v>0</v>
      </c>
      <c r="Q644" s="6">
        <f>IFERROR(IF(K644&gt;0,J644/K644,""),"")</f>
        <v>0</v>
      </c>
      <c r="R644" s="6">
        <f>IFERROR(IF(L644&gt;0,Q644/L644,""),"")</f>
        <v>0</v>
      </c>
      <c r="S644" s="7">
        <f>IFERROR(R644*P644,"")</f>
        <v>0</v>
      </c>
      <c r="T644" s="6">
        <f>IFERROR((S644*M644*N644)/1000,"")</f>
        <v>0</v>
      </c>
      <c r="U644" s="6">
        <f>IFERROR(R644*M644*N644,"")</f>
        <v>0</v>
      </c>
      <c r="V644" s="6">
        <f>IF(A644&gt;0,A644*(1-(B644/100)-(C644/100)),"")</f>
        <v>0</v>
      </c>
      <c r="W644" s="6">
        <f>IFERROR(T644*V644,"")</f>
        <v>0</v>
      </c>
      <c r="X644" s="8">
        <f>IF(AND(U644&gt;0,O644&gt;0),ABS(U644-O644)/O644,"")</f>
        <v>0</v>
      </c>
      <c r="Y644" s="8">
        <f>IF(E644="Seca",Tol_Seca,Tol_Chuva)</f>
        <v>0</v>
      </c>
      <c r="Z644">
        <f>IF(AND(U644&gt;0,O644&gt;0),IF(X644&lt;=Y644,"OK","ATENCAO"),"")</f>
        <v>0</v>
      </c>
    </row>
    <row r="645" spans="7:26">
      <c r="G645">
        <f>D645&amp;"|"&amp;E645&amp;"|"&amp;F645</f>
        <v>0</v>
      </c>
      <c r="H645">
        <f>UPPER(SUBSTITUTE(SUBSTITUTE(G645,"-","")," ",""))</f>
        <v>0</v>
      </c>
      <c r="I645" s="6">
        <f>IFERROR(INDEX(Param_E,MATCH(H645,Param_KeysNorm,0)),"")</f>
        <v>0</v>
      </c>
      <c r="J645" s="6">
        <f>IFERROR(INDEX(Param_Gf,MATCH(H645,Param_KeysNorm,0)),"")</f>
        <v>0</v>
      </c>
      <c r="K645" s="6">
        <f>IFERROR(INDEX(Param_s,MATCH(H645,Param_KeysNorm,0)),"")</f>
        <v>0</v>
      </c>
      <c r="L645" s="6">
        <f>IFERROR(INDEX(Param_g,MATCH(H645,Param_KeysNorm,0)),"")</f>
        <v>0</v>
      </c>
      <c r="M645" s="6">
        <f>IFERROR(INDEX(Param_L,MATCH(H645,Param_KeysNorm,0)),"")</f>
        <v>0</v>
      </c>
      <c r="N645" s="6">
        <f>IFERROR(INDEX(Param_rho,MATCH(H645,Param_KeysNorm,0)),"")</f>
        <v>0</v>
      </c>
      <c r="O645" s="6">
        <f>IFERROR(INDEX(Param_d,MATCH(H645,Param_KeysNorm,0)),"")</f>
        <v>0</v>
      </c>
      <c r="P645" s="6">
        <f>IFERROR(IF(I645&gt;0,10000/I645,""),"")</f>
        <v>0</v>
      </c>
      <c r="Q645" s="6">
        <f>IFERROR(IF(K645&gt;0,J645/K645,""),"")</f>
        <v>0</v>
      </c>
      <c r="R645" s="6">
        <f>IFERROR(IF(L645&gt;0,Q645/L645,""),"")</f>
        <v>0</v>
      </c>
      <c r="S645" s="7">
        <f>IFERROR(R645*P645,"")</f>
        <v>0</v>
      </c>
      <c r="T645" s="6">
        <f>IFERROR((S645*M645*N645)/1000,"")</f>
        <v>0</v>
      </c>
      <c r="U645" s="6">
        <f>IFERROR(R645*M645*N645,"")</f>
        <v>0</v>
      </c>
      <c r="V645" s="6">
        <f>IF(A645&gt;0,A645*(1-(B645/100)-(C645/100)),"")</f>
        <v>0</v>
      </c>
      <c r="W645" s="6">
        <f>IFERROR(T645*V645,"")</f>
        <v>0</v>
      </c>
      <c r="X645" s="8">
        <f>IF(AND(U645&gt;0,O645&gt;0),ABS(U645-O645)/O645,"")</f>
        <v>0</v>
      </c>
      <c r="Y645" s="8">
        <f>IF(E645="Seca",Tol_Seca,Tol_Chuva)</f>
        <v>0</v>
      </c>
      <c r="Z645">
        <f>IF(AND(U645&gt;0,O645&gt;0),IF(X645&lt;=Y645,"OK","ATENCAO"),"")</f>
        <v>0</v>
      </c>
    </row>
    <row r="646" spans="7:26">
      <c r="G646">
        <f>D646&amp;"|"&amp;E646&amp;"|"&amp;F646</f>
        <v>0</v>
      </c>
      <c r="H646">
        <f>UPPER(SUBSTITUTE(SUBSTITUTE(G646,"-","")," ",""))</f>
        <v>0</v>
      </c>
      <c r="I646" s="6">
        <f>IFERROR(INDEX(Param_E,MATCH(H646,Param_KeysNorm,0)),"")</f>
        <v>0</v>
      </c>
      <c r="J646" s="6">
        <f>IFERROR(INDEX(Param_Gf,MATCH(H646,Param_KeysNorm,0)),"")</f>
        <v>0</v>
      </c>
      <c r="K646" s="6">
        <f>IFERROR(INDEX(Param_s,MATCH(H646,Param_KeysNorm,0)),"")</f>
        <v>0</v>
      </c>
      <c r="L646" s="6">
        <f>IFERROR(INDEX(Param_g,MATCH(H646,Param_KeysNorm,0)),"")</f>
        <v>0</v>
      </c>
      <c r="M646" s="6">
        <f>IFERROR(INDEX(Param_L,MATCH(H646,Param_KeysNorm,0)),"")</f>
        <v>0</v>
      </c>
      <c r="N646" s="6">
        <f>IFERROR(INDEX(Param_rho,MATCH(H646,Param_KeysNorm,0)),"")</f>
        <v>0</v>
      </c>
      <c r="O646" s="6">
        <f>IFERROR(INDEX(Param_d,MATCH(H646,Param_KeysNorm,0)),"")</f>
        <v>0</v>
      </c>
      <c r="P646" s="6">
        <f>IFERROR(IF(I646&gt;0,10000/I646,""),"")</f>
        <v>0</v>
      </c>
      <c r="Q646" s="6">
        <f>IFERROR(IF(K646&gt;0,J646/K646,""),"")</f>
        <v>0</v>
      </c>
      <c r="R646" s="6">
        <f>IFERROR(IF(L646&gt;0,Q646/L646,""),"")</f>
        <v>0</v>
      </c>
      <c r="S646" s="7">
        <f>IFERROR(R646*P646,"")</f>
        <v>0</v>
      </c>
      <c r="T646" s="6">
        <f>IFERROR((S646*M646*N646)/1000,"")</f>
        <v>0</v>
      </c>
      <c r="U646" s="6">
        <f>IFERROR(R646*M646*N646,"")</f>
        <v>0</v>
      </c>
      <c r="V646" s="6">
        <f>IF(A646&gt;0,A646*(1-(B646/100)-(C646/100)),"")</f>
        <v>0</v>
      </c>
      <c r="W646" s="6">
        <f>IFERROR(T646*V646,"")</f>
        <v>0</v>
      </c>
      <c r="X646" s="8">
        <f>IF(AND(U646&gt;0,O646&gt;0),ABS(U646-O646)/O646,"")</f>
        <v>0</v>
      </c>
      <c r="Y646" s="8">
        <f>IF(E646="Seca",Tol_Seca,Tol_Chuva)</f>
        <v>0</v>
      </c>
      <c r="Z646">
        <f>IF(AND(U646&gt;0,O646&gt;0),IF(X646&lt;=Y646,"OK","ATENCAO"),"")</f>
        <v>0</v>
      </c>
    </row>
    <row r="647" spans="7:26">
      <c r="G647">
        <f>D647&amp;"|"&amp;E647&amp;"|"&amp;F647</f>
        <v>0</v>
      </c>
      <c r="H647">
        <f>UPPER(SUBSTITUTE(SUBSTITUTE(G647,"-","")," ",""))</f>
        <v>0</v>
      </c>
      <c r="I647" s="6">
        <f>IFERROR(INDEX(Param_E,MATCH(H647,Param_KeysNorm,0)),"")</f>
        <v>0</v>
      </c>
      <c r="J647" s="6">
        <f>IFERROR(INDEX(Param_Gf,MATCH(H647,Param_KeysNorm,0)),"")</f>
        <v>0</v>
      </c>
      <c r="K647" s="6">
        <f>IFERROR(INDEX(Param_s,MATCH(H647,Param_KeysNorm,0)),"")</f>
        <v>0</v>
      </c>
      <c r="L647" s="6">
        <f>IFERROR(INDEX(Param_g,MATCH(H647,Param_KeysNorm,0)),"")</f>
        <v>0</v>
      </c>
      <c r="M647" s="6">
        <f>IFERROR(INDEX(Param_L,MATCH(H647,Param_KeysNorm,0)),"")</f>
        <v>0</v>
      </c>
      <c r="N647" s="6">
        <f>IFERROR(INDEX(Param_rho,MATCH(H647,Param_KeysNorm,0)),"")</f>
        <v>0</v>
      </c>
      <c r="O647" s="6">
        <f>IFERROR(INDEX(Param_d,MATCH(H647,Param_KeysNorm,0)),"")</f>
        <v>0</v>
      </c>
      <c r="P647" s="6">
        <f>IFERROR(IF(I647&gt;0,10000/I647,""),"")</f>
        <v>0</v>
      </c>
      <c r="Q647" s="6">
        <f>IFERROR(IF(K647&gt;0,J647/K647,""),"")</f>
        <v>0</v>
      </c>
      <c r="R647" s="6">
        <f>IFERROR(IF(L647&gt;0,Q647/L647,""),"")</f>
        <v>0</v>
      </c>
      <c r="S647" s="7">
        <f>IFERROR(R647*P647,"")</f>
        <v>0</v>
      </c>
      <c r="T647" s="6">
        <f>IFERROR((S647*M647*N647)/1000,"")</f>
        <v>0</v>
      </c>
      <c r="U647" s="6">
        <f>IFERROR(R647*M647*N647,"")</f>
        <v>0</v>
      </c>
      <c r="V647" s="6">
        <f>IF(A647&gt;0,A647*(1-(B647/100)-(C647/100)),"")</f>
        <v>0</v>
      </c>
      <c r="W647" s="6">
        <f>IFERROR(T647*V647,"")</f>
        <v>0</v>
      </c>
      <c r="X647" s="8">
        <f>IF(AND(U647&gt;0,O647&gt;0),ABS(U647-O647)/O647,"")</f>
        <v>0</v>
      </c>
      <c r="Y647" s="8">
        <f>IF(E647="Seca",Tol_Seca,Tol_Chuva)</f>
        <v>0</v>
      </c>
      <c r="Z647">
        <f>IF(AND(U647&gt;0,O647&gt;0),IF(X647&lt;=Y647,"OK","ATENCAO"),"")</f>
        <v>0</v>
      </c>
    </row>
    <row r="648" spans="7:26">
      <c r="G648">
        <f>D648&amp;"|"&amp;E648&amp;"|"&amp;F648</f>
        <v>0</v>
      </c>
      <c r="H648">
        <f>UPPER(SUBSTITUTE(SUBSTITUTE(G648,"-","")," ",""))</f>
        <v>0</v>
      </c>
      <c r="I648" s="6">
        <f>IFERROR(INDEX(Param_E,MATCH(H648,Param_KeysNorm,0)),"")</f>
        <v>0</v>
      </c>
      <c r="J648" s="6">
        <f>IFERROR(INDEX(Param_Gf,MATCH(H648,Param_KeysNorm,0)),"")</f>
        <v>0</v>
      </c>
      <c r="K648" s="6">
        <f>IFERROR(INDEX(Param_s,MATCH(H648,Param_KeysNorm,0)),"")</f>
        <v>0</v>
      </c>
      <c r="L648" s="6">
        <f>IFERROR(INDEX(Param_g,MATCH(H648,Param_KeysNorm,0)),"")</f>
        <v>0</v>
      </c>
      <c r="M648" s="6">
        <f>IFERROR(INDEX(Param_L,MATCH(H648,Param_KeysNorm,0)),"")</f>
        <v>0</v>
      </c>
      <c r="N648" s="6">
        <f>IFERROR(INDEX(Param_rho,MATCH(H648,Param_KeysNorm,0)),"")</f>
        <v>0</v>
      </c>
      <c r="O648" s="6">
        <f>IFERROR(INDEX(Param_d,MATCH(H648,Param_KeysNorm,0)),"")</f>
        <v>0</v>
      </c>
      <c r="P648" s="6">
        <f>IFERROR(IF(I648&gt;0,10000/I648,""),"")</f>
        <v>0</v>
      </c>
      <c r="Q648" s="6">
        <f>IFERROR(IF(K648&gt;0,J648/K648,""),"")</f>
        <v>0</v>
      </c>
      <c r="R648" s="6">
        <f>IFERROR(IF(L648&gt;0,Q648/L648,""),"")</f>
        <v>0</v>
      </c>
      <c r="S648" s="7">
        <f>IFERROR(R648*P648,"")</f>
        <v>0</v>
      </c>
      <c r="T648" s="6">
        <f>IFERROR((S648*M648*N648)/1000,"")</f>
        <v>0</v>
      </c>
      <c r="U648" s="6">
        <f>IFERROR(R648*M648*N648,"")</f>
        <v>0</v>
      </c>
      <c r="V648" s="6">
        <f>IF(A648&gt;0,A648*(1-(B648/100)-(C648/100)),"")</f>
        <v>0</v>
      </c>
      <c r="W648" s="6">
        <f>IFERROR(T648*V648,"")</f>
        <v>0</v>
      </c>
      <c r="X648" s="8">
        <f>IF(AND(U648&gt;0,O648&gt;0),ABS(U648-O648)/O648,"")</f>
        <v>0</v>
      </c>
      <c r="Y648" s="8">
        <f>IF(E648="Seca",Tol_Seca,Tol_Chuva)</f>
        <v>0</v>
      </c>
      <c r="Z648">
        <f>IF(AND(U648&gt;0,O648&gt;0),IF(X648&lt;=Y648,"OK","ATENCAO"),"")</f>
        <v>0</v>
      </c>
    </row>
    <row r="649" spans="7:26">
      <c r="G649">
        <f>D649&amp;"|"&amp;E649&amp;"|"&amp;F649</f>
        <v>0</v>
      </c>
      <c r="H649">
        <f>UPPER(SUBSTITUTE(SUBSTITUTE(G649,"-","")," ",""))</f>
        <v>0</v>
      </c>
      <c r="I649" s="6">
        <f>IFERROR(INDEX(Param_E,MATCH(H649,Param_KeysNorm,0)),"")</f>
        <v>0</v>
      </c>
      <c r="J649" s="6">
        <f>IFERROR(INDEX(Param_Gf,MATCH(H649,Param_KeysNorm,0)),"")</f>
        <v>0</v>
      </c>
      <c r="K649" s="6">
        <f>IFERROR(INDEX(Param_s,MATCH(H649,Param_KeysNorm,0)),"")</f>
        <v>0</v>
      </c>
      <c r="L649" s="6">
        <f>IFERROR(INDEX(Param_g,MATCH(H649,Param_KeysNorm,0)),"")</f>
        <v>0</v>
      </c>
      <c r="M649" s="6">
        <f>IFERROR(INDEX(Param_L,MATCH(H649,Param_KeysNorm,0)),"")</f>
        <v>0</v>
      </c>
      <c r="N649" s="6">
        <f>IFERROR(INDEX(Param_rho,MATCH(H649,Param_KeysNorm,0)),"")</f>
        <v>0</v>
      </c>
      <c r="O649" s="6">
        <f>IFERROR(INDEX(Param_d,MATCH(H649,Param_KeysNorm,0)),"")</f>
        <v>0</v>
      </c>
      <c r="P649" s="6">
        <f>IFERROR(IF(I649&gt;0,10000/I649,""),"")</f>
        <v>0</v>
      </c>
      <c r="Q649" s="6">
        <f>IFERROR(IF(K649&gt;0,J649/K649,""),"")</f>
        <v>0</v>
      </c>
      <c r="R649" s="6">
        <f>IFERROR(IF(L649&gt;0,Q649/L649,""),"")</f>
        <v>0</v>
      </c>
      <c r="S649" s="7">
        <f>IFERROR(R649*P649,"")</f>
        <v>0</v>
      </c>
      <c r="T649" s="6">
        <f>IFERROR((S649*M649*N649)/1000,"")</f>
        <v>0</v>
      </c>
      <c r="U649" s="6">
        <f>IFERROR(R649*M649*N649,"")</f>
        <v>0</v>
      </c>
      <c r="V649" s="6">
        <f>IF(A649&gt;0,A649*(1-(B649/100)-(C649/100)),"")</f>
        <v>0</v>
      </c>
      <c r="W649" s="6">
        <f>IFERROR(T649*V649,"")</f>
        <v>0</v>
      </c>
      <c r="X649" s="8">
        <f>IF(AND(U649&gt;0,O649&gt;0),ABS(U649-O649)/O649,"")</f>
        <v>0</v>
      </c>
      <c r="Y649" s="8">
        <f>IF(E649="Seca",Tol_Seca,Tol_Chuva)</f>
        <v>0</v>
      </c>
      <c r="Z649">
        <f>IF(AND(U649&gt;0,O649&gt;0),IF(X649&lt;=Y649,"OK","ATENCAO"),"")</f>
        <v>0</v>
      </c>
    </row>
    <row r="650" spans="7:26">
      <c r="G650">
        <f>D650&amp;"|"&amp;E650&amp;"|"&amp;F650</f>
        <v>0</v>
      </c>
      <c r="H650">
        <f>UPPER(SUBSTITUTE(SUBSTITUTE(G650,"-","")," ",""))</f>
        <v>0</v>
      </c>
      <c r="I650" s="6">
        <f>IFERROR(INDEX(Param_E,MATCH(H650,Param_KeysNorm,0)),"")</f>
        <v>0</v>
      </c>
      <c r="J650" s="6">
        <f>IFERROR(INDEX(Param_Gf,MATCH(H650,Param_KeysNorm,0)),"")</f>
        <v>0</v>
      </c>
      <c r="K650" s="6">
        <f>IFERROR(INDEX(Param_s,MATCH(H650,Param_KeysNorm,0)),"")</f>
        <v>0</v>
      </c>
      <c r="L650" s="6">
        <f>IFERROR(INDEX(Param_g,MATCH(H650,Param_KeysNorm,0)),"")</f>
        <v>0</v>
      </c>
      <c r="M650" s="6">
        <f>IFERROR(INDEX(Param_L,MATCH(H650,Param_KeysNorm,0)),"")</f>
        <v>0</v>
      </c>
      <c r="N650" s="6">
        <f>IFERROR(INDEX(Param_rho,MATCH(H650,Param_KeysNorm,0)),"")</f>
        <v>0</v>
      </c>
      <c r="O650" s="6">
        <f>IFERROR(INDEX(Param_d,MATCH(H650,Param_KeysNorm,0)),"")</f>
        <v>0</v>
      </c>
      <c r="P650" s="6">
        <f>IFERROR(IF(I650&gt;0,10000/I650,""),"")</f>
        <v>0</v>
      </c>
      <c r="Q650" s="6">
        <f>IFERROR(IF(K650&gt;0,J650/K650,""),"")</f>
        <v>0</v>
      </c>
      <c r="R650" s="6">
        <f>IFERROR(IF(L650&gt;0,Q650/L650,""),"")</f>
        <v>0</v>
      </c>
      <c r="S650" s="7">
        <f>IFERROR(R650*P650,"")</f>
        <v>0</v>
      </c>
      <c r="T650" s="6">
        <f>IFERROR((S650*M650*N650)/1000,"")</f>
        <v>0</v>
      </c>
      <c r="U650" s="6">
        <f>IFERROR(R650*M650*N650,"")</f>
        <v>0</v>
      </c>
      <c r="V650" s="6">
        <f>IF(A650&gt;0,A650*(1-(B650/100)-(C650/100)),"")</f>
        <v>0</v>
      </c>
      <c r="W650" s="6">
        <f>IFERROR(T650*V650,"")</f>
        <v>0</v>
      </c>
      <c r="X650" s="8">
        <f>IF(AND(U650&gt;0,O650&gt;0),ABS(U650-O650)/O650,"")</f>
        <v>0</v>
      </c>
      <c r="Y650" s="8">
        <f>IF(E650="Seca",Tol_Seca,Tol_Chuva)</f>
        <v>0</v>
      </c>
      <c r="Z650">
        <f>IF(AND(U650&gt;0,O650&gt;0),IF(X650&lt;=Y650,"OK","ATENCAO"),"")</f>
        <v>0</v>
      </c>
    </row>
    <row r="651" spans="7:26">
      <c r="G651">
        <f>D651&amp;"|"&amp;E651&amp;"|"&amp;F651</f>
        <v>0</v>
      </c>
      <c r="H651">
        <f>UPPER(SUBSTITUTE(SUBSTITUTE(G651,"-","")," ",""))</f>
        <v>0</v>
      </c>
      <c r="I651" s="6">
        <f>IFERROR(INDEX(Param_E,MATCH(H651,Param_KeysNorm,0)),"")</f>
        <v>0</v>
      </c>
      <c r="J651" s="6">
        <f>IFERROR(INDEX(Param_Gf,MATCH(H651,Param_KeysNorm,0)),"")</f>
        <v>0</v>
      </c>
      <c r="K651" s="6">
        <f>IFERROR(INDEX(Param_s,MATCH(H651,Param_KeysNorm,0)),"")</f>
        <v>0</v>
      </c>
      <c r="L651" s="6">
        <f>IFERROR(INDEX(Param_g,MATCH(H651,Param_KeysNorm,0)),"")</f>
        <v>0</v>
      </c>
      <c r="M651" s="6">
        <f>IFERROR(INDEX(Param_L,MATCH(H651,Param_KeysNorm,0)),"")</f>
        <v>0</v>
      </c>
      <c r="N651" s="6">
        <f>IFERROR(INDEX(Param_rho,MATCH(H651,Param_KeysNorm,0)),"")</f>
        <v>0</v>
      </c>
      <c r="O651" s="6">
        <f>IFERROR(INDEX(Param_d,MATCH(H651,Param_KeysNorm,0)),"")</f>
        <v>0</v>
      </c>
      <c r="P651" s="6">
        <f>IFERROR(IF(I651&gt;0,10000/I651,""),"")</f>
        <v>0</v>
      </c>
      <c r="Q651" s="6">
        <f>IFERROR(IF(K651&gt;0,J651/K651,""),"")</f>
        <v>0</v>
      </c>
      <c r="R651" s="6">
        <f>IFERROR(IF(L651&gt;0,Q651/L651,""),"")</f>
        <v>0</v>
      </c>
      <c r="S651" s="7">
        <f>IFERROR(R651*P651,"")</f>
        <v>0</v>
      </c>
      <c r="T651" s="6">
        <f>IFERROR((S651*M651*N651)/1000,"")</f>
        <v>0</v>
      </c>
      <c r="U651" s="6">
        <f>IFERROR(R651*M651*N651,"")</f>
        <v>0</v>
      </c>
      <c r="V651" s="6">
        <f>IF(A651&gt;0,A651*(1-(B651/100)-(C651/100)),"")</f>
        <v>0</v>
      </c>
      <c r="W651" s="6">
        <f>IFERROR(T651*V651,"")</f>
        <v>0</v>
      </c>
      <c r="X651" s="8">
        <f>IF(AND(U651&gt;0,O651&gt;0),ABS(U651-O651)/O651,"")</f>
        <v>0</v>
      </c>
      <c r="Y651" s="8">
        <f>IF(E651="Seca",Tol_Seca,Tol_Chuva)</f>
        <v>0</v>
      </c>
      <c r="Z651">
        <f>IF(AND(U651&gt;0,O651&gt;0),IF(X651&lt;=Y651,"OK","ATENCAO"),"")</f>
        <v>0</v>
      </c>
    </row>
    <row r="652" spans="7:26">
      <c r="G652">
        <f>D652&amp;"|"&amp;E652&amp;"|"&amp;F652</f>
        <v>0</v>
      </c>
      <c r="H652">
        <f>UPPER(SUBSTITUTE(SUBSTITUTE(G652,"-","")," ",""))</f>
        <v>0</v>
      </c>
      <c r="I652" s="6">
        <f>IFERROR(INDEX(Param_E,MATCH(H652,Param_KeysNorm,0)),"")</f>
        <v>0</v>
      </c>
      <c r="J652" s="6">
        <f>IFERROR(INDEX(Param_Gf,MATCH(H652,Param_KeysNorm,0)),"")</f>
        <v>0</v>
      </c>
      <c r="K652" s="6">
        <f>IFERROR(INDEX(Param_s,MATCH(H652,Param_KeysNorm,0)),"")</f>
        <v>0</v>
      </c>
      <c r="L652" s="6">
        <f>IFERROR(INDEX(Param_g,MATCH(H652,Param_KeysNorm,0)),"")</f>
        <v>0</v>
      </c>
      <c r="M652" s="6">
        <f>IFERROR(INDEX(Param_L,MATCH(H652,Param_KeysNorm,0)),"")</f>
        <v>0</v>
      </c>
      <c r="N652" s="6">
        <f>IFERROR(INDEX(Param_rho,MATCH(H652,Param_KeysNorm,0)),"")</f>
        <v>0</v>
      </c>
      <c r="O652" s="6">
        <f>IFERROR(INDEX(Param_d,MATCH(H652,Param_KeysNorm,0)),"")</f>
        <v>0</v>
      </c>
      <c r="P652" s="6">
        <f>IFERROR(IF(I652&gt;0,10000/I652,""),"")</f>
        <v>0</v>
      </c>
      <c r="Q652" s="6">
        <f>IFERROR(IF(K652&gt;0,J652/K652,""),"")</f>
        <v>0</v>
      </c>
      <c r="R652" s="6">
        <f>IFERROR(IF(L652&gt;0,Q652/L652,""),"")</f>
        <v>0</v>
      </c>
      <c r="S652" s="7">
        <f>IFERROR(R652*P652,"")</f>
        <v>0</v>
      </c>
      <c r="T652" s="6">
        <f>IFERROR((S652*M652*N652)/1000,"")</f>
        <v>0</v>
      </c>
      <c r="U652" s="6">
        <f>IFERROR(R652*M652*N652,"")</f>
        <v>0</v>
      </c>
      <c r="V652" s="6">
        <f>IF(A652&gt;0,A652*(1-(B652/100)-(C652/100)),"")</f>
        <v>0</v>
      </c>
      <c r="W652" s="6">
        <f>IFERROR(T652*V652,"")</f>
        <v>0</v>
      </c>
      <c r="X652" s="8">
        <f>IF(AND(U652&gt;0,O652&gt;0),ABS(U652-O652)/O652,"")</f>
        <v>0</v>
      </c>
      <c r="Y652" s="8">
        <f>IF(E652="Seca",Tol_Seca,Tol_Chuva)</f>
        <v>0</v>
      </c>
      <c r="Z652">
        <f>IF(AND(U652&gt;0,O652&gt;0),IF(X652&lt;=Y652,"OK","ATENCAO"),"")</f>
        <v>0</v>
      </c>
    </row>
    <row r="653" spans="7:26">
      <c r="G653">
        <f>D653&amp;"|"&amp;E653&amp;"|"&amp;F653</f>
        <v>0</v>
      </c>
      <c r="H653">
        <f>UPPER(SUBSTITUTE(SUBSTITUTE(G653,"-","")," ",""))</f>
        <v>0</v>
      </c>
      <c r="I653" s="6">
        <f>IFERROR(INDEX(Param_E,MATCH(H653,Param_KeysNorm,0)),"")</f>
        <v>0</v>
      </c>
      <c r="J653" s="6">
        <f>IFERROR(INDEX(Param_Gf,MATCH(H653,Param_KeysNorm,0)),"")</f>
        <v>0</v>
      </c>
      <c r="K653" s="6">
        <f>IFERROR(INDEX(Param_s,MATCH(H653,Param_KeysNorm,0)),"")</f>
        <v>0</v>
      </c>
      <c r="L653" s="6">
        <f>IFERROR(INDEX(Param_g,MATCH(H653,Param_KeysNorm,0)),"")</f>
        <v>0</v>
      </c>
      <c r="M653" s="6">
        <f>IFERROR(INDEX(Param_L,MATCH(H653,Param_KeysNorm,0)),"")</f>
        <v>0</v>
      </c>
      <c r="N653" s="6">
        <f>IFERROR(INDEX(Param_rho,MATCH(H653,Param_KeysNorm,0)),"")</f>
        <v>0</v>
      </c>
      <c r="O653" s="6">
        <f>IFERROR(INDEX(Param_d,MATCH(H653,Param_KeysNorm,0)),"")</f>
        <v>0</v>
      </c>
      <c r="P653" s="6">
        <f>IFERROR(IF(I653&gt;0,10000/I653,""),"")</f>
        <v>0</v>
      </c>
      <c r="Q653" s="6">
        <f>IFERROR(IF(K653&gt;0,J653/K653,""),"")</f>
        <v>0</v>
      </c>
      <c r="R653" s="6">
        <f>IFERROR(IF(L653&gt;0,Q653/L653,""),"")</f>
        <v>0</v>
      </c>
      <c r="S653" s="7">
        <f>IFERROR(R653*P653,"")</f>
        <v>0</v>
      </c>
      <c r="T653" s="6">
        <f>IFERROR((S653*M653*N653)/1000,"")</f>
        <v>0</v>
      </c>
      <c r="U653" s="6">
        <f>IFERROR(R653*M653*N653,"")</f>
        <v>0</v>
      </c>
      <c r="V653" s="6">
        <f>IF(A653&gt;0,A653*(1-(B653/100)-(C653/100)),"")</f>
        <v>0</v>
      </c>
      <c r="W653" s="6">
        <f>IFERROR(T653*V653,"")</f>
        <v>0</v>
      </c>
      <c r="X653" s="8">
        <f>IF(AND(U653&gt;0,O653&gt;0),ABS(U653-O653)/O653,"")</f>
        <v>0</v>
      </c>
      <c r="Y653" s="8">
        <f>IF(E653="Seca",Tol_Seca,Tol_Chuva)</f>
        <v>0</v>
      </c>
      <c r="Z653">
        <f>IF(AND(U653&gt;0,O653&gt;0),IF(X653&lt;=Y653,"OK","ATENCAO"),"")</f>
        <v>0</v>
      </c>
    </row>
    <row r="654" spans="7:26">
      <c r="G654">
        <f>D654&amp;"|"&amp;E654&amp;"|"&amp;F654</f>
        <v>0</v>
      </c>
      <c r="H654">
        <f>UPPER(SUBSTITUTE(SUBSTITUTE(G654,"-","")," ",""))</f>
        <v>0</v>
      </c>
      <c r="I654" s="6">
        <f>IFERROR(INDEX(Param_E,MATCH(H654,Param_KeysNorm,0)),"")</f>
        <v>0</v>
      </c>
      <c r="J654" s="6">
        <f>IFERROR(INDEX(Param_Gf,MATCH(H654,Param_KeysNorm,0)),"")</f>
        <v>0</v>
      </c>
      <c r="K654" s="6">
        <f>IFERROR(INDEX(Param_s,MATCH(H654,Param_KeysNorm,0)),"")</f>
        <v>0</v>
      </c>
      <c r="L654" s="6">
        <f>IFERROR(INDEX(Param_g,MATCH(H654,Param_KeysNorm,0)),"")</f>
        <v>0</v>
      </c>
      <c r="M654" s="6">
        <f>IFERROR(INDEX(Param_L,MATCH(H654,Param_KeysNorm,0)),"")</f>
        <v>0</v>
      </c>
      <c r="N654" s="6">
        <f>IFERROR(INDEX(Param_rho,MATCH(H654,Param_KeysNorm,0)),"")</f>
        <v>0</v>
      </c>
      <c r="O654" s="6">
        <f>IFERROR(INDEX(Param_d,MATCH(H654,Param_KeysNorm,0)),"")</f>
        <v>0</v>
      </c>
      <c r="P654" s="6">
        <f>IFERROR(IF(I654&gt;0,10000/I654,""),"")</f>
        <v>0</v>
      </c>
      <c r="Q654" s="6">
        <f>IFERROR(IF(K654&gt;0,J654/K654,""),"")</f>
        <v>0</v>
      </c>
      <c r="R654" s="6">
        <f>IFERROR(IF(L654&gt;0,Q654/L654,""),"")</f>
        <v>0</v>
      </c>
      <c r="S654" s="7">
        <f>IFERROR(R654*P654,"")</f>
        <v>0</v>
      </c>
      <c r="T654" s="6">
        <f>IFERROR((S654*M654*N654)/1000,"")</f>
        <v>0</v>
      </c>
      <c r="U654" s="6">
        <f>IFERROR(R654*M654*N654,"")</f>
        <v>0</v>
      </c>
      <c r="V654" s="6">
        <f>IF(A654&gt;0,A654*(1-(B654/100)-(C654/100)),"")</f>
        <v>0</v>
      </c>
      <c r="W654" s="6">
        <f>IFERROR(T654*V654,"")</f>
        <v>0</v>
      </c>
      <c r="X654" s="8">
        <f>IF(AND(U654&gt;0,O654&gt;0),ABS(U654-O654)/O654,"")</f>
        <v>0</v>
      </c>
      <c r="Y654" s="8">
        <f>IF(E654="Seca",Tol_Seca,Tol_Chuva)</f>
        <v>0</v>
      </c>
      <c r="Z654">
        <f>IF(AND(U654&gt;0,O654&gt;0),IF(X654&lt;=Y654,"OK","ATENCAO"),"")</f>
        <v>0</v>
      </c>
    </row>
    <row r="655" spans="7:26">
      <c r="G655">
        <f>D655&amp;"|"&amp;E655&amp;"|"&amp;F655</f>
        <v>0</v>
      </c>
      <c r="H655">
        <f>UPPER(SUBSTITUTE(SUBSTITUTE(G655,"-","")," ",""))</f>
        <v>0</v>
      </c>
      <c r="I655" s="6">
        <f>IFERROR(INDEX(Param_E,MATCH(H655,Param_KeysNorm,0)),"")</f>
        <v>0</v>
      </c>
      <c r="J655" s="6">
        <f>IFERROR(INDEX(Param_Gf,MATCH(H655,Param_KeysNorm,0)),"")</f>
        <v>0</v>
      </c>
      <c r="K655" s="6">
        <f>IFERROR(INDEX(Param_s,MATCH(H655,Param_KeysNorm,0)),"")</f>
        <v>0</v>
      </c>
      <c r="L655" s="6">
        <f>IFERROR(INDEX(Param_g,MATCH(H655,Param_KeysNorm,0)),"")</f>
        <v>0</v>
      </c>
      <c r="M655" s="6">
        <f>IFERROR(INDEX(Param_L,MATCH(H655,Param_KeysNorm,0)),"")</f>
        <v>0</v>
      </c>
      <c r="N655" s="6">
        <f>IFERROR(INDEX(Param_rho,MATCH(H655,Param_KeysNorm,0)),"")</f>
        <v>0</v>
      </c>
      <c r="O655" s="6">
        <f>IFERROR(INDEX(Param_d,MATCH(H655,Param_KeysNorm,0)),"")</f>
        <v>0</v>
      </c>
      <c r="P655" s="6">
        <f>IFERROR(IF(I655&gt;0,10000/I655,""),"")</f>
        <v>0</v>
      </c>
      <c r="Q655" s="6">
        <f>IFERROR(IF(K655&gt;0,J655/K655,""),"")</f>
        <v>0</v>
      </c>
      <c r="R655" s="6">
        <f>IFERROR(IF(L655&gt;0,Q655/L655,""),"")</f>
        <v>0</v>
      </c>
      <c r="S655" s="7">
        <f>IFERROR(R655*P655,"")</f>
        <v>0</v>
      </c>
      <c r="T655" s="6">
        <f>IFERROR((S655*M655*N655)/1000,"")</f>
        <v>0</v>
      </c>
      <c r="U655" s="6">
        <f>IFERROR(R655*M655*N655,"")</f>
        <v>0</v>
      </c>
      <c r="V655" s="6">
        <f>IF(A655&gt;0,A655*(1-(B655/100)-(C655/100)),"")</f>
        <v>0</v>
      </c>
      <c r="W655" s="6">
        <f>IFERROR(T655*V655,"")</f>
        <v>0</v>
      </c>
      <c r="X655" s="8">
        <f>IF(AND(U655&gt;0,O655&gt;0),ABS(U655-O655)/O655,"")</f>
        <v>0</v>
      </c>
      <c r="Y655" s="8">
        <f>IF(E655="Seca",Tol_Seca,Tol_Chuva)</f>
        <v>0</v>
      </c>
      <c r="Z655">
        <f>IF(AND(U655&gt;0,O655&gt;0),IF(X655&lt;=Y655,"OK","ATENCAO"),"")</f>
        <v>0</v>
      </c>
    </row>
    <row r="656" spans="7:26">
      <c r="G656">
        <f>D656&amp;"|"&amp;E656&amp;"|"&amp;F656</f>
        <v>0</v>
      </c>
      <c r="H656">
        <f>UPPER(SUBSTITUTE(SUBSTITUTE(G656,"-","")," ",""))</f>
        <v>0</v>
      </c>
      <c r="I656" s="6">
        <f>IFERROR(INDEX(Param_E,MATCH(H656,Param_KeysNorm,0)),"")</f>
        <v>0</v>
      </c>
      <c r="J656" s="6">
        <f>IFERROR(INDEX(Param_Gf,MATCH(H656,Param_KeysNorm,0)),"")</f>
        <v>0</v>
      </c>
      <c r="K656" s="6">
        <f>IFERROR(INDEX(Param_s,MATCH(H656,Param_KeysNorm,0)),"")</f>
        <v>0</v>
      </c>
      <c r="L656" s="6">
        <f>IFERROR(INDEX(Param_g,MATCH(H656,Param_KeysNorm,0)),"")</f>
        <v>0</v>
      </c>
      <c r="M656" s="6">
        <f>IFERROR(INDEX(Param_L,MATCH(H656,Param_KeysNorm,0)),"")</f>
        <v>0</v>
      </c>
      <c r="N656" s="6">
        <f>IFERROR(INDEX(Param_rho,MATCH(H656,Param_KeysNorm,0)),"")</f>
        <v>0</v>
      </c>
      <c r="O656" s="6">
        <f>IFERROR(INDEX(Param_d,MATCH(H656,Param_KeysNorm,0)),"")</f>
        <v>0</v>
      </c>
      <c r="P656" s="6">
        <f>IFERROR(IF(I656&gt;0,10000/I656,""),"")</f>
        <v>0</v>
      </c>
      <c r="Q656" s="6">
        <f>IFERROR(IF(K656&gt;0,J656/K656,""),"")</f>
        <v>0</v>
      </c>
      <c r="R656" s="6">
        <f>IFERROR(IF(L656&gt;0,Q656/L656,""),"")</f>
        <v>0</v>
      </c>
      <c r="S656" s="7">
        <f>IFERROR(R656*P656,"")</f>
        <v>0</v>
      </c>
      <c r="T656" s="6">
        <f>IFERROR((S656*M656*N656)/1000,"")</f>
        <v>0</v>
      </c>
      <c r="U656" s="6">
        <f>IFERROR(R656*M656*N656,"")</f>
        <v>0</v>
      </c>
      <c r="V656" s="6">
        <f>IF(A656&gt;0,A656*(1-(B656/100)-(C656/100)),"")</f>
        <v>0</v>
      </c>
      <c r="W656" s="6">
        <f>IFERROR(T656*V656,"")</f>
        <v>0</v>
      </c>
      <c r="X656" s="8">
        <f>IF(AND(U656&gt;0,O656&gt;0),ABS(U656-O656)/O656,"")</f>
        <v>0</v>
      </c>
      <c r="Y656" s="8">
        <f>IF(E656="Seca",Tol_Seca,Tol_Chuva)</f>
        <v>0</v>
      </c>
      <c r="Z656">
        <f>IF(AND(U656&gt;0,O656&gt;0),IF(X656&lt;=Y656,"OK","ATENCAO"),"")</f>
        <v>0</v>
      </c>
    </row>
    <row r="657" spans="7:26">
      <c r="G657">
        <f>D657&amp;"|"&amp;E657&amp;"|"&amp;F657</f>
        <v>0</v>
      </c>
      <c r="H657">
        <f>UPPER(SUBSTITUTE(SUBSTITUTE(G657,"-","")," ",""))</f>
        <v>0</v>
      </c>
      <c r="I657" s="6">
        <f>IFERROR(INDEX(Param_E,MATCH(H657,Param_KeysNorm,0)),"")</f>
        <v>0</v>
      </c>
      <c r="J657" s="6">
        <f>IFERROR(INDEX(Param_Gf,MATCH(H657,Param_KeysNorm,0)),"")</f>
        <v>0</v>
      </c>
      <c r="K657" s="6">
        <f>IFERROR(INDEX(Param_s,MATCH(H657,Param_KeysNorm,0)),"")</f>
        <v>0</v>
      </c>
      <c r="L657" s="6">
        <f>IFERROR(INDEX(Param_g,MATCH(H657,Param_KeysNorm,0)),"")</f>
        <v>0</v>
      </c>
      <c r="M657" s="6">
        <f>IFERROR(INDEX(Param_L,MATCH(H657,Param_KeysNorm,0)),"")</f>
        <v>0</v>
      </c>
      <c r="N657" s="6">
        <f>IFERROR(INDEX(Param_rho,MATCH(H657,Param_KeysNorm,0)),"")</f>
        <v>0</v>
      </c>
      <c r="O657" s="6">
        <f>IFERROR(INDEX(Param_d,MATCH(H657,Param_KeysNorm,0)),"")</f>
        <v>0</v>
      </c>
      <c r="P657" s="6">
        <f>IFERROR(IF(I657&gt;0,10000/I657,""),"")</f>
        <v>0</v>
      </c>
      <c r="Q657" s="6">
        <f>IFERROR(IF(K657&gt;0,J657/K657,""),"")</f>
        <v>0</v>
      </c>
      <c r="R657" s="6">
        <f>IFERROR(IF(L657&gt;0,Q657/L657,""),"")</f>
        <v>0</v>
      </c>
      <c r="S657" s="7">
        <f>IFERROR(R657*P657,"")</f>
        <v>0</v>
      </c>
      <c r="T657" s="6">
        <f>IFERROR((S657*M657*N657)/1000,"")</f>
        <v>0</v>
      </c>
      <c r="U657" s="6">
        <f>IFERROR(R657*M657*N657,"")</f>
        <v>0</v>
      </c>
      <c r="V657" s="6">
        <f>IF(A657&gt;0,A657*(1-(B657/100)-(C657/100)),"")</f>
        <v>0</v>
      </c>
      <c r="W657" s="6">
        <f>IFERROR(T657*V657,"")</f>
        <v>0</v>
      </c>
      <c r="X657" s="8">
        <f>IF(AND(U657&gt;0,O657&gt;0),ABS(U657-O657)/O657,"")</f>
        <v>0</v>
      </c>
      <c r="Y657" s="8">
        <f>IF(E657="Seca",Tol_Seca,Tol_Chuva)</f>
        <v>0</v>
      </c>
      <c r="Z657">
        <f>IF(AND(U657&gt;0,O657&gt;0),IF(X657&lt;=Y657,"OK","ATENCAO"),"")</f>
        <v>0</v>
      </c>
    </row>
    <row r="658" spans="7:26">
      <c r="G658">
        <f>D658&amp;"|"&amp;E658&amp;"|"&amp;F658</f>
        <v>0</v>
      </c>
      <c r="H658">
        <f>UPPER(SUBSTITUTE(SUBSTITUTE(G658,"-","")," ",""))</f>
        <v>0</v>
      </c>
      <c r="I658" s="6">
        <f>IFERROR(INDEX(Param_E,MATCH(H658,Param_KeysNorm,0)),"")</f>
        <v>0</v>
      </c>
      <c r="J658" s="6">
        <f>IFERROR(INDEX(Param_Gf,MATCH(H658,Param_KeysNorm,0)),"")</f>
        <v>0</v>
      </c>
      <c r="K658" s="6">
        <f>IFERROR(INDEX(Param_s,MATCH(H658,Param_KeysNorm,0)),"")</f>
        <v>0</v>
      </c>
      <c r="L658" s="6">
        <f>IFERROR(INDEX(Param_g,MATCH(H658,Param_KeysNorm,0)),"")</f>
        <v>0</v>
      </c>
      <c r="M658" s="6">
        <f>IFERROR(INDEX(Param_L,MATCH(H658,Param_KeysNorm,0)),"")</f>
        <v>0</v>
      </c>
      <c r="N658" s="6">
        <f>IFERROR(INDEX(Param_rho,MATCH(H658,Param_KeysNorm,0)),"")</f>
        <v>0</v>
      </c>
      <c r="O658" s="6">
        <f>IFERROR(INDEX(Param_d,MATCH(H658,Param_KeysNorm,0)),"")</f>
        <v>0</v>
      </c>
      <c r="P658" s="6">
        <f>IFERROR(IF(I658&gt;0,10000/I658,""),"")</f>
        <v>0</v>
      </c>
      <c r="Q658" s="6">
        <f>IFERROR(IF(K658&gt;0,J658/K658,""),"")</f>
        <v>0</v>
      </c>
      <c r="R658" s="6">
        <f>IFERROR(IF(L658&gt;0,Q658/L658,""),"")</f>
        <v>0</v>
      </c>
      <c r="S658" s="7">
        <f>IFERROR(R658*P658,"")</f>
        <v>0</v>
      </c>
      <c r="T658" s="6">
        <f>IFERROR((S658*M658*N658)/1000,"")</f>
        <v>0</v>
      </c>
      <c r="U658" s="6">
        <f>IFERROR(R658*M658*N658,"")</f>
        <v>0</v>
      </c>
      <c r="V658" s="6">
        <f>IF(A658&gt;0,A658*(1-(B658/100)-(C658/100)),"")</f>
        <v>0</v>
      </c>
      <c r="W658" s="6">
        <f>IFERROR(T658*V658,"")</f>
        <v>0</v>
      </c>
      <c r="X658" s="8">
        <f>IF(AND(U658&gt;0,O658&gt;0),ABS(U658-O658)/O658,"")</f>
        <v>0</v>
      </c>
      <c r="Y658" s="8">
        <f>IF(E658="Seca",Tol_Seca,Tol_Chuva)</f>
        <v>0</v>
      </c>
      <c r="Z658">
        <f>IF(AND(U658&gt;0,O658&gt;0),IF(X658&lt;=Y658,"OK","ATENCAO"),"")</f>
        <v>0</v>
      </c>
    </row>
    <row r="659" spans="7:26">
      <c r="G659">
        <f>D659&amp;"|"&amp;E659&amp;"|"&amp;F659</f>
        <v>0</v>
      </c>
      <c r="H659">
        <f>UPPER(SUBSTITUTE(SUBSTITUTE(G659,"-","")," ",""))</f>
        <v>0</v>
      </c>
      <c r="I659" s="6">
        <f>IFERROR(INDEX(Param_E,MATCH(H659,Param_KeysNorm,0)),"")</f>
        <v>0</v>
      </c>
      <c r="J659" s="6">
        <f>IFERROR(INDEX(Param_Gf,MATCH(H659,Param_KeysNorm,0)),"")</f>
        <v>0</v>
      </c>
      <c r="K659" s="6">
        <f>IFERROR(INDEX(Param_s,MATCH(H659,Param_KeysNorm,0)),"")</f>
        <v>0</v>
      </c>
      <c r="L659" s="6">
        <f>IFERROR(INDEX(Param_g,MATCH(H659,Param_KeysNorm,0)),"")</f>
        <v>0</v>
      </c>
      <c r="M659" s="6">
        <f>IFERROR(INDEX(Param_L,MATCH(H659,Param_KeysNorm,0)),"")</f>
        <v>0</v>
      </c>
      <c r="N659" s="6">
        <f>IFERROR(INDEX(Param_rho,MATCH(H659,Param_KeysNorm,0)),"")</f>
        <v>0</v>
      </c>
      <c r="O659" s="6">
        <f>IFERROR(INDEX(Param_d,MATCH(H659,Param_KeysNorm,0)),"")</f>
        <v>0</v>
      </c>
      <c r="P659" s="6">
        <f>IFERROR(IF(I659&gt;0,10000/I659,""),"")</f>
        <v>0</v>
      </c>
      <c r="Q659" s="6">
        <f>IFERROR(IF(K659&gt;0,J659/K659,""),"")</f>
        <v>0</v>
      </c>
      <c r="R659" s="6">
        <f>IFERROR(IF(L659&gt;0,Q659/L659,""),"")</f>
        <v>0</v>
      </c>
      <c r="S659" s="7">
        <f>IFERROR(R659*P659,"")</f>
        <v>0</v>
      </c>
      <c r="T659" s="6">
        <f>IFERROR((S659*M659*N659)/1000,"")</f>
        <v>0</v>
      </c>
      <c r="U659" s="6">
        <f>IFERROR(R659*M659*N659,"")</f>
        <v>0</v>
      </c>
      <c r="V659" s="6">
        <f>IF(A659&gt;0,A659*(1-(B659/100)-(C659/100)),"")</f>
        <v>0</v>
      </c>
      <c r="W659" s="6">
        <f>IFERROR(T659*V659,"")</f>
        <v>0</v>
      </c>
      <c r="X659" s="8">
        <f>IF(AND(U659&gt;0,O659&gt;0),ABS(U659-O659)/O659,"")</f>
        <v>0</v>
      </c>
      <c r="Y659" s="8">
        <f>IF(E659="Seca",Tol_Seca,Tol_Chuva)</f>
        <v>0</v>
      </c>
      <c r="Z659">
        <f>IF(AND(U659&gt;0,O659&gt;0),IF(X659&lt;=Y659,"OK","ATENCAO"),"")</f>
        <v>0</v>
      </c>
    </row>
    <row r="660" spans="7:26">
      <c r="G660">
        <f>D660&amp;"|"&amp;E660&amp;"|"&amp;F660</f>
        <v>0</v>
      </c>
      <c r="H660">
        <f>UPPER(SUBSTITUTE(SUBSTITUTE(G660,"-","")," ",""))</f>
        <v>0</v>
      </c>
      <c r="I660" s="6">
        <f>IFERROR(INDEX(Param_E,MATCH(H660,Param_KeysNorm,0)),"")</f>
        <v>0</v>
      </c>
      <c r="J660" s="6">
        <f>IFERROR(INDEX(Param_Gf,MATCH(H660,Param_KeysNorm,0)),"")</f>
        <v>0</v>
      </c>
      <c r="K660" s="6">
        <f>IFERROR(INDEX(Param_s,MATCH(H660,Param_KeysNorm,0)),"")</f>
        <v>0</v>
      </c>
      <c r="L660" s="6">
        <f>IFERROR(INDEX(Param_g,MATCH(H660,Param_KeysNorm,0)),"")</f>
        <v>0</v>
      </c>
      <c r="M660" s="6">
        <f>IFERROR(INDEX(Param_L,MATCH(H660,Param_KeysNorm,0)),"")</f>
        <v>0</v>
      </c>
      <c r="N660" s="6">
        <f>IFERROR(INDEX(Param_rho,MATCH(H660,Param_KeysNorm,0)),"")</f>
        <v>0</v>
      </c>
      <c r="O660" s="6">
        <f>IFERROR(INDEX(Param_d,MATCH(H660,Param_KeysNorm,0)),"")</f>
        <v>0</v>
      </c>
      <c r="P660" s="6">
        <f>IFERROR(IF(I660&gt;0,10000/I660,""),"")</f>
        <v>0</v>
      </c>
      <c r="Q660" s="6">
        <f>IFERROR(IF(K660&gt;0,J660/K660,""),"")</f>
        <v>0</v>
      </c>
      <c r="R660" s="6">
        <f>IFERROR(IF(L660&gt;0,Q660/L660,""),"")</f>
        <v>0</v>
      </c>
      <c r="S660" s="7">
        <f>IFERROR(R660*P660,"")</f>
        <v>0</v>
      </c>
      <c r="T660" s="6">
        <f>IFERROR((S660*M660*N660)/1000,"")</f>
        <v>0</v>
      </c>
      <c r="U660" s="6">
        <f>IFERROR(R660*M660*N660,"")</f>
        <v>0</v>
      </c>
      <c r="V660" s="6">
        <f>IF(A660&gt;0,A660*(1-(B660/100)-(C660/100)),"")</f>
        <v>0</v>
      </c>
      <c r="W660" s="6">
        <f>IFERROR(T660*V660,"")</f>
        <v>0</v>
      </c>
      <c r="X660" s="8">
        <f>IF(AND(U660&gt;0,O660&gt;0),ABS(U660-O660)/O660,"")</f>
        <v>0</v>
      </c>
      <c r="Y660" s="8">
        <f>IF(E660="Seca",Tol_Seca,Tol_Chuva)</f>
        <v>0</v>
      </c>
      <c r="Z660">
        <f>IF(AND(U660&gt;0,O660&gt;0),IF(X660&lt;=Y660,"OK","ATENCAO"),"")</f>
        <v>0</v>
      </c>
    </row>
    <row r="661" spans="7:26">
      <c r="G661">
        <f>D661&amp;"|"&amp;E661&amp;"|"&amp;F661</f>
        <v>0</v>
      </c>
      <c r="H661">
        <f>UPPER(SUBSTITUTE(SUBSTITUTE(G661,"-","")," ",""))</f>
        <v>0</v>
      </c>
      <c r="I661" s="6">
        <f>IFERROR(INDEX(Param_E,MATCH(H661,Param_KeysNorm,0)),"")</f>
        <v>0</v>
      </c>
      <c r="J661" s="6">
        <f>IFERROR(INDEX(Param_Gf,MATCH(H661,Param_KeysNorm,0)),"")</f>
        <v>0</v>
      </c>
      <c r="K661" s="6">
        <f>IFERROR(INDEX(Param_s,MATCH(H661,Param_KeysNorm,0)),"")</f>
        <v>0</v>
      </c>
      <c r="L661" s="6">
        <f>IFERROR(INDEX(Param_g,MATCH(H661,Param_KeysNorm,0)),"")</f>
        <v>0</v>
      </c>
      <c r="M661" s="6">
        <f>IFERROR(INDEX(Param_L,MATCH(H661,Param_KeysNorm,0)),"")</f>
        <v>0</v>
      </c>
      <c r="N661" s="6">
        <f>IFERROR(INDEX(Param_rho,MATCH(H661,Param_KeysNorm,0)),"")</f>
        <v>0</v>
      </c>
      <c r="O661" s="6">
        <f>IFERROR(INDEX(Param_d,MATCH(H661,Param_KeysNorm,0)),"")</f>
        <v>0</v>
      </c>
      <c r="P661" s="6">
        <f>IFERROR(IF(I661&gt;0,10000/I661,""),"")</f>
        <v>0</v>
      </c>
      <c r="Q661" s="6">
        <f>IFERROR(IF(K661&gt;0,J661/K661,""),"")</f>
        <v>0</v>
      </c>
      <c r="R661" s="6">
        <f>IFERROR(IF(L661&gt;0,Q661/L661,""),"")</f>
        <v>0</v>
      </c>
      <c r="S661" s="7">
        <f>IFERROR(R661*P661,"")</f>
        <v>0</v>
      </c>
      <c r="T661" s="6">
        <f>IFERROR((S661*M661*N661)/1000,"")</f>
        <v>0</v>
      </c>
      <c r="U661" s="6">
        <f>IFERROR(R661*M661*N661,"")</f>
        <v>0</v>
      </c>
      <c r="V661" s="6">
        <f>IF(A661&gt;0,A661*(1-(B661/100)-(C661/100)),"")</f>
        <v>0</v>
      </c>
      <c r="W661" s="6">
        <f>IFERROR(T661*V661,"")</f>
        <v>0</v>
      </c>
      <c r="X661" s="8">
        <f>IF(AND(U661&gt;0,O661&gt;0),ABS(U661-O661)/O661,"")</f>
        <v>0</v>
      </c>
      <c r="Y661" s="8">
        <f>IF(E661="Seca",Tol_Seca,Tol_Chuva)</f>
        <v>0</v>
      </c>
      <c r="Z661">
        <f>IF(AND(U661&gt;0,O661&gt;0),IF(X661&lt;=Y661,"OK","ATENCAO"),"")</f>
        <v>0</v>
      </c>
    </row>
    <row r="662" spans="7:26">
      <c r="G662">
        <f>D662&amp;"|"&amp;E662&amp;"|"&amp;F662</f>
        <v>0</v>
      </c>
      <c r="H662">
        <f>UPPER(SUBSTITUTE(SUBSTITUTE(G662,"-","")," ",""))</f>
        <v>0</v>
      </c>
      <c r="I662" s="6">
        <f>IFERROR(INDEX(Param_E,MATCH(H662,Param_KeysNorm,0)),"")</f>
        <v>0</v>
      </c>
      <c r="J662" s="6">
        <f>IFERROR(INDEX(Param_Gf,MATCH(H662,Param_KeysNorm,0)),"")</f>
        <v>0</v>
      </c>
      <c r="K662" s="6">
        <f>IFERROR(INDEX(Param_s,MATCH(H662,Param_KeysNorm,0)),"")</f>
        <v>0</v>
      </c>
      <c r="L662" s="6">
        <f>IFERROR(INDEX(Param_g,MATCH(H662,Param_KeysNorm,0)),"")</f>
        <v>0</v>
      </c>
      <c r="M662" s="6">
        <f>IFERROR(INDEX(Param_L,MATCH(H662,Param_KeysNorm,0)),"")</f>
        <v>0</v>
      </c>
      <c r="N662" s="6">
        <f>IFERROR(INDEX(Param_rho,MATCH(H662,Param_KeysNorm,0)),"")</f>
        <v>0</v>
      </c>
      <c r="O662" s="6">
        <f>IFERROR(INDEX(Param_d,MATCH(H662,Param_KeysNorm,0)),"")</f>
        <v>0</v>
      </c>
      <c r="P662" s="6">
        <f>IFERROR(IF(I662&gt;0,10000/I662,""),"")</f>
        <v>0</v>
      </c>
      <c r="Q662" s="6">
        <f>IFERROR(IF(K662&gt;0,J662/K662,""),"")</f>
        <v>0</v>
      </c>
      <c r="R662" s="6">
        <f>IFERROR(IF(L662&gt;0,Q662/L662,""),"")</f>
        <v>0</v>
      </c>
      <c r="S662" s="7">
        <f>IFERROR(R662*P662,"")</f>
        <v>0</v>
      </c>
      <c r="T662" s="6">
        <f>IFERROR((S662*M662*N662)/1000,"")</f>
        <v>0</v>
      </c>
      <c r="U662" s="6">
        <f>IFERROR(R662*M662*N662,"")</f>
        <v>0</v>
      </c>
      <c r="V662" s="6">
        <f>IF(A662&gt;0,A662*(1-(B662/100)-(C662/100)),"")</f>
        <v>0</v>
      </c>
      <c r="W662" s="6">
        <f>IFERROR(T662*V662,"")</f>
        <v>0</v>
      </c>
      <c r="X662" s="8">
        <f>IF(AND(U662&gt;0,O662&gt;0),ABS(U662-O662)/O662,"")</f>
        <v>0</v>
      </c>
      <c r="Y662" s="8">
        <f>IF(E662="Seca",Tol_Seca,Tol_Chuva)</f>
        <v>0</v>
      </c>
      <c r="Z662">
        <f>IF(AND(U662&gt;0,O662&gt;0),IF(X662&lt;=Y662,"OK","ATENCAO"),"")</f>
        <v>0</v>
      </c>
    </row>
    <row r="663" spans="7:26">
      <c r="G663">
        <f>D663&amp;"|"&amp;E663&amp;"|"&amp;F663</f>
        <v>0</v>
      </c>
      <c r="H663">
        <f>UPPER(SUBSTITUTE(SUBSTITUTE(G663,"-","")," ",""))</f>
        <v>0</v>
      </c>
      <c r="I663" s="6">
        <f>IFERROR(INDEX(Param_E,MATCH(H663,Param_KeysNorm,0)),"")</f>
        <v>0</v>
      </c>
      <c r="J663" s="6">
        <f>IFERROR(INDEX(Param_Gf,MATCH(H663,Param_KeysNorm,0)),"")</f>
        <v>0</v>
      </c>
      <c r="K663" s="6">
        <f>IFERROR(INDEX(Param_s,MATCH(H663,Param_KeysNorm,0)),"")</f>
        <v>0</v>
      </c>
      <c r="L663" s="6">
        <f>IFERROR(INDEX(Param_g,MATCH(H663,Param_KeysNorm,0)),"")</f>
        <v>0</v>
      </c>
      <c r="M663" s="6">
        <f>IFERROR(INDEX(Param_L,MATCH(H663,Param_KeysNorm,0)),"")</f>
        <v>0</v>
      </c>
      <c r="N663" s="6">
        <f>IFERROR(INDEX(Param_rho,MATCH(H663,Param_KeysNorm,0)),"")</f>
        <v>0</v>
      </c>
      <c r="O663" s="6">
        <f>IFERROR(INDEX(Param_d,MATCH(H663,Param_KeysNorm,0)),"")</f>
        <v>0</v>
      </c>
      <c r="P663" s="6">
        <f>IFERROR(IF(I663&gt;0,10000/I663,""),"")</f>
        <v>0</v>
      </c>
      <c r="Q663" s="6">
        <f>IFERROR(IF(K663&gt;0,J663/K663,""),"")</f>
        <v>0</v>
      </c>
      <c r="R663" s="6">
        <f>IFERROR(IF(L663&gt;0,Q663/L663,""),"")</f>
        <v>0</v>
      </c>
      <c r="S663" s="7">
        <f>IFERROR(R663*P663,"")</f>
        <v>0</v>
      </c>
      <c r="T663" s="6">
        <f>IFERROR((S663*M663*N663)/1000,"")</f>
        <v>0</v>
      </c>
      <c r="U663" s="6">
        <f>IFERROR(R663*M663*N663,"")</f>
        <v>0</v>
      </c>
      <c r="V663" s="6">
        <f>IF(A663&gt;0,A663*(1-(B663/100)-(C663/100)),"")</f>
        <v>0</v>
      </c>
      <c r="W663" s="6">
        <f>IFERROR(T663*V663,"")</f>
        <v>0</v>
      </c>
      <c r="X663" s="8">
        <f>IF(AND(U663&gt;0,O663&gt;0),ABS(U663-O663)/O663,"")</f>
        <v>0</v>
      </c>
      <c r="Y663" s="8">
        <f>IF(E663="Seca",Tol_Seca,Tol_Chuva)</f>
        <v>0</v>
      </c>
      <c r="Z663">
        <f>IF(AND(U663&gt;0,O663&gt;0),IF(X663&lt;=Y663,"OK","ATENCAO"),"")</f>
        <v>0</v>
      </c>
    </row>
    <row r="664" spans="7:26">
      <c r="G664">
        <f>D664&amp;"|"&amp;E664&amp;"|"&amp;F664</f>
        <v>0</v>
      </c>
      <c r="H664">
        <f>UPPER(SUBSTITUTE(SUBSTITUTE(G664,"-","")," ",""))</f>
        <v>0</v>
      </c>
      <c r="I664" s="6">
        <f>IFERROR(INDEX(Param_E,MATCH(H664,Param_KeysNorm,0)),"")</f>
        <v>0</v>
      </c>
      <c r="J664" s="6">
        <f>IFERROR(INDEX(Param_Gf,MATCH(H664,Param_KeysNorm,0)),"")</f>
        <v>0</v>
      </c>
      <c r="K664" s="6">
        <f>IFERROR(INDEX(Param_s,MATCH(H664,Param_KeysNorm,0)),"")</f>
        <v>0</v>
      </c>
      <c r="L664" s="6">
        <f>IFERROR(INDEX(Param_g,MATCH(H664,Param_KeysNorm,0)),"")</f>
        <v>0</v>
      </c>
      <c r="M664" s="6">
        <f>IFERROR(INDEX(Param_L,MATCH(H664,Param_KeysNorm,0)),"")</f>
        <v>0</v>
      </c>
      <c r="N664" s="6">
        <f>IFERROR(INDEX(Param_rho,MATCH(H664,Param_KeysNorm,0)),"")</f>
        <v>0</v>
      </c>
      <c r="O664" s="6">
        <f>IFERROR(INDEX(Param_d,MATCH(H664,Param_KeysNorm,0)),"")</f>
        <v>0</v>
      </c>
      <c r="P664" s="6">
        <f>IFERROR(IF(I664&gt;0,10000/I664,""),"")</f>
        <v>0</v>
      </c>
      <c r="Q664" s="6">
        <f>IFERROR(IF(K664&gt;0,J664/K664,""),"")</f>
        <v>0</v>
      </c>
      <c r="R664" s="6">
        <f>IFERROR(IF(L664&gt;0,Q664/L664,""),"")</f>
        <v>0</v>
      </c>
      <c r="S664" s="7">
        <f>IFERROR(R664*P664,"")</f>
        <v>0</v>
      </c>
      <c r="T664" s="6">
        <f>IFERROR((S664*M664*N664)/1000,"")</f>
        <v>0</v>
      </c>
      <c r="U664" s="6">
        <f>IFERROR(R664*M664*N664,"")</f>
        <v>0</v>
      </c>
      <c r="V664" s="6">
        <f>IF(A664&gt;0,A664*(1-(B664/100)-(C664/100)),"")</f>
        <v>0</v>
      </c>
      <c r="W664" s="6">
        <f>IFERROR(T664*V664,"")</f>
        <v>0</v>
      </c>
      <c r="X664" s="8">
        <f>IF(AND(U664&gt;0,O664&gt;0),ABS(U664-O664)/O664,"")</f>
        <v>0</v>
      </c>
      <c r="Y664" s="8">
        <f>IF(E664="Seca",Tol_Seca,Tol_Chuva)</f>
        <v>0</v>
      </c>
      <c r="Z664">
        <f>IF(AND(U664&gt;0,O664&gt;0),IF(X664&lt;=Y664,"OK","ATENCAO"),"")</f>
        <v>0</v>
      </c>
    </row>
    <row r="665" spans="7:26">
      <c r="G665">
        <f>D665&amp;"|"&amp;E665&amp;"|"&amp;F665</f>
        <v>0</v>
      </c>
      <c r="H665">
        <f>UPPER(SUBSTITUTE(SUBSTITUTE(G665,"-","")," ",""))</f>
        <v>0</v>
      </c>
      <c r="I665" s="6">
        <f>IFERROR(INDEX(Param_E,MATCH(H665,Param_KeysNorm,0)),"")</f>
        <v>0</v>
      </c>
      <c r="J665" s="6">
        <f>IFERROR(INDEX(Param_Gf,MATCH(H665,Param_KeysNorm,0)),"")</f>
        <v>0</v>
      </c>
      <c r="K665" s="6">
        <f>IFERROR(INDEX(Param_s,MATCH(H665,Param_KeysNorm,0)),"")</f>
        <v>0</v>
      </c>
      <c r="L665" s="6">
        <f>IFERROR(INDEX(Param_g,MATCH(H665,Param_KeysNorm,0)),"")</f>
        <v>0</v>
      </c>
      <c r="M665" s="6">
        <f>IFERROR(INDEX(Param_L,MATCH(H665,Param_KeysNorm,0)),"")</f>
        <v>0</v>
      </c>
      <c r="N665" s="6">
        <f>IFERROR(INDEX(Param_rho,MATCH(H665,Param_KeysNorm,0)),"")</f>
        <v>0</v>
      </c>
      <c r="O665" s="6">
        <f>IFERROR(INDEX(Param_d,MATCH(H665,Param_KeysNorm,0)),"")</f>
        <v>0</v>
      </c>
      <c r="P665" s="6">
        <f>IFERROR(IF(I665&gt;0,10000/I665,""),"")</f>
        <v>0</v>
      </c>
      <c r="Q665" s="6">
        <f>IFERROR(IF(K665&gt;0,J665/K665,""),"")</f>
        <v>0</v>
      </c>
      <c r="R665" s="6">
        <f>IFERROR(IF(L665&gt;0,Q665/L665,""),"")</f>
        <v>0</v>
      </c>
      <c r="S665" s="7">
        <f>IFERROR(R665*P665,"")</f>
        <v>0</v>
      </c>
      <c r="T665" s="6">
        <f>IFERROR((S665*M665*N665)/1000,"")</f>
        <v>0</v>
      </c>
      <c r="U665" s="6">
        <f>IFERROR(R665*M665*N665,"")</f>
        <v>0</v>
      </c>
      <c r="V665" s="6">
        <f>IF(A665&gt;0,A665*(1-(B665/100)-(C665/100)),"")</f>
        <v>0</v>
      </c>
      <c r="W665" s="6">
        <f>IFERROR(T665*V665,"")</f>
        <v>0</v>
      </c>
      <c r="X665" s="8">
        <f>IF(AND(U665&gt;0,O665&gt;0),ABS(U665-O665)/O665,"")</f>
        <v>0</v>
      </c>
      <c r="Y665" s="8">
        <f>IF(E665="Seca",Tol_Seca,Tol_Chuva)</f>
        <v>0</v>
      </c>
      <c r="Z665">
        <f>IF(AND(U665&gt;0,O665&gt;0),IF(X665&lt;=Y665,"OK","ATENCAO"),"")</f>
        <v>0</v>
      </c>
    </row>
    <row r="666" spans="7:26">
      <c r="G666">
        <f>D666&amp;"|"&amp;E666&amp;"|"&amp;F666</f>
        <v>0</v>
      </c>
      <c r="H666">
        <f>UPPER(SUBSTITUTE(SUBSTITUTE(G666,"-","")," ",""))</f>
        <v>0</v>
      </c>
      <c r="I666" s="6">
        <f>IFERROR(INDEX(Param_E,MATCH(H666,Param_KeysNorm,0)),"")</f>
        <v>0</v>
      </c>
      <c r="J666" s="6">
        <f>IFERROR(INDEX(Param_Gf,MATCH(H666,Param_KeysNorm,0)),"")</f>
        <v>0</v>
      </c>
      <c r="K666" s="6">
        <f>IFERROR(INDEX(Param_s,MATCH(H666,Param_KeysNorm,0)),"")</f>
        <v>0</v>
      </c>
      <c r="L666" s="6">
        <f>IFERROR(INDEX(Param_g,MATCH(H666,Param_KeysNorm,0)),"")</f>
        <v>0</v>
      </c>
      <c r="M666" s="6">
        <f>IFERROR(INDEX(Param_L,MATCH(H666,Param_KeysNorm,0)),"")</f>
        <v>0</v>
      </c>
      <c r="N666" s="6">
        <f>IFERROR(INDEX(Param_rho,MATCH(H666,Param_KeysNorm,0)),"")</f>
        <v>0</v>
      </c>
      <c r="O666" s="6">
        <f>IFERROR(INDEX(Param_d,MATCH(H666,Param_KeysNorm,0)),"")</f>
        <v>0</v>
      </c>
      <c r="P666" s="6">
        <f>IFERROR(IF(I666&gt;0,10000/I666,""),"")</f>
        <v>0</v>
      </c>
      <c r="Q666" s="6">
        <f>IFERROR(IF(K666&gt;0,J666/K666,""),"")</f>
        <v>0</v>
      </c>
      <c r="R666" s="6">
        <f>IFERROR(IF(L666&gt;0,Q666/L666,""),"")</f>
        <v>0</v>
      </c>
      <c r="S666" s="7">
        <f>IFERROR(R666*P666,"")</f>
        <v>0</v>
      </c>
      <c r="T666" s="6">
        <f>IFERROR((S666*M666*N666)/1000,"")</f>
        <v>0</v>
      </c>
      <c r="U666" s="6">
        <f>IFERROR(R666*M666*N666,"")</f>
        <v>0</v>
      </c>
      <c r="V666" s="6">
        <f>IF(A666&gt;0,A666*(1-(B666/100)-(C666/100)),"")</f>
        <v>0</v>
      </c>
      <c r="W666" s="6">
        <f>IFERROR(T666*V666,"")</f>
        <v>0</v>
      </c>
      <c r="X666" s="8">
        <f>IF(AND(U666&gt;0,O666&gt;0),ABS(U666-O666)/O666,"")</f>
        <v>0</v>
      </c>
      <c r="Y666" s="8">
        <f>IF(E666="Seca",Tol_Seca,Tol_Chuva)</f>
        <v>0</v>
      </c>
      <c r="Z666">
        <f>IF(AND(U666&gt;0,O666&gt;0),IF(X666&lt;=Y666,"OK","ATENCAO"),"")</f>
        <v>0</v>
      </c>
    </row>
    <row r="667" spans="7:26">
      <c r="G667">
        <f>D667&amp;"|"&amp;E667&amp;"|"&amp;F667</f>
        <v>0</v>
      </c>
      <c r="H667">
        <f>UPPER(SUBSTITUTE(SUBSTITUTE(G667,"-","")," ",""))</f>
        <v>0</v>
      </c>
      <c r="I667" s="6">
        <f>IFERROR(INDEX(Param_E,MATCH(H667,Param_KeysNorm,0)),"")</f>
        <v>0</v>
      </c>
      <c r="J667" s="6">
        <f>IFERROR(INDEX(Param_Gf,MATCH(H667,Param_KeysNorm,0)),"")</f>
        <v>0</v>
      </c>
      <c r="K667" s="6">
        <f>IFERROR(INDEX(Param_s,MATCH(H667,Param_KeysNorm,0)),"")</f>
        <v>0</v>
      </c>
      <c r="L667" s="6">
        <f>IFERROR(INDEX(Param_g,MATCH(H667,Param_KeysNorm,0)),"")</f>
        <v>0</v>
      </c>
      <c r="M667" s="6">
        <f>IFERROR(INDEX(Param_L,MATCH(H667,Param_KeysNorm,0)),"")</f>
        <v>0</v>
      </c>
      <c r="N667" s="6">
        <f>IFERROR(INDEX(Param_rho,MATCH(H667,Param_KeysNorm,0)),"")</f>
        <v>0</v>
      </c>
      <c r="O667" s="6">
        <f>IFERROR(INDEX(Param_d,MATCH(H667,Param_KeysNorm,0)),"")</f>
        <v>0</v>
      </c>
      <c r="P667" s="6">
        <f>IFERROR(IF(I667&gt;0,10000/I667,""),"")</f>
        <v>0</v>
      </c>
      <c r="Q667" s="6">
        <f>IFERROR(IF(K667&gt;0,J667/K667,""),"")</f>
        <v>0</v>
      </c>
      <c r="R667" s="6">
        <f>IFERROR(IF(L667&gt;0,Q667/L667,""),"")</f>
        <v>0</v>
      </c>
      <c r="S667" s="7">
        <f>IFERROR(R667*P667,"")</f>
        <v>0</v>
      </c>
      <c r="T667" s="6">
        <f>IFERROR((S667*M667*N667)/1000,"")</f>
        <v>0</v>
      </c>
      <c r="U667" s="6">
        <f>IFERROR(R667*M667*N667,"")</f>
        <v>0</v>
      </c>
      <c r="V667" s="6">
        <f>IF(A667&gt;0,A667*(1-(B667/100)-(C667/100)),"")</f>
        <v>0</v>
      </c>
      <c r="W667" s="6">
        <f>IFERROR(T667*V667,"")</f>
        <v>0</v>
      </c>
      <c r="X667" s="8">
        <f>IF(AND(U667&gt;0,O667&gt;0),ABS(U667-O667)/O667,"")</f>
        <v>0</v>
      </c>
      <c r="Y667" s="8">
        <f>IF(E667="Seca",Tol_Seca,Tol_Chuva)</f>
        <v>0</v>
      </c>
      <c r="Z667">
        <f>IF(AND(U667&gt;0,O667&gt;0),IF(X667&lt;=Y667,"OK","ATENCAO"),"")</f>
        <v>0</v>
      </c>
    </row>
    <row r="668" spans="7:26">
      <c r="G668">
        <f>D668&amp;"|"&amp;E668&amp;"|"&amp;F668</f>
        <v>0</v>
      </c>
      <c r="H668">
        <f>UPPER(SUBSTITUTE(SUBSTITUTE(G668,"-","")," ",""))</f>
        <v>0</v>
      </c>
      <c r="I668" s="6">
        <f>IFERROR(INDEX(Param_E,MATCH(H668,Param_KeysNorm,0)),"")</f>
        <v>0</v>
      </c>
      <c r="J668" s="6">
        <f>IFERROR(INDEX(Param_Gf,MATCH(H668,Param_KeysNorm,0)),"")</f>
        <v>0</v>
      </c>
      <c r="K668" s="6">
        <f>IFERROR(INDEX(Param_s,MATCH(H668,Param_KeysNorm,0)),"")</f>
        <v>0</v>
      </c>
      <c r="L668" s="6">
        <f>IFERROR(INDEX(Param_g,MATCH(H668,Param_KeysNorm,0)),"")</f>
        <v>0</v>
      </c>
      <c r="M668" s="6">
        <f>IFERROR(INDEX(Param_L,MATCH(H668,Param_KeysNorm,0)),"")</f>
        <v>0</v>
      </c>
      <c r="N668" s="6">
        <f>IFERROR(INDEX(Param_rho,MATCH(H668,Param_KeysNorm,0)),"")</f>
        <v>0</v>
      </c>
      <c r="O668" s="6">
        <f>IFERROR(INDEX(Param_d,MATCH(H668,Param_KeysNorm,0)),"")</f>
        <v>0</v>
      </c>
      <c r="P668" s="6">
        <f>IFERROR(IF(I668&gt;0,10000/I668,""),"")</f>
        <v>0</v>
      </c>
      <c r="Q668" s="6">
        <f>IFERROR(IF(K668&gt;0,J668/K668,""),"")</f>
        <v>0</v>
      </c>
      <c r="R668" s="6">
        <f>IFERROR(IF(L668&gt;0,Q668/L668,""),"")</f>
        <v>0</v>
      </c>
      <c r="S668" s="7">
        <f>IFERROR(R668*P668,"")</f>
        <v>0</v>
      </c>
      <c r="T668" s="6">
        <f>IFERROR((S668*M668*N668)/1000,"")</f>
        <v>0</v>
      </c>
      <c r="U668" s="6">
        <f>IFERROR(R668*M668*N668,"")</f>
        <v>0</v>
      </c>
      <c r="V668" s="6">
        <f>IF(A668&gt;0,A668*(1-(B668/100)-(C668/100)),"")</f>
        <v>0</v>
      </c>
      <c r="W668" s="6">
        <f>IFERROR(T668*V668,"")</f>
        <v>0</v>
      </c>
      <c r="X668" s="8">
        <f>IF(AND(U668&gt;0,O668&gt;0),ABS(U668-O668)/O668,"")</f>
        <v>0</v>
      </c>
      <c r="Y668" s="8">
        <f>IF(E668="Seca",Tol_Seca,Tol_Chuva)</f>
        <v>0</v>
      </c>
      <c r="Z668">
        <f>IF(AND(U668&gt;0,O668&gt;0),IF(X668&lt;=Y668,"OK","ATENCAO"),"")</f>
        <v>0</v>
      </c>
    </row>
    <row r="669" spans="7:26">
      <c r="G669">
        <f>D669&amp;"|"&amp;E669&amp;"|"&amp;F669</f>
        <v>0</v>
      </c>
      <c r="H669">
        <f>UPPER(SUBSTITUTE(SUBSTITUTE(G669,"-","")," ",""))</f>
        <v>0</v>
      </c>
      <c r="I669" s="6">
        <f>IFERROR(INDEX(Param_E,MATCH(H669,Param_KeysNorm,0)),"")</f>
        <v>0</v>
      </c>
      <c r="J669" s="6">
        <f>IFERROR(INDEX(Param_Gf,MATCH(H669,Param_KeysNorm,0)),"")</f>
        <v>0</v>
      </c>
      <c r="K669" s="6">
        <f>IFERROR(INDEX(Param_s,MATCH(H669,Param_KeysNorm,0)),"")</f>
        <v>0</v>
      </c>
      <c r="L669" s="6">
        <f>IFERROR(INDEX(Param_g,MATCH(H669,Param_KeysNorm,0)),"")</f>
        <v>0</v>
      </c>
      <c r="M669" s="6">
        <f>IFERROR(INDEX(Param_L,MATCH(H669,Param_KeysNorm,0)),"")</f>
        <v>0</v>
      </c>
      <c r="N669" s="6">
        <f>IFERROR(INDEX(Param_rho,MATCH(H669,Param_KeysNorm,0)),"")</f>
        <v>0</v>
      </c>
      <c r="O669" s="6">
        <f>IFERROR(INDEX(Param_d,MATCH(H669,Param_KeysNorm,0)),"")</f>
        <v>0</v>
      </c>
      <c r="P669" s="6">
        <f>IFERROR(IF(I669&gt;0,10000/I669,""),"")</f>
        <v>0</v>
      </c>
      <c r="Q669" s="6">
        <f>IFERROR(IF(K669&gt;0,J669/K669,""),"")</f>
        <v>0</v>
      </c>
      <c r="R669" s="6">
        <f>IFERROR(IF(L669&gt;0,Q669/L669,""),"")</f>
        <v>0</v>
      </c>
      <c r="S669" s="7">
        <f>IFERROR(R669*P669,"")</f>
        <v>0</v>
      </c>
      <c r="T669" s="6">
        <f>IFERROR((S669*M669*N669)/1000,"")</f>
        <v>0</v>
      </c>
      <c r="U669" s="6">
        <f>IFERROR(R669*M669*N669,"")</f>
        <v>0</v>
      </c>
      <c r="V669" s="6">
        <f>IF(A669&gt;0,A669*(1-(B669/100)-(C669/100)),"")</f>
        <v>0</v>
      </c>
      <c r="W669" s="6">
        <f>IFERROR(T669*V669,"")</f>
        <v>0</v>
      </c>
      <c r="X669" s="8">
        <f>IF(AND(U669&gt;0,O669&gt;0),ABS(U669-O669)/O669,"")</f>
        <v>0</v>
      </c>
      <c r="Y669" s="8">
        <f>IF(E669="Seca",Tol_Seca,Tol_Chuva)</f>
        <v>0</v>
      </c>
      <c r="Z669">
        <f>IF(AND(U669&gt;0,O669&gt;0),IF(X669&lt;=Y669,"OK","ATENCAO"),"")</f>
        <v>0</v>
      </c>
    </row>
    <row r="670" spans="7:26">
      <c r="G670">
        <f>D670&amp;"|"&amp;E670&amp;"|"&amp;F670</f>
        <v>0</v>
      </c>
      <c r="H670">
        <f>UPPER(SUBSTITUTE(SUBSTITUTE(G670,"-","")," ",""))</f>
        <v>0</v>
      </c>
      <c r="I670" s="6">
        <f>IFERROR(INDEX(Param_E,MATCH(H670,Param_KeysNorm,0)),"")</f>
        <v>0</v>
      </c>
      <c r="J670" s="6">
        <f>IFERROR(INDEX(Param_Gf,MATCH(H670,Param_KeysNorm,0)),"")</f>
        <v>0</v>
      </c>
      <c r="K670" s="6">
        <f>IFERROR(INDEX(Param_s,MATCH(H670,Param_KeysNorm,0)),"")</f>
        <v>0</v>
      </c>
      <c r="L670" s="6">
        <f>IFERROR(INDEX(Param_g,MATCH(H670,Param_KeysNorm,0)),"")</f>
        <v>0</v>
      </c>
      <c r="M670" s="6">
        <f>IFERROR(INDEX(Param_L,MATCH(H670,Param_KeysNorm,0)),"")</f>
        <v>0</v>
      </c>
      <c r="N670" s="6">
        <f>IFERROR(INDEX(Param_rho,MATCH(H670,Param_KeysNorm,0)),"")</f>
        <v>0</v>
      </c>
      <c r="O670" s="6">
        <f>IFERROR(INDEX(Param_d,MATCH(H670,Param_KeysNorm,0)),"")</f>
        <v>0</v>
      </c>
      <c r="P670" s="6">
        <f>IFERROR(IF(I670&gt;0,10000/I670,""),"")</f>
        <v>0</v>
      </c>
      <c r="Q670" s="6">
        <f>IFERROR(IF(K670&gt;0,J670/K670,""),"")</f>
        <v>0</v>
      </c>
      <c r="R670" s="6">
        <f>IFERROR(IF(L670&gt;0,Q670/L670,""),"")</f>
        <v>0</v>
      </c>
      <c r="S670" s="7">
        <f>IFERROR(R670*P670,"")</f>
        <v>0</v>
      </c>
      <c r="T670" s="6">
        <f>IFERROR((S670*M670*N670)/1000,"")</f>
        <v>0</v>
      </c>
      <c r="U670" s="6">
        <f>IFERROR(R670*M670*N670,"")</f>
        <v>0</v>
      </c>
      <c r="V670" s="6">
        <f>IF(A670&gt;0,A670*(1-(B670/100)-(C670/100)),"")</f>
        <v>0</v>
      </c>
      <c r="W670" s="6">
        <f>IFERROR(T670*V670,"")</f>
        <v>0</v>
      </c>
      <c r="X670" s="8">
        <f>IF(AND(U670&gt;0,O670&gt;0),ABS(U670-O670)/O670,"")</f>
        <v>0</v>
      </c>
      <c r="Y670" s="8">
        <f>IF(E670="Seca",Tol_Seca,Tol_Chuva)</f>
        <v>0</v>
      </c>
      <c r="Z670">
        <f>IF(AND(U670&gt;0,O670&gt;0),IF(X670&lt;=Y670,"OK","ATENCAO"),"")</f>
        <v>0</v>
      </c>
    </row>
    <row r="671" spans="7:26">
      <c r="G671">
        <f>D671&amp;"|"&amp;E671&amp;"|"&amp;F671</f>
        <v>0</v>
      </c>
      <c r="H671">
        <f>UPPER(SUBSTITUTE(SUBSTITUTE(G671,"-","")," ",""))</f>
        <v>0</v>
      </c>
      <c r="I671" s="6">
        <f>IFERROR(INDEX(Param_E,MATCH(H671,Param_KeysNorm,0)),"")</f>
        <v>0</v>
      </c>
      <c r="J671" s="6">
        <f>IFERROR(INDEX(Param_Gf,MATCH(H671,Param_KeysNorm,0)),"")</f>
        <v>0</v>
      </c>
      <c r="K671" s="6">
        <f>IFERROR(INDEX(Param_s,MATCH(H671,Param_KeysNorm,0)),"")</f>
        <v>0</v>
      </c>
      <c r="L671" s="6">
        <f>IFERROR(INDEX(Param_g,MATCH(H671,Param_KeysNorm,0)),"")</f>
        <v>0</v>
      </c>
      <c r="M671" s="6">
        <f>IFERROR(INDEX(Param_L,MATCH(H671,Param_KeysNorm,0)),"")</f>
        <v>0</v>
      </c>
      <c r="N671" s="6">
        <f>IFERROR(INDEX(Param_rho,MATCH(H671,Param_KeysNorm,0)),"")</f>
        <v>0</v>
      </c>
      <c r="O671" s="6">
        <f>IFERROR(INDEX(Param_d,MATCH(H671,Param_KeysNorm,0)),"")</f>
        <v>0</v>
      </c>
      <c r="P671" s="6">
        <f>IFERROR(IF(I671&gt;0,10000/I671,""),"")</f>
        <v>0</v>
      </c>
      <c r="Q671" s="6">
        <f>IFERROR(IF(K671&gt;0,J671/K671,""),"")</f>
        <v>0</v>
      </c>
      <c r="R671" s="6">
        <f>IFERROR(IF(L671&gt;0,Q671/L671,""),"")</f>
        <v>0</v>
      </c>
      <c r="S671" s="7">
        <f>IFERROR(R671*P671,"")</f>
        <v>0</v>
      </c>
      <c r="T671" s="6">
        <f>IFERROR((S671*M671*N671)/1000,"")</f>
        <v>0</v>
      </c>
      <c r="U671" s="6">
        <f>IFERROR(R671*M671*N671,"")</f>
        <v>0</v>
      </c>
      <c r="V671" s="6">
        <f>IF(A671&gt;0,A671*(1-(B671/100)-(C671/100)),"")</f>
        <v>0</v>
      </c>
      <c r="W671" s="6">
        <f>IFERROR(T671*V671,"")</f>
        <v>0</v>
      </c>
      <c r="X671" s="8">
        <f>IF(AND(U671&gt;0,O671&gt;0),ABS(U671-O671)/O671,"")</f>
        <v>0</v>
      </c>
      <c r="Y671" s="8">
        <f>IF(E671="Seca",Tol_Seca,Tol_Chuva)</f>
        <v>0</v>
      </c>
      <c r="Z671">
        <f>IF(AND(U671&gt;0,O671&gt;0),IF(X671&lt;=Y671,"OK","ATENCAO"),"")</f>
        <v>0</v>
      </c>
    </row>
    <row r="672" spans="7:26">
      <c r="G672">
        <f>D672&amp;"|"&amp;E672&amp;"|"&amp;F672</f>
        <v>0</v>
      </c>
      <c r="H672">
        <f>UPPER(SUBSTITUTE(SUBSTITUTE(G672,"-","")," ",""))</f>
        <v>0</v>
      </c>
      <c r="I672" s="6">
        <f>IFERROR(INDEX(Param_E,MATCH(H672,Param_KeysNorm,0)),"")</f>
        <v>0</v>
      </c>
      <c r="J672" s="6">
        <f>IFERROR(INDEX(Param_Gf,MATCH(H672,Param_KeysNorm,0)),"")</f>
        <v>0</v>
      </c>
      <c r="K672" s="6">
        <f>IFERROR(INDEX(Param_s,MATCH(H672,Param_KeysNorm,0)),"")</f>
        <v>0</v>
      </c>
      <c r="L672" s="6">
        <f>IFERROR(INDEX(Param_g,MATCH(H672,Param_KeysNorm,0)),"")</f>
        <v>0</v>
      </c>
      <c r="M672" s="6">
        <f>IFERROR(INDEX(Param_L,MATCH(H672,Param_KeysNorm,0)),"")</f>
        <v>0</v>
      </c>
      <c r="N672" s="6">
        <f>IFERROR(INDEX(Param_rho,MATCH(H672,Param_KeysNorm,0)),"")</f>
        <v>0</v>
      </c>
      <c r="O672" s="6">
        <f>IFERROR(INDEX(Param_d,MATCH(H672,Param_KeysNorm,0)),"")</f>
        <v>0</v>
      </c>
      <c r="P672" s="6">
        <f>IFERROR(IF(I672&gt;0,10000/I672,""),"")</f>
        <v>0</v>
      </c>
      <c r="Q672" s="6">
        <f>IFERROR(IF(K672&gt;0,J672/K672,""),"")</f>
        <v>0</v>
      </c>
      <c r="R672" s="6">
        <f>IFERROR(IF(L672&gt;0,Q672/L672,""),"")</f>
        <v>0</v>
      </c>
      <c r="S672" s="7">
        <f>IFERROR(R672*P672,"")</f>
        <v>0</v>
      </c>
      <c r="T672" s="6">
        <f>IFERROR((S672*M672*N672)/1000,"")</f>
        <v>0</v>
      </c>
      <c r="U672" s="6">
        <f>IFERROR(R672*M672*N672,"")</f>
        <v>0</v>
      </c>
      <c r="V672" s="6">
        <f>IF(A672&gt;0,A672*(1-(B672/100)-(C672/100)),"")</f>
        <v>0</v>
      </c>
      <c r="W672" s="6">
        <f>IFERROR(T672*V672,"")</f>
        <v>0</v>
      </c>
      <c r="X672" s="8">
        <f>IF(AND(U672&gt;0,O672&gt;0),ABS(U672-O672)/O672,"")</f>
        <v>0</v>
      </c>
      <c r="Y672" s="8">
        <f>IF(E672="Seca",Tol_Seca,Tol_Chuva)</f>
        <v>0</v>
      </c>
      <c r="Z672">
        <f>IF(AND(U672&gt;0,O672&gt;0),IF(X672&lt;=Y672,"OK","ATENCAO"),"")</f>
        <v>0</v>
      </c>
    </row>
    <row r="673" spans="7:26">
      <c r="G673">
        <f>D673&amp;"|"&amp;E673&amp;"|"&amp;F673</f>
        <v>0</v>
      </c>
      <c r="H673">
        <f>UPPER(SUBSTITUTE(SUBSTITUTE(G673,"-","")," ",""))</f>
        <v>0</v>
      </c>
      <c r="I673" s="6">
        <f>IFERROR(INDEX(Param_E,MATCH(H673,Param_KeysNorm,0)),"")</f>
        <v>0</v>
      </c>
      <c r="J673" s="6">
        <f>IFERROR(INDEX(Param_Gf,MATCH(H673,Param_KeysNorm,0)),"")</f>
        <v>0</v>
      </c>
      <c r="K673" s="6">
        <f>IFERROR(INDEX(Param_s,MATCH(H673,Param_KeysNorm,0)),"")</f>
        <v>0</v>
      </c>
      <c r="L673" s="6">
        <f>IFERROR(INDEX(Param_g,MATCH(H673,Param_KeysNorm,0)),"")</f>
        <v>0</v>
      </c>
      <c r="M673" s="6">
        <f>IFERROR(INDEX(Param_L,MATCH(H673,Param_KeysNorm,0)),"")</f>
        <v>0</v>
      </c>
      <c r="N673" s="6">
        <f>IFERROR(INDEX(Param_rho,MATCH(H673,Param_KeysNorm,0)),"")</f>
        <v>0</v>
      </c>
      <c r="O673" s="6">
        <f>IFERROR(INDEX(Param_d,MATCH(H673,Param_KeysNorm,0)),"")</f>
        <v>0</v>
      </c>
      <c r="P673" s="6">
        <f>IFERROR(IF(I673&gt;0,10000/I673,""),"")</f>
        <v>0</v>
      </c>
      <c r="Q673" s="6">
        <f>IFERROR(IF(K673&gt;0,J673/K673,""),"")</f>
        <v>0</v>
      </c>
      <c r="R673" s="6">
        <f>IFERROR(IF(L673&gt;0,Q673/L673,""),"")</f>
        <v>0</v>
      </c>
      <c r="S673" s="7">
        <f>IFERROR(R673*P673,"")</f>
        <v>0</v>
      </c>
      <c r="T673" s="6">
        <f>IFERROR((S673*M673*N673)/1000,"")</f>
        <v>0</v>
      </c>
      <c r="U673" s="6">
        <f>IFERROR(R673*M673*N673,"")</f>
        <v>0</v>
      </c>
      <c r="V673" s="6">
        <f>IF(A673&gt;0,A673*(1-(B673/100)-(C673/100)),"")</f>
        <v>0</v>
      </c>
      <c r="W673" s="6">
        <f>IFERROR(T673*V673,"")</f>
        <v>0</v>
      </c>
      <c r="X673" s="8">
        <f>IF(AND(U673&gt;0,O673&gt;0),ABS(U673-O673)/O673,"")</f>
        <v>0</v>
      </c>
      <c r="Y673" s="8">
        <f>IF(E673="Seca",Tol_Seca,Tol_Chuva)</f>
        <v>0</v>
      </c>
      <c r="Z673">
        <f>IF(AND(U673&gt;0,O673&gt;0),IF(X673&lt;=Y673,"OK","ATENCAO"),"")</f>
        <v>0</v>
      </c>
    </row>
    <row r="674" spans="7:26">
      <c r="G674">
        <f>D674&amp;"|"&amp;E674&amp;"|"&amp;F674</f>
        <v>0</v>
      </c>
      <c r="H674">
        <f>UPPER(SUBSTITUTE(SUBSTITUTE(G674,"-","")," ",""))</f>
        <v>0</v>
      </c>
      <c r="I674" s="6">
        <f>IFERROR(INDEX(Param_E,MATCH(H674,Param_KeysNorm,0)),"")</f>
        <v>0</v>
      </c>
      <c r="J674" s="6">
        <f>IFERROR(INDEX(Param_Gf,MATCH(H674,Param_KeysNorm,0)),"")</f>
        <v>0</v>
      </c>
      <c r="K674" s="6">
        <f>IFERROR(INDEX(Param_s,MATCH(H674,Param_KeysNorm,0)),"")</f>
        <v>0</v>
      </c>
      <c r="L674" s="6">
        <f>IFERROR(INDEX(Param_g,MATCH(H674,Param_KeysNorm,0)),"")</f>
        <v>0</v>
      </c>
      <c r="M674" s="6">
        <f>IFERROR(INDEX(Param_L,MATCH(H674,Param_KeysNorm,0)),"")</f>
        <v>0</v>
      </c>
      <c r="N674" s="6">
        <f>IFERROR(INDEX(Param_rho,MATCH(H674,Param_KeysNorm,0)),"")</f>
        <v>0</v>
      </c>
      <c r="O674" s="6">
        <f>IFERROR(INDEX(Param_d,MATCH(H674,Param_KeysNorm,0)),"")</f>
        <v>0</v>
      </c>
      <c r="P674" s="6">
        <f>IFERROR(IF(I674&gt;0,10000/I674,""),"")</f>
        <v>0</v>
      </c>
      <c r="Q674" s="6">
        <f>IFERROR(IF(K674&gt;0,J674/K674,""),"")</f>
        <v>0</v>
      </c>
      <c r="R674" s="6">
        <f>IFERROR(IF(L674&gt;0,Q674/L674,""),"")</f>
        <v>0</v>
      </c>
      <c r="S674" s="7">
        <f>IFERROR(R674*P674,"")</f>
        <v>0</v>
      </c>
      <c r="T674" s="6">
        <f>IFERROR((S674*M674*N674)/1000,"")</f>
        <v>0</v>
      </c>
      <c r="U674" s="6">
        <f>IFERROR(R674*M674*N674,"")</f>
        <v>0</v>
      </c>
      <c r="V674" s="6">
        <f>IF(A674&gt;0,A674*(1-(B674/100)-(C674/100)),"")</f>
        <v>0</v>
      </c>
      <c r="W674" s="6">
        <f>IFERROR(T674*V674,"")</f>
        <v>0</v>
      </c>
      <c r="X674" s="8">
        <f>IF(AND(U674&gt;0,O674&gt;0),ABS(U674-O674)/O674,"")</f>
        <v>0</v>
      </c>
      <c r="Y674" s="8">
        <f>IF(E674="Seca",Tol_Seca,Tol_Chuva)</f>
        <v>0</v>
      </c>
      <c r="Z674">
        <f>IF(AND(U674&gt;0,O674&gt;0),IF(X674&lt;=Y674,"OK","ATENCAO"),"")</f>
        <v>0</v>
      </c>
    </row>
    <row r="675" spans="7:26">
      <c r="G675">
        <f>D675&amp;"|"&amp;E675&amp;"|"&amp;F675</f>
        <v>0</v>
      </c>
      <c r="H675">
        <f>UPPER(SUBSTITUTE(SUBSTITUTE(G675,"-","")," ",""))</f>
        <v>0</v>
      </c>
      <c r="I675" s="6">
        <f>IFERROR(INDEX(Param_E,MATCH(H675,Param_KeysNorm,0)),"")</f>
        <v>0</v>
      </c>
      <c r="J675" s="6">
        <f>IFERROR(INDEX(Param_Gf,MATCH(H675,Param_KeysNorm,0)),"")</f>
        <v>0</v>
      </c>
      <c r="K675" s="6">
        <f>IFERROR(INDEX(Param_s,MATCH(H675,Param_KeysNorm,0)),"")</f>
        <v>0</v>
      </c>
      <c r="L675" s="6">
        <f>IFERROR(INDEX(Param_g,MATCH(H675,Param_KeysNorm,0)),"")</f>
        <v>0</v>
      </c>
      <c r="M675" s="6">
        <f>IFERROR(INDEX(Param_L,MATCH(H675,Param_KeysNorm,0)),"")</f>
        <v>0</v>
      </c>
      <c r="N675" s="6">
        <f>IFERROR(INDEX(Param_rho,MATCH(H675,Param_KeysNorm,0)),"")</f>
        <v>0</v>
      </c>
      <c r="O675" s="6">
        <f>IFERROR(INDEX(Param_d,MATCH(H675,Param_KeysNorm,0)),"")</f>
        <v>0</v>
      </c>
      <c r="P675" s="6">
        <f>IFERROR(IF(I675&gt;0,10000/I675,""),"")</f>
        <v>0</v>
      </c>
      <c r="Q675" s="6">
        <f>IFERROR(IF(K675&gt;0,J675/K675,""),"")</f>
        <v>0</v>
      </c>
      <c r="R675" s="6">
        <f>IFERROR(IF(L675&gt;0,Q675/L675,""),"")</f>
        <v>0</v>
      </c>
      <c r="S675" s="7">
        <f>IFERROR(R675*P675,"")</f>
        <v>0</v>
      </c>
      <c r="T675" s="6">
        <f>IFERROR((S675*M675*N675)/1000,"")</f>
        <v>0</v>
      </c>
      <c r="U675" s="6">
        <f>IFERROR(R675*M675*N675,"")</f>
        <v>0</v>
      </c>
      <c r="V675" s="6">
        <f>IF(A675&gt;0,A675*(1-(B675/100)-(C675/100)),"")</f>
        <v>0</v>
      </c>
      <c r="W675" s="6">
        <f>IFERROR(T675*V675,"")</f>
        <v>0</v>
      </c>
      <c r="X675" s="8">
        <f>IF(AND(U675&gt;0,O675&gt;0),ABS(U675-O675)/O675,"")</f>
        <v>0</v>
      </c>
      <c r="Y675" s="8">
        <f>IF(E675="Seca",Tol_Seca,Tol_Chuva)</f>
        <v>0</v>
      </c>
      <c r="Z675">
        <f>IF(AND(U675&gt;0,O675&gt;0),IF(X675&lt;=Y675,"OK","ATENCAO"),"")</f>
        <v>0</v>
      </c>
    </row>
    <row r="676" spans="7:26">
      <c r="G676">
        <f>D676&amp;"|"&amp;E676&amp;"|"&amp;F676</f>
        <v>0</v>
      </c>
      <c r="H676">
        <f>UPPER(SUBSTITUTE(SUBSTITUTE(G676,"-","")," ",""))</f>
        <v>0</v>
      </c>
      <c r="I676" s="6">
        <f>IFERROR(INDEX(Param_E,MATCH(H676,Param_KeysNorm,0)),"")</f>
        <v>0</v>
      </c>
      <c r="J676" s="6">
        <f>IFERROR(INDEX(Param_Gf,MATCH(H676,Param_KeysNorm,0)),"")</f>
        <v>0</v>
      </c>
      <c r="K676" s="6">
        <f>IFERROR(INDEX(Param_s,MATCH(H676,Param_KeysNorm,0)),"")</f>
        <v>0</v>
      </c>
      <c r="L676" s="6">
        <f>IFERROR(INDEX(Param_g,MATCH(H676,Param_KeysNorm,0)),"")</f>
        <v>0</v>
      </c>
      <c r="M676" s="6">
        <f>IFERROR(INDEX(Param_L,MATCH(H676,Param_KeysNorm,0)),"")</f>
        <v>0</v>
      </c>
      <c r="N676" s="6">
        <f>IFERROR(INDEX(Param_rho,MATCH(H676,Param_KeysNorm,0)),"")</f>
        <v>0</v>
      </c>
      <c r="O676" s="6">
        <f>IFERROR(INDEX(Param_d,MATCH(H676,Param_KeysNorm,0)),"")</f>
        <v>0</v>
      </c>
      <c r="P676" s="6">
        <f>IFERROR(IF(I676&gt;0,10000/I676,""),"")</f>
        <v>0</v>
      </c>
      <c r="Q676" s="6">
        <f>IFERROR(IF(K676&gt;0,J676/K676,""),"")</f>
        <v>0</v>
      </c>
      <c r="R676" s="6">
        <f>IFERROR(IF(L676&gt;0,Q676/L676,""),"")</f>
        <v>0</v>
      </c>
      <c r="S676" s="7">
        <f>IFERROR(R676*P676,"")</f>
        <v>0</v>
      </c>
      <c r="T676" s="6">
        <f>IFERROR((S676*M676*N676)/1000,"")</f>
        <v>0</v>
      </c>
      <c r="U676" s="6">
        <f>IFERROR(R676*M676*N676,"")</f>
        <v>0</v>
      </c>
      <c r="V676" s="6">
        <f>IF(A676&gt;0,A676*(1-(B676/100)-(C676/100)),"")</f>
        <v>0</v>
      </c>
      <c r="W676" s="6">
        <f>IFERROR(T676*V676,"")</f>
        <v>0</v>
      </c>
      <c r="X676" s="8">
        <f>IF(AND(U676&gt;0,O676&gt;0),ABS(U676-O676)/O676,"")</f>
        <v>0</v>
      </c>
      <c r="Y676" s="8">
        <f>IF(E676="Seca",Tol_Seca,Tol_Chuva)</f>
        <v>0</v>
      </c>
      <c r="Z676">
        <f>IF(AND(U676&gt;0,O676&gt;0),IF(X676&lt;=Y676,"OK","ATENCAO"),"")</f>
        <v>0</v>
      </c>
    </row>
    <row r="677" spans="7:26">
      <c r="G677">
        <f>D677&amp;"|"&amp;E677&amp;"|"&amp;F677</f>
        <v>0</v>
      </c>
      <c r="H677">
        <f>UPPER(SUBSTITUTE(SUBSTITUTE(G677,"-","")," ",""))</f>
        <v>0</v>
      </c>
      <c r="I677" s="6">
        <f>IFERROR(INDEX(Param_E,MATCH(H677,Param_KeysNorm,0)),"")</f>
        <v>0</v>
      </c>
      <c r="J677" s="6">
        <f>IFERROR(INDEX(Param_Gf,MATCH(H677,Param_KeysNorm,0)),"")</f>
        <v>0</v>
      </c>
      <c r="K677" s="6">
        <f>IFERROR(INDEX(Param_s,MATCH(H677,Param_KeysNorm,0)),"")</f>
        <v>0</v>
      </c>
      <c r="L677" s="6">
        <f>IFERROR(INDEX(Param_g,MATCH(H677,Param_KeysNorm,0)),"")</f>
        <v>0</v>
      </c>
      <c r="M677" s="6">
        <f>IFERROR(INDEX(Param_L,MATCH(H677,Param_KeysNorm,0)),"")</f>
        <v>0</v>
      </c>
      <c r="N677" s="6">
        <f>IFERROR(INDEX(Param_rho,MATCH(H677,Param_KeysNorm,0)),"")</f>
        <v>0</v>
      </c>
      <c r="O677" s="6">
        <f>IFERROR(INDEX(Param_d,MATCH(H677,Param_KeysNorm,0)),"")</f>
        <v>0</v>
      </c>
      <c r="P677" s="6">
        <f>IFERROR(IF(I677&gt;0,10000/I677,""),"")</f>
        <v>0</v>
      </c>
      <c r="Q677" s="6">
        <f>IFERROR(IF(K677&gt;0,J677/K677,""),"")</f>
        <v>0</v>
      </c>
      <c r="R677" s="6">
        <f>IFERROR(IF(L677&gt;0,Q677/L677,""),"")</f>
        <v>0</v>
      </c>
      <c r="S677" s="7">
        <f>IFERROR(R677*P677,"")</f>
        <v>0</v>
      </c>
      <c r="T677" s="6">
        <f>IFERROR((S677*M677*N677)/1000,"")</f>
        <v>0</v>
      </c>
      <c r="U677" s="6">
        <f>IFERROR(R677*M677*N677,"")</f>
        <v>0</v>
      </c>
      <c r="V677" s="6">
        <f>IF(A677&gt;0,A677*(1-(B677/100)-(C677/100)),"")</f>
        <v>0</v>
      </c>
      <c r="W677" s="6">
        <f>IFERROR(T677*V677,"")</f>
        <v>0</v>
      </c>
      <c r="X677" s="8">
        <f>IF(AND(U677&gt;0,O677&gt;0),ABS(U677-O677)/O677,"")</f>
        <v>0</v>
      </c>
      <c r="Y677" s="8">
        <f>IF(E677="Seca",Tol_Seca,Tol_Chuva)</f>
        <v>0</v>
      </c>
      <c r="Z677">
        <f>IF(AND(U677&gt;0,O677&gt;0),IF(X677&lt;=Y677,"OK","ATENCAO"),"")</f>
        <v>0</v>
      </c>
    </row>
    <row r="678" spans="7:26">
      <c r="G678">
        <f>D678&amp;"|"&amp;E678&amp;"|"&amp;F678</f>
        <v>0</v>
      </c>
      <c r="H678">
        <f>UPPER(SUBSTITUTE(SUBSTITUTE(G678,"-","")," ",""))</f>
        <v>0</v>
      </c>
      <c r="I678" s="6">
        <f>IFERROR(INDEX(Param_E,MATCH(H678,Param_KeysNorm,0)),"")</f>
        <v>0</v>
      </c>
      <c r="J678" s="6">
        <f>IFERROR(INDEX(Param_Gf,MATCH(H678,Param_KeysNorm,0)),"")</f>
        <v>0</v>
      </c>
      <c r="K678" s="6">
        <f>IFERROR(INDEX(Param_s,MATCH(H678,Param_KeysNorm,0)),"")</f>
        <v>0</v>
      </c>
      <c r="L678" s="6">
        <f>IFERROR(INDEX(Param_g,MATCH(H678,Param_KeysNorm,0)),"")</f>
        <v>0</v>
      </c>
      <c r="M678" s="6">
        <f>IFERROR(INDEX(Param_L,MATCH(H678,Param_KeysNorm,0)),"")</f>
        <v>0</v>
      </c>
      <c r="N678" s="6">
        <f>IFERROR(INDEX(Param_rho,MATCH(H678,Param_KeysNorm,0)),"")</f>
        <v>0</v>
      </c>
      <c r="O678" s="6">
        <f>IFERROR(INDEX(Param_d,MATCH(H678,Param_KeysNorm,0)),"")</f>
        <v>0</v>
      </c>
      <c r="P678" s="6">
        <f>IFERROR(IF(I678&gt;0,10000/I678,""),"")</f>
        <v>0</v>
      </c>
      <c r="Q678" s="6">
        <f>IFERROR(IF(K678&gt;0,J678/K678,""),"")</f>
        <v>0</v>
      </c>
      <c r="R678" s="6">
        <f>IFERROR(IF(L678&gt;0,Q678/L678,""),"")</f>
        <v>0</v>
      </c>
      <c r="S678" s="7">
        <f>IFERROR(R678*P678,"")</f>
        <v>0</v>
      </c>
      <c r="T678" s="6">
        <f>IFERROR((S678*M678*N678)/1000,"")</f>
        <v>0</v>
      </c>
      <c r="U678" s="6">
        <f>IFERROR(R678*M678*N678,"")</f>
        <v>0</v>
      </c>
      <c r="V678" s="6">
        <f>IF(A678&gt;0,A678*(1-(B678/100)-(C678/100)),"")</f>
        <v>0</v>
      </c>
      <c r="W678" s="6">
        <f>IFERROR(T678*V678,"")</f>
        <v>0</v>
      </c>
      <c r="X678" s="8">
        <f>IF(AND(U678&gt;0,O678&gt;0),ABS(U678-O678)/O678,"")</f>
        <v>0</v>
      </c>
      <c r="Y678" s="8">
        <f>IF(E678="Seca",Tol_Seca,Tol_Chuva)</f>
        <v>0</v>
      </c>
      <c r="Z678">
        <f>IF(AND(U678&gt;0,O678&gt;0),IF(X678&lt;=Y678,"OK","ATENCAO"),"")</f>
        <v>0</v>
      </c>
    </row>
    <row r="679" spans="7:26">
      <c r="G679">
        <f>D679&amp;"|"&amp;E679&amp;"|"&amp;F679</f>
        <v>0</v>
      </c>
      <c r="H679">
        <f>UPPER(SUBSTITUTE(SUBSTITUTE(G679,"-","")," ",""))</f>
        <v>0</v>
      </c>
      <c r="I679" s="6">
        <f>IFERROR(INDEX(Param_E,MATCH(H679,Param_KeysNorm,0)),"")</f>
        <v>0</v>
      </c>
      <c r="J679" s="6">
        <f>IFERROR(INDEX(Param_Gf,MATCH(H679,Param_KeysNorm,0)),"")</f>
        <v>0</v>
      </c>
      <c r="K679" s="6">
        <f>IFERROR(INDEX(Param_s,MATCH(H679,Param_KeysNorm,0)),"")</f>
        <v>0</v>
      </c>
      <c r="L679" s="6">
        <f>IFERROR(INDEX(Param_g,MATCH(H679,Param_KeysNorm,0)),"")</f>
        <v>0</v>
      </c>
      <c r="M679" s="6">
        <f>IFERROR(INDEX(Param_L,MATCH(H679,Param_KeysNorm,0)),"")</f>
        <v>0</v>
      </c>
      <c r="N679" s="6">
        <f>IFERROR(INDEX(Param_rho,MATCH(H679,Param_KeysNorm,0)),"")</f>
        <v>0</v>
      </c>
      <c r="O679" s="6">
        <f>IFERROR(INDEX(Param_d,MATCH(H679,Param_KeysNorm,0)),"")</f>
        <v>0</v>
      </c>
      <c r="P679" s="6">
        <f>IFERROR(IF(I679&gt;0,10000/I679,""),"")</f>
        <v>0</v>
      </c>
      <c r="Q679" s="6">
        <f>IFERROR(IF(K679&gt;0,J679/K679,""),"")</f>
        <v>0</v>
      </c>
      <c r="R679" s="6">
        <f>IFERROR(IF(L679&gt;0,Q679/L679,""),"")</f>
        <v>0</v>
      </c>
      <c r="S679" s="7">
        <f>IFERROR(R679*P679,"")</f>
        <v>0</v>
      </c>
      <c r="T679" s="6">
        <f>IFERROR((S679*M679*N679)/1000,"")</f>
        <v>0</v>
      </c>
      <c r="U679" s="6">
        <f>IFERROR(R679*M679*N679,"")</f>
        <v>0</v>
      </c>
      <c r="V679" s="6">
        <f>IF(A679&gt;0,A679*(1-(B679/100)-(C679/100)),"")</f>
        <v>0</v>
      </c>
      <c r="W679" s="6">
        <f>IFERROR(T679*V679,"")</f>
        <v>0</v>
      </c>
      <c r="X679" s="8">
        <f>IF(AND(U679&gt;0,O679&gt;0),ABS(U679-O679)/O679,"")</f>
        <v>0</v>
      </c>
      <c r="Y679" s="8">
        <f>IF(E679="Seca",Tol_Seca,Tol_Chuva)</f>
        <v>0</v>
      </c>
      <c r="Z679">
        <f>IF(AND(U679&gt;0,O679&gt;0),IF(X679&lt;=Y679,"OK","ATENCAO"),"")</f>
        <v>0</v>
      </c>
    </row>
    <row r="680" spans="7:26">
      <c r="G680">
        <f>D680&amp;"|"&amp;E680&amp;"|"&amp;F680</f>
        <v>0</v>
      </c>
      <c r="H680">
        <f>UPPER(SUBSTITUTE(SUBSTITUTE(G680,"-","")," ",""))</f>
        <v>0</v>
      </c>
      <c r="I680" s="6">
        <f>IFERROR(INDEX(Param_E,MATCH(H680,Param_KeysNorm,0)),"")</f>
        <v>0</v>
      </c>
      <c r="J680" s="6">
        <f>IFERROR(INDEX(Param_Gf,MATCH(H680,Param_KeysNorm,0)),"")</f>
        <v>0</v>
      </c>
      <c r="K680" s="6">
        <f>IFERROR(INDEX(Param_s,MATCH(H680,Param_KeysNorm,0)),"")</f>
        <v>0</v>
      </c>
      <c r="L680" s="6">
        <f>IFERROR(INDEX(Param_g,MATCH(H680,Param_KeysNorm,0)),"")</f>
        <v>0</v>
      </c>
      <c r="M680" s="6">
        <f>IFERROR(INDEX(Param_L,MATCH(H680,Param_KeysNorm,0)),"")</f>
        <v>0</v>
      </c>
      <c r="N680" s="6">
        <f>IFERROR(INDEX(Param_rho,MATCH(H680,Param_KeysNorm,0)),"")</f>
        <v>0</v>
      </c>
      <c r="O680" s="6">
        <f>IFERROR(INDEX(Param_d,MATCH(H680,Param_KeysNorm,0)),"")</f>
        <v>0</v>
      </c>
      <c r="P680" s="6">
        <f>IFERROR(IF(I680&gt;0,10000/I680,""),"")</f>
        <v>0</v>
      </c>
      <c r="Q680" s="6">
        <f>IFERROR(IF(K680&gt;0,J680/K680,""),"")</f>
        <v>0</v>
      </c>
      <c r="R680" s="6">
        <f>IFERROR(IF(L680&gt;0,Q680/L680,""),"")</f>
        <v>0</v>
      </c>
      <c r="S680" s="7">
        <f>IFERROR(R680*P680,"")</f>
        <v>0</v>
      </c>
      <c r="T680" s="6">
        <f>IFERROR((S680*M680*N680)/1000,"")</f>
        <v>0</v>
      </c>
      <c r="U680" s="6">
        <f>IFERROR(R680*M680*N680,"")</f>
        <v>0</v>
      </c>
      <c r="V680" s="6">
        <f>IF(A680&gt;0,A680*(1-(B680/100)-(C680/100)),"")</f>
        <v>0</v>
      </c>
      <c r="W680" s="6">
        <f>IFERROR(T680*V680,"")</f>
        <v>0</v>
      </c>
      <c r="X680" s="8">
        <f>IF(AND(U680&gt;0,O680&gt;0),ABS(U680-O680)/O680,"")</f>
        <v>0</v>
      </c>
      <c r="Y680" s="8">
        <f>IF(E680="Seca",Tol_Seca,Tol_Chuva)</f>
        <v>0</v>
      </c>
      <c r="Z680">
        <f>IF(AND(U680&gt;0,O680&gt;0),IF(X680&lt;=Y680,"OK","ATENCAO"),"")</f>
        <v>0</v>
      </c>
    </row>
    <row r="681" spans="7:26">
      <c r="G681">
        <f>D681&amp;"|"&amp;E681&amp;"|"&amp;F681</f>
        <v>0</v>
      </c>
      <c r="H681">
        <f>UPPER(SUBSTITUTE(SUBSTITUTE(G681,"-","")," ",""))</f>
        <v>0</v>
      </c>
      <c r="I681" s="6">
        <f>IFERROR(INDEX(Param_E,MATCH(H681,Param_KeysNorm,0)),"")</f>
        <v>0</v>
      </c>
      <c r="J681" s="6">
        <f>IFERROR(INDEX(Param_Gf,MATCH(H681,Param_KeysNorm,0)),"")</f>
        <v>0</v>
      </c>
      <c r="K681" s="6">
        <f>IFERROR(INDEX(Param_s,MATCH(H681,Param_KeysNorm,0)),"")</f>
        <v>0</v>
      </c>
      <c r="L681" s="6">
        <f>IFERROR(INDEX(Param_g,MATCH(H681,Param_KeysNorm,0)),"")</f>
        <v>0</v>
      </c>
      <c r="M681" s="6">
        <f>IFERROR(INDEX(Param_L,MATCH(H681,Param_KeysNorm,0)),"")</f>
        <v>0</v>
      </c>
      <c r="N681" s="6">
        <f>IFERROR(INDEX(Param_rho,MATCH(H681,Param_KeysNorm,0)),"")</f>
        <v>0</v>
      </c>
      <c r="O681" s="6">
        <f>IFERROR(INDEX(Param_d,MATCH(H681,Param_KeysNorm,0)),"")</f>
        <v>0</v>
      </c>
      <c r="P681" s="6">
        <f>IFERROR(IF(I681&gt;0,10000/I681,""),"")</f>
        <v>0</v>
      </c>
      <c r="Q681" s="6">
        <f>IFERROR(IF(K681&gt;0,J681/K681,""),"")</f>
        <v>0</v>
      </c>
      <c r="R681" s="6">
        <f>IFERROR(IF(L681&gt;0,Q681/L681,""),"")</f>
        <v>0</v>
      </c>
      <c r="S681" s="7">
        <f>IFERROR(R681*P681,"")</f>
        <v>0</v>
      </c>
      <c r="T681" s="6">
        <f>IFERROR((S681*M681*N681)/1000,"")</f>
        <v>0</v>
      </c>
      <c r="U681" s="6">
        <f>IFERROR(R681*M681*N681,"")</f>
        <v>0</v>
      </c>
      <c r="V681" s="6">
        <f>IF(A681&gt;0,A681*(1-(B681/100)-(C681/100)),"")</f>
        <v>0</v>
      </c>
      <c r="W681" s="6">
        <f>IFERROR(T681*V681,"")</f>
        <v>0</v>
      </c>
      <c r="X681" s="8">
        <f>IF(AND(U681&gt;0,O681&gt;0),ABS(U681-O681)/O681,"")</f>
        <v>0</v>
      </c>
      <c r="Y681" s="8">
        <f>IF(E681="Seca",Tol_Seca,Tol_Chuva)</f>
        <v>0</v>
      </c>
      <c r="Z681">
        <f>IF(AND(U681&gt;0,O681&gt;0),IF(X681&lt;=Y681,"OK","ATENCAO"),"")</f>
        <v>0</v>
      </c>
    </row>
    <row r="682" spans="7:26">
      <c r="G682">
        <f>D682&amp;"|"&amp;E682&amp;"|"&amp;F682</f>
        <v>0</v>
      </c>
      <c r="H682">
        <f>UPPER(SUBSTITUTE(SUBSTITUTE(G682,"-","")," ",""))</f>
        <v>0</v>
      </c>
      <c r="I682" s="6">
        <f>IFERROR(INDEX(Param_E,MATCH(H682,Param_KeysNorm,0)),"")</f>
        <v>0</v>
      </c>
      <c r="J682" s="6">
        <f>IFERROR(INDEX(Param_Gf,MATCH(H682,Param_KeysNorm,0)),"")</f>
        <v>0</v>
      </c>
      <c r="K682" s="6">
        <f>IFERROR(INDEX(Param_s,MATCH(H682,Param_KeysNorm,0)),"")</f>
        <v>0</v>
      </c>
      <c r="L682" s="6">
        <f>IFERROR(INDEX(Param_g,MATCH(H682,Param_KeysNorm,0)),"")</f>
        <v>0</v>
      </c>
      <c r="M682" s="6">
        <f>IFERROR(INDEX(Param_L,MATCH(H682,Param_KeysNorm,0)),"")</f>
        <v>0</v>
      </c>
      <c r="N682" s="6">
        <f>IFERROR(INDEX(Param_rho,MATCH(H682,Param_KeysNorm,0)),"")</f>
        <v>0</v>
      </c>
      <c r="O682" s="6">
        <f>IFERROR(INDEX(Param_d,MATCH(H682,Param_KeysNorm,0)),"")</f>
        <v>0</v>
      </c>
      <c r="P682" s="6">
        <f>IFERROR(IF(I682&gt;0,10000/I682,""),"")</f>
        <v>0</v>
      </c>
      <c r="Q682" s="6">
        <f>IFERROR(IF(K682&gt;0,J682/K682,""),"")</f>
        <v>0</v>
      </c>
      <c r="R682" s="6">
        <f>IFERROR(IF(L682&gt;0,Q682/L682,""),"")</f>
        <v>0</v>
      </c>
      <c r="S682" s="7">
        <f>IFERROR(R682*P682,"")</f>
        <v>0</v>
      </c>
      <c r="T682" s="6">
        <f>IFERROR((S682*M682*N682)/1000,"")</f>
        <v>0</v>
      </c>
      <c r="U682" s="6">
        <f>IFERROR(R682*M682*N682,"")</f>
        <v>0</v>
      </c>
      <c r="V682" s="6">
        <f>IF(A682&gt;0,A682*(1-(B682/100)-(C682/100)),"")</f>
        <v>0</v>
      </c>
      <c r="W682" s="6">
        <f>IFERROR(T682*V682,"")</f>
        <v>0</v>
      </c>
      <c r="X682" s="8">
        <f>IF(AND(U682&gt;0,O682&gt;0),ABS(U682-O682)/O682,"")</f>
        <v>0</v>
      </c>
      <c r="Y682" s="8">
        <f>IF(E682="Seca",Tol_Seca,Tol_Chuva)</f>
        <v>0</v>
      </c>
      <c r="Z682">
        <f>IF(AND(U682&gt;0,O682&gt;0),IF(X682&lt;=Y682,"OK","ATENCAO"),"")</f>
        <v>0</v>
      </c>
    </row>
    <row r="683" spans="7:26">
      <c r="G683">
        <f>D683&amp;"|"&amp;E683&amp;"|"&amp;F683</f>
        <v>0</v>
      </c>
      <c r="H683">
        <f>UPPER(SUBSTITUTE(SUBSTITUTE(G683,"-","")," ",""))</f>
        <v>0</v>
      </c>
      <c r="I683" s="6">
        <f>IFERROR(INDEX(Param_E,MATCH(H683,Param_KeysNorm,0)),"")</f>
        <v>0</v>
      </c>
      <c r="J683" s="6">
        <f>IFERROR(INDEX(Param_Gf,MATCH(H683,Param_KeysNorm,0)),"")</f>
        <v>0</v>
      </c>
      <c r="K683" s="6">
        <f>IFERROR(INDEX(Param_s,MATCH(H683,Param_KeysNorm,0)),"")</f>
        <v>0</v>
      </c>
      <c r="L683" s="6">
        <f>IFERROR(INDEX(Param_g,MATCH(H683,Param_KeysNorm,0)),"")</f>
        <v>0</v>
      </c>
      <c r="M683" s="6">
        <f>IFERROR(INDEX(Param_L,MATCH(H683,Param_KeysNorm,0)),"")</f>
        <v>0</v>
      </c>
      <c r="N683" s="6">
        <f>IFERROR(INDEX(Param_rho,MATCH(H683,Param_KeysNorm,0)),"")</f>
        <v>0</v>
      </c>
      <c r="O683" s="6">
        <f>IFERROR(INDEX(Param_d,MATCH(H683,Param_KeysNorm,0)),"")</f>
        <v>0</v>
      </c>
      <c r="P683" s="6">
        <f>IFERROR(IF(I683&gt;0,10000/I683,""),"")</f>
        <v>0</v>
      </c>
      <c r="Q683" s="6">
        <f>IFERROR(IF(K683&gt;0,J683/K683,""),"")</f>
        <v>0</v>
      </c>
      <c r="R683" s="6">
        <f>IFERROR(IF(L683&gt;0,Q683/L683,""),"")</f>
        <v>0</v>
      </c>
      <c r="S683" s="7">
        <f>IFERROR(R683*P683,"")</f>
        <v>0</v>
      </c>
      <c r="T683" s="6">
        <f>IFERROR((S683*M683*N683)/1000,"")</f>
        <v>0</v>
      </c>
      <c r="U683" s="6">
        <f>IFERROR(R683*M683*N683,"")</f>
        <v>0</v>
      </c>
      <c r="V683" s="6">
        <f>IF(A683&gt;0,A683*(1-(B683/100)-(C683/100)),"")</f>
        <v>0</v>
      </c>
      <c r="W683" s="6">
        <f>IFERROR(T683*V683,"")</f>
        <v>0</v>
      </c>
      <c r="X683" s="8">
        <f>IF(AND(U683&gt;0,O683&gt;0),ABS(U683-O683)/O683,"")</f>
        <v>0</v>
      </c>
      <c r="Y683" s="8">
        <f>IF(E683="Seca",Tol_Seca,Tol_Chuva)</f>
        <v>0</v>
      </c>
      <c r="Z683">
        <f>IF(AND(U683&gt;0,O683&gt;0),IF(X683&lt;=Y683,"OK","ATENCAO"),"")</f>
        <v>0</v>
      </c>
    </row>
    <row r="684" spans="7:26">
      <c r="G684">
        <f>D684&amp;"|"&amp;E684&amp;"|"&amp;F684</f>
        <v>0</v>
      </c>
      <c r="H684">
        <f>UPPER(SUBSTITUTE(SUBSTITUTE(G684,"-","")," ",""))</f>
        <v>0</v>
      </c>
      <c r="I684" s="6">
        <f>IFERROR(INDEX(Param_E,MATCH(H684,Param_KeysNorm,0)),"")</f>
        <v>0</v>
      </c>
      <c r="J684" s="6">
        <f>IFERROR(INDEX(Param_Gf,MATCH(H684,Param_KeysNorm,0)),"")</f>
        <v>0</v>
      </c>
      <c r="K684" s="6">
        <f>IFERROR(INDEX(Param_s,MATCH(H684,Param_KeysNorm,0)),"")</f>
        <v>0</v>
      </c>
      <c r="L684" s="6">
        <f>IFERROR(INDEX(Param_g,MATCH(H684,Param_KeysNorm,0)),"")</f>
        <v>0</v>
      </c>
      <c r="M684" s="6">
        <f>IFERROR(INDEX(Param_L,MATCH(H684,Param_KeysNorm,0)),"")</f>
        <v>0</v>
      </c>
      <c r="N684" s="6">
        <f>IFERROR(INDEX(Param_rho,MATCH(H684,Param_KeysNorm,0)),"")</f>
        <v>0</v>
      </c>
      <c r="O684" s="6">
        <f>IFERROR(INDEX(Param_d,MATCH(H684,Param_KeysNorm,0)),"")</f>
        <v>0</v>
      </c>
      <c r="P684" s="6">
        <f>IFERROR(IF(I684&gt;0,10000/I684,""),"")</f>
        <v>0</v>
      </c>
      <c r="Q684" s="6">
        <f>IFERROR(IF(K684&gt;0,J684/K684,""),"")</f>
        <v>0</v>
      </c>
      <c r="R684" s="6">
        <f>IFERROR(IF(L684&gt;0,Q684/L684,""),"")</f>
        <v>0</v>
      </c>
      <c r="S684" s="7">
        <f>IFERROR(R684*P684,"")</f>
        <v>0</v>
      </c>
      <c r="T684" s="6">
        <f>IFERROR((S684*M684*N684)/1000,"")</f>
        <v>0</v>
      </c>
      <c r="U684" s="6">
        <f>IFERROR(R684*M684*N684,"")</f>
        <v>0</v>
      </c>
      <c r="V684" s="6">
        <f>IF(A684&gt;0,A684*(1-(B684/100)-(C684/100)),"")</f>
        <v>0</v>
      </c>
      <c r="W684" s="6">
        <f>IFERROR(T684*V684,"")</f>
        <v>0</v>
      </c>
      <c r="X684" s="8">
        <f>IF(AND(U684&gt;0,O684&gt;0),ABS(U684-O684)/O684,"")</f>
        <v>0</v>
      </c>
      <c r="Y684" s="8">
        <f>IF(E684="Seca",Tol_Seca,Tol_Chuva)</f>
        <v>0</v>
      </c>
      <c r="Z684">
        <f>IF(AND(U684&gt;0,O684&gt;0),IF(X684&lt;=Y684,"OK","ATENCAO"),"")</f>
        <v>0</v>
      </c>
    </row>
    <row r="685" spans="7:26">
      <c r="G685">
        <f>D685&amp;"|"&amp;E685&amp;"|"&amp;F685</f>
        <v>0</v>
      </c>
      <c r="H685">
        <f>UPPER(SUBSTITUTE(SUBSTITUTE(G685,"-","")," ",""))</f>
        <v>0</v>
      </c>
      <c r="I685" s="6">
        <f>IFERROR(INDEX(Param_E,MATCH(H685,Param_KeysNorm,0)),"")</f>
        <v>0</v>
      </c>
      <c r="J685" s="6">
        <f>IFERROR(INDEX(Param_Gf,MATCH(H685,Param_KeysNorm,0)),"")</f>
        <v>0</v>
      </c>
      <c r="K685" s="6">
        <f>IFERROR(INDEX(Param_s,MATCH(H685,Param_KeysNorm,0)),"")</f>
        <v>0</v>
      </c>
      <c r="L685" s="6">
        <f>IFERROR(INDEX(Param_g,MATCH(H685,Param_KeysNorm,0)),"")</f>
        <v>0</v>
      </c>
      <c r="M685" s="6">
        <f>IFERROR(INDEX(Param_L,MATCH(H685,Param_KeysNorm,0)),"")</f>
        <v>0</v>
      </c>
      <c r="N685" s="6">
        <f>IFERROR(INDEX(Param_rho,MATCH(H685,Param_KeysNorm,0)),"")</f>
        <v>0</v>
      </c>
      <c r="O685" s="6">
        <f>IFERROR(INDEX(Param_d,MATCH(H685,Param_KeysNorm,0)),"")</f>
        <v>0</v>
      </c>
      <c r="P685" s="6">
        <f>IFERROR(IF(I685&gt;0,10000/I685,""),"")</f>
        <v>0</v>
      </c>
      <c r="Q685" s="6">
        <f>IFERROR(IF(K685&gt;0,J685/K685,""),"")</f>
        <v>0</v>
      </c>
      <c r="R685" s="6">
        <f>IFERROR(IF(L685&gt;0,Q685/L685,""),"")</f>
        <v>0</v>
      </c>
      <c r="S685" s="7">
        <f>IFERROR(R685*P685,"")</f>
        <v>0</v>
      </c>
      <c r="T685" s="6">
        <f>IFERROR((S685*M685*N685)/1000,"")</f>
        <v>0</v>
      </c>
      <c r="U685" s="6">
        <f>IFERROR(R685*M685*N685,"")</f>
        <v>0</v>
      </c>
      <c r="V685" s="6">
        <f>IF(A685&gt;0,A685*(1-(B685/100)-(C685/100)),"")</f>
        <v>0</v>
      </c>
      <c r="W685" s="6">
        <f>IFERROR(T685*V685,"")</f>
        <v>0</v>
      </c>
      <c r="X685" s="8">
        <f>IF(AND(U685&gt;0,O685&gt;0),ABS(U685-O685)/O685,"")</f>
        <v>0</v>
      </c>
      <c r="Y685" s="8">
        <f>IF(E685="Seca",Tol_Seca,Tol_Chuva)</f>
        <v>0</v>
      </c>
      <c r="Z685">
        <f>IF(AND(U685&gt;0,O685&gt;0),IF(X685&lt;=Y685,"OK","ATENCAO"),"")</f>
        <v>0</v>
      </c>
    </row>
    <row r="686" spans="7:26">
      <c r="G686">
        <f>D686&amp;"|"&amp;E686&amp;"|"&amp;F686</f>
        <v>0</v>
      </c>
      <c r="H686">
        <f>UPPER(SUBSTITUTE(SUBSTITUTE(G686,"-","")," ",""))</f>
        <v>0</v>
      </c>
      <c r="I686" s="6">
        <f>IFERROR(INDEX(Param_E,MATCH(H686,Param_KeysNorm,0)),"")</f>
        <v>0</v>
      </c>
      <c r="J686" s="6">
        <f>IFERROR(INDEX(Param_Gf,MATCH(H686,Param_KeysNorm,0)),"")</f>
        <v>0</v>
      </c>
      <c r="K686" s="6">
        <f>IFERROR(INDEX(Param_s,MATCH(H686,Param_KeysNorm,0)),"")</f>
        <v>0</v>
      </c>
      <c r="L686" s="6">
        <f>IFERROR(INDEX(Param_g,MATCH(H686,Param_KeysNorm,0)),"")</f>
        <v>0</v>
      </c>
      <c r="M686" s="6">
        <f>IFERROR(INDEX(Param_L,MATCH(H686,Param_KeysNorm,0)),"")</f>
        <v>0</v>
      </c>
      <c r="N686" s="6">
        <f>IFERROR(INDEX(Param_rho,MATCH(H686,Param_KeysNorm,0)),"")</f>
        <v>0</v>
      </c>
      <c r="O686" s="6">
        <f>IFERROR(INDEX(Param_d,MATCH(H686,Param_KeysNorm,0)),"")</f>
        <v>0</v>
      </c>
      <c r="P686" s="6">
        <f>IFERROR(IF(I686&gt;0,10000/I686,""),"")</f>
        <v>0</v>
      </c>
      <c r="Q686" s="6">
        <f>IFERROR(IF(K686&gt;0,J686/K686,""),"")</f>
        <v>0</v>
      </c>
      <c r="R686" s="6">
        <f>IFERROR(IF(L686&gt;0,Q686/L686,""),"")</f>
        <v>0</v>
      </c>
      <c r="S686" s="7">
        <f>IFERROR(R686*P686,"")</f>
        <v>0</v>
      </c>
      <c r="T686" s="6">
        <f>IFERROR((S686*M686*N686)/1000,"")</f>
        <v>0</v>
      </c>
      <c r="U686" s="6">
        <f>IFERROR(R686*M686*N686,"")</f>
        <v>0</v>
      </c>
      <c r="V686" s="6">
        <f>IF(A686&gt;0,A686*(1-(B686/100)-(C686/100)),"")</f>
        <v>0</v>
      </c>
      <c r="W686" s="6">
        <f>IFERROR(T686*V686,"")</f>
        <v>0</v>
      </c>
      <c r="X686" s="8">
        <f>IF(AND(U686&gt;0,O686&gt;0),ABS(U686-O686)/O686,"")</f>
        <v>0</v>
      </c>
      <c r="Y686" s="8">
        <f>IF(E686="Seca",Tol_Seca,Tol_Chuva)</f>
        <v>0</v>
      </c>
      <c r="Z686">
        <f>IF(AND(U686&gt;0,O686&gt;0),IF(X686&lt;=Y686,"OK","ATENCAO"),"")</f>
        <v>0</v>
      </c>
    </row>
    <row r="687" spans="7:26">
      <c r="G687">
        <f>D687&amp;"|"&amp;E687&amp;"|"&amp;F687</f>
        <v>0</v>
      </c>
      <c r="H687">
        <f>UPPER(SUBSTITUTE(SUBSTITUTE(G687,"-","")," ",""))</f>
        <v>0</v>
      </c>
      <c r="I687" s="6">
        <f>IFERROR(INDEX(Param_E,MATCH(H687,Param_KeysNorm,0)),"")</f>
        <v>0</v>
      </c>
      <c r="J687" s="6">
        <f>IFERROR(INDEX(Param_Gf,MATCH(H687,Param_KeysNorm,0)),"")</f>
        <v>0</v>
      </c>
      <c r="K687" s="6">
        <f>IFERROR(INDEX(Param_s,MATCH(H687,Param_KeysNorm,0)),"")</f>
        <v>0</v>
      </c>
      <c r="L687" s="6">
        <f>IFERROR(INDEX(Param_g,MATCH(H687,Param_KeysNorm,0)),"")</f>
        <v>0</v>
      </c>
      <c r="M687" s="6">
        <f>IFERROR(INDEX(Param_L,MATCH(H687,Param_KeysNorm,0)),"")</f>
        <v>0</v>
      </c>
      <c r="N687" s="6">
        <f>IFERROR(INDEX(Param_rho,MATCH(H687,Param_KeysNorm,0)),"")</f>
        <v>0</v>
      </c>
      <c r="O687" s="6">
        <f>IFERROR(INDEX(Param_d,MATCH(H687,Param_KeysNorm,0)),"")</f>
        <v>0</v>
      </c>
      <c r="P687" s="6">
        <f>IFERROR(IF(I687&gt;0,10000/I687,""),"")</f>
        <v>0</v>
      </c>
      <c r="Q687" s="6">
        <f>IFERROR(IF(K687&gt;0,J687/K687,""),"")</f>
        <v>0</v>
      </c>
      <c r="R687" s="6">
        <f>IFERROR(IF(L687&gt;0,Q687/L687,""),"")</f>
        <v>0</v>
      </c>
      <c r="S687" s="7">
        <f>IFERROR(R687*P687,"")</f>
        <v>0</v>
      </c>
      <c r="T687" s="6">
        <f>IFERROR((S687*M687*N687)/1000,"")</f>
        <v>0</v>
      </c>
      <c r="U687" s="6">
        <f>IFERROR(R687*M687*N687,"")</f>
        <v>0</v>
      </c>
      <c r="V687" s="6">
        <f>IF(A687&gt;0,A687*(1-(B687/100)-(C687/100)),"")</f>
        <v>0</v>
      </c>
      <c r="W687" s="6">
        <f>IFERROR(T687*V687,"")</f>
        <v>0</v>
      </c>
      <c r="X687" s="8">
        <f>IF(AND(U687&gt;0,O687&gt;0),ABS(U687-O687)/O687,"")</f>
        <v>0</v>
      </c>
      <c r="Y687" s="8">
        <f>IF(E687="Seca",Tol_Seca,Tol_Chuva)</f>
        <v>0</v>
      </c>
      <c r="Z687">
        <f>IF(AND(U687&gt;0,O687&gt;0),IF(X687&lt;=Y687,"OK","ATENCAO"),"")</f>
        <v>0</v>
      </c>
    </row>
    <row r="688" spans="7:26">
      <c r="G688">
        <f>D688&amp;"|"&amp;E688&amp;"|"&amp;F688</f>
        <v>0</v>
      </c>
      <c r="H688">
        <f>UPPER(SUBSTITUTE(SUBSTITUTE(G688,"-","")," ",""))</f>
        <v>0</v>
      </c>
      <c r="I688" s="6">
        <f>IFERROR(INDEX(Param_E,MATCH(H688,Param_KeysNorm,0)),"")</f>
        <v>0</v>
      </c>
      <c r="J688" s="6">
        <f>IFERROR(INDEX(Param_Gf,MATCH(H688,Param_KeysNorm,0)),"")</f>
        <v>0</v>
      </c>
      <c r="K688" s="6">
        <f>IFERROR(INDEX(Param_s,MATCH(H688,Param_KeysNorm,0)),"")</f>
        <v>0</v>
      </c>
      <c r="L688" s="6">
        <f>IFERROR(INDEX(Param_g,MATCH(H688,Param_KeysNorm,0)),"")</f>
        <v>0</v>
      </c>
      <c r="M688" s="6">
        <f>IFERROR(INDEX(Param_L,MATCH(H688,Param_KeysNorm,0)),"")</f>
        <v>0</v>
      </c>
      <c r="N688" s="6">
        <f>IFERROR(INDEX(Param_rho,MATCH(H688,Param_KeysNorm,0)),"")</f>
        <v>0</v>
      </c>
      <c r="O688" s="6">
        <f>IFERROR(INDEX(Param_d,MATCH(H688,Param_KeysNorm,0)),"")</f>
        <v>0</v>
      </c>
      <c r="P688" s="6">
        <f>IFERROR(IF(I688&gt;0,10000/I688,""),"")</f>
        <v>0</v>
      </c>
      <c r="Q688" s="6">
        <f>IFERROR(IF(K688&gt;0,J688/K688,""),"")</f>
        <v>0</v>
      </c>
      <c r="R688" s="6">
        <f>IFERROR(IF(L688&gt;0,Q688/L688,""),"")</f>
        <v>0</v>
      </c>
      <c r="S688" s="7">
        <f>IFERROR(R688*P688,"")</f>
        <v>0</v>
      </c>
      <c r="T688" s="6">
        <f>IFERROR((S688*M688*N688)/1000,"")</f>
        <v>0</v>
      </c>
      <c r="U688" s="6">
        <f>IFERROR(R688*M688*N688,"")</f>
        <v>0</v>
      </c>
      <c r="V688" s="6">
        <f>IF(A688&gt;0,A688*(1-(B688/100)-(C688/100)),"")</f>
        <v>0</v>
      </c>
      <c r="W688" s="6">
        <f>IFERROR(T688*V688,"")</f>
        <v>0</v>
      </c>
      <c r="X688" s="8">
        <f>IF(AND(U688&gt;0,O688&gt;0),ABS(U688-O688)/O688,"")</f>
        <v>0</v>
      </c>
      <c r="Y688" s="8">
        <f>IF(E688="Seca",Tol_Seca,Tol_Chuva)</f>
        <v>0</v>
      </c>
      <c r="Z688">
        <f>IF(AND(U688&gt;0,O688&gt;0),IF(X688&lt;=Y688,"OK","ATENCAO"),"")</f>
        <v>0</v>
      </c>
    </row>
    <row r="689" spans="7:26">
      <c r="G689">
        <f>D689&amp;"|"&amp;E689&amp;"|"&amp;F689</f>
        <v>0</v>
      </c>
      <c r="H689">
        <f>UPPER(SUBSTITUTE(SUBSTITUTE(G689,"-","")," ",""))</f>
        <v>0</v>
      </c>
      <c r="I689" s="6">
        <f>IFERROR(INDEX(Param_E,MATCH(H689,Param_KeysNorm,0)),"")</f>
        <v>0</v>
      </c>
      <c r="J689" s="6">
        <f>IFERROR(INDEX(Param_Gf,MATCH(H689,Param_KeysNorm,0)),"")</f>
        <v>0</v>
      </c>
      <c r="K689" s="6">
        <f>IFERROR(INDEX(Param_s,MATCH(H689,Param_KeysNorm,0)),"")</f>
        <v>0</v>
      </c>
      <c r="L689" s="6">
        <f>IFERROR(INDEX(Param_g,MATCH(H689,Param_KeysNorm,0)),"")</f>
        <v>0</v>
      </c>
      <c r="M689" s="6">
        <f>IFERROR(INDEX(Param_L,MATCH(H689,Param_KeysNorm,0)),"")</f>
        <v>0</v>
      </c>
      <c r="N689" s="6">
        <f>IFERROR(INDEX(Param_rho,MATCH(H689,Param_KeysNorm,0)),"")</f>
        <v>0</v>
      </c>
      <c r="O689" s="6">
        <f>IFERROR(INDEX(Param_d,MATCH(H689,Param_KeysNorm,0)),"")</f>
        <v>0</v>
      </c>
      <c r="P689" s="6">
        <f>IFERROR(IF(I689&gt;0,10000/I689,""),"")</f>
        <v>0</v>
      </c>
      <c r="Q689" s="6">
        <f>IFERROR(IF(K689&gt;0,J689/K689,""),"")</f>
        <v>0</v>
      </c>
      <c r="R689" s="6">
        <f>IFERROR(IF(L689&gt;0,Q689/L689,""),"")</f>
        <v>0</v>
      </c>
      <c r="S689" s="7">
        <f>IFERROR(R689*P689,"")</f>
        <v>0</v>
      </c>
      <c r="T689" s="6">
        <f>IFERROR((S689*M689*N689)/1000,"")</f>
        <v>0</v>
      </c>
      <c r="U689" s="6">
        <f>IFERROR(R689*M689*N689,"")</f>
        <v>0</v>
      </c>
      <c r="V689" s="6">
        <f>IF(A689&gt;0,A689*(1-(B689/100)-(C689/100)),"")</f>
        <v>0</v>
      </c>
      <c r="W689" s="6">
        <f>IFERROR(T689*V689,"")</f>
        <v>0</v>
      </c>
      <c r="X689" s="8">
        <f>IF(AND(U689&gt;0,O689&gt;0),ABS(U689-O689)/O689,"")</f>
        <v>0</v>
      </c>
      <c r="Y689" s="8">
        <f>IF(E689="Seca",Tol_Seca,Tol_Chuva)</f>
        <v>0</v>
      </c>
      <c r="Z689">
        <f>IF(AND(U689&gt;0,O689&gt;0),IF(X689&lt;=Y689,"OK","ATENCAO"),"")</f>
        <v>0</v>
      </c>
    </row>
    <row r="690" spans="7:26">
      <c r="G690">
        <f>D690&amp;"|"&amp;E690&amp;"|"&amp;F690</f>
        <v>0</v>
      </c>
      <c r="H690">
        <f>UPPER(SUBSTITUTE(SUBSTITUTE(G690,"-","")," ",""))</f>
        <v>0</v>
      </c>
      <c r="I690" s="6">
        <f>IFERROR(INDEX(Param_E,MATCH(H690,Param_KeysNorm,0)),"")</f>
        <v>0</v>
      </c>
      <c r="J690" s="6">
        <f>IFERROR(INDEX(Param_Gf,MATCH(H690,Param_KeysNorm,0)),"")</f>
        <v>0</v>
      </c>
      <c r="K690" s="6">
        <f>IFERROR(INDEX(Param_s,MATCH(H690,Param_KeysNorm,0)),"")</f>
        <v>0</v>
      </c>
      <c r="L690" s="6">
        <f>IFERROR(INDEX(Param_g,MATCH(H690,Param_KeysNorm,0)),"")</f>
        <v>0</v>
      </c>
      <c r="M690" s="6">
        <f>IFERROR(INDEX(Param_L,MATCH(H690,Param_KeysNorm,0)),"")</f>
        <v>0</v>
      </c>
      <c r="N690" s="6">
        <f>IFERROR(INDEX(Param_rho,MATCH(H690,Param_KeysNorm,0)),"")</f>
        <v>0</v>
      </c>
      <c r="O690" s="6">
        <f>IFERROR(INDEX(Param_d,MATCH(H690,Param_KeysNorm,0)),"")</f>
        <v>0</v>
      </c>
      <c r="P690" s="6">
        <f>IFERROR(IF(I690&gt;0,10000/I690,""),"")</f>
        <v>0</v>
      </c>
      <c r="Q690" s="6">
        <f>IFERROR(IF(K690&gt;0,J690/K690,""),"")</f>
        <v>0</v>
      </c>
      <c r="R690" s="6">
        <f>IFERROR(IF(L690&gt;0,Q690/L690,""),"")</f>
        <v>0</v>
      </c>
      <c r="S690" s="7">
        <f>IFERROR(R690*P690,"")</f>
        <v>0</v>
      </c>
      <c r="T690" s="6">
        <f>IFERROR((S690*M690*N690)/1000,"")</f>
        <v>0</v>
      </c>
      <c r="U690" s="6">
        <f>IFERROR(R690*M690*N690,"")</f>
        <v>0</v>
      </c>
      <c r="V690" s="6">
        <f>IF(A690&gt;0,A690*(1-(B690/100)-(C690/100)),"")</f>
        <v>0</v>
      </c>
      <c r="W690" s="6">
        <f>IFERROR(T690*V690,"")</f>
        <v>0</v>
      </c>
      <c r="X690" s="8">
        <f>IF(AND(U690&gt;0,O690&gt;0),ABS(U690-O690)/O690,"")</f>
        <v>0</v>
      </c>
      <c r="Y690" s="8">
        <f>IF(E690="Seca",Tol_Seca,Tol_Chuva)</f>
        <v>0</v>
      </c>
      <c r="Z690">
        <f>IF(AND(U690&gt;0,O690&gt;0),IF(X690&lt;=Y690,"OK","ATENCAO"),"")</f>
        <v>0</v>
      </c>
    </row>
    <row r="691" spans="7:26">
      <c r="G691">
        <f>D691&amp;"|"&amp;E691&amp;"|"&amp;F691</f>
        <v>0</v>
      </c>
      <c r="H691">
        <f>UPPER(SUBSTITUTE(SUBSTITUTE(G691,"-","")," ",""))</f>
        <v>0</v>
      </c>
      <c r="I691" s="6">
        <f>IFERROR(INDEX(Param_E,MATCH(H691,Param_KeysNorm,0)),"")</f>
        <v>0</v>
      </c>
      <c r="J691" s="6">
        <f>IFERROR(INDEX(Param_Gf,MATCH(H691,Param_KeysNorm,0)),"")</f>
        <v>0</v>
      </c>
      <c r="K691" s="6">
        <f>IFERROR(INDEX(Param_s,MATCH(H691,Param_KeysNorm,0)),"")</f>
        <v>0</v>
      </c>
      <c r="L691" s="6">
        <f>IFERROR(INDEX(Param_g,MATCH(H691,Param_KeysNorm,0)),"")</f>
        <v>0</v>
      </c>
      <c r="M691" s="6">
        <f>IFERROR(INDEX(Param_L,MATCH(H691,Param_KeysNorm,0)),"")</f>
        <v>0</v>
      </c>
      <c r="N691" s="6">
        <f>IFERROR(INDEX(Param_rho,MATCH(H691,Param_KeysNorm,0)),"")</f>
        <v>0</v>
      </c>
      <c r="O691" s="6">
        <f>IFERROR(INDEX(Param_d,MATCH(H691,Param_KeysNorm,0)),"")</f>
        <v>0</v>
      </c>
      <c r="P691" s="6">
        <f>IFERROR(IF(I691&gt;0,10000/I691,""),"")</f>
        <v>0</v>
      </c>
      <c r="Q691" s="6">
        <f>IFERROR(IF(K691&gt;0,J691/K691,""),"")</f>
        <v>0</v>
      </c>
      <c r="R691" s="6">
        <f>IFERROR(IF(L691&gt;0,Q691/L691,""),"")</f>
        <v>0</v>
      </c>
      <c r="S691" s="7">
        <f>IFERROR(R691*P691,"")</f>
        <v>0</v>
      </c>
      <c r="T691" s="6">
        <f>IFERROR((S691*M691*N691)/1000,"")</f>
        <v>0</v>
      </c>
      <c r="U691" s="6">
        <f>IFERROR(R691*M691*N691,"")</f>
        <v>0</v>
      </c>
      <c r="V691" s="6">
        <f>IF(A691&gt;0,A691*(1-(B691/100)-(C691/100)),"")</f>
        <v>0</v>
      </c>
      <c r="W691" s="6">
        <f>IFERROR(T691*V691,"")</f>
        <v>0</v>
      </c>
      <c r="X691" s="8">
        <f>IF(AND(U691&gt;0,O691&gt;0),ABS(U691-O691)/O691,"")</f>
        <v>0</v>
      </c>
      <c r="Y691" s="8">
        <f>IF(E691="Seca",Tol_Seca,Tol_Chuva)</f>
        <v>0</v>
      </c>
      <c r="Z691">
        <f>IF(AND(U691&gt;0,O691&gt;0),IF(X691&lt;=Y691,"OK","ATENCAO"),"")</f>
        <v>0</v>
      </c>
    </row>
    <row r="692" spans="7:26">
      <c r="G692">
        <f>D692&amp;"|"&amp;E692&amp;"|"&amp;F692</f>
        <v>0</v>
      </c>
      <c r="H692">
        <f>UPPER(SUBSTITUTE(SUBSTITUTE(G692,"-","")," ",""))</f>
        <v>0</v>
      </c>
      <c r="I692" s="6">
        <f>IFERROR(INDEX(Param_E,MATCH(H692,Param_KeysNorm,0)),"")</f>
        <v>0</v>
      </c>
      <c r="J692" s="6">
        <f>IFERROR(INDEX(Param_Gf,MATCH(H692,Param_KeysNorm,0)),"")</f>
        <v>0</v>
      </c>
      <c r="K692" s="6">
        <f>IFERROR(INDEX(Param_s,MATCH(H692,Param_KeysNorm,0)),"")</f>
        <v>0</v>
      </c>
      <c r="L692" s="6">
        <f>IFERROR(INDEX(Param_g,MATCH(H692,Param_KeysNorm,0)),"")</f>
        <v>0</v>
      </c>
      <c r="M692" s="6">
        <f>IFERROR(INDEX(Param_L,MATCH(H692,Param_KeysNorm,0)),"")</f>
        <v>0</v>
      </c>
      <c r="N692" s="6">
        <f>IFERROR(INDEX(Param_rho,MATCH(H692,Param_KeysNorm,0)),"")</f>
        <v>0</v>
      </c>
      <c r="O692" s="6">
        <f>IFERROR(INDEX(Param_d,MATCH(H692,Param_KeysNorm,0)),"")</f>
        <v>0</v>
      </c>
      <c r="P692" s="6">
        <f>IFERROR(IF(I692&gt;0,10000/I692,""),"")</f>
        <v>0</v>
      </c>
      <c r="Q692" s="6">
        <f>IFERROR(IF(K692&gt;0,J692/K692,""),"")</f>
        <v>0</v>
      </c>
      <c r="R692" s="6">
        <f>IFERROR(IF(L692&gt;0,Q692/L692,""),"")</f>
        <v>0</v>
      </c>
      <c r="S692" s="7">
        <f>IFERROR(R692*P692,"")</f>
        <v>0</v>
      </c>
      <c r="T692" s="6">
        <f>IFERROR((S692*M692*N692)/1000,"")</f>
        <v>0</v>
      </c>
      <c r="U692" s="6">
        <f>IFERROR(R692*M692*N692,"")</f>
        <v>0</v>
      </c>
      <c r="V692" s="6">
        <f>IF(A692&gt;0,A692*(1-(B692/100)-(C692/100)),"")</f>
        <v>0</v>
      </c>
      <c r="W692" s="6">
        <f>IFERROR(T692*V692,"")</f>
        <v>0</v>
      </c>
      <c r="X692" s="8">
        <f>IF(AND(U692&gt;0,O692&gt;0),ABS(U692-O692)/O692,"")</f>
        <v>0</v>
      </c>
      <c r="Y692" s="8">
        <f>IF(E692="Seca",Tol_Seca,Tol_Chuva)</f>
        <v>0</v>
      </c>
      <c r="Z692">
        <f>IF(AND(U692&gt;0,O692&gt;0),IF(X692&lt;=Y692,"OK","ATENCAO"),"")</f>
        <v>0</v>
      </c>
    </row>
    <row r="693" spans="7:26">
      <c r="G693">
        <f>D693&amp;"|"&amp;E693&amp;"|"&amp;F693</f>
        <v>0</v>
      </c>
      <c r="H693">
        <f>UPPER(SUBSTITUTE(SUBSTITUTE(G693,"-","")," ",""))</f>
        <v>0</v>
      </c>
      <c r="I693" s="6">
        <f>IFERROR(INDEX(Param_E,MATCH(H693,Param_KeysNorm,0)),"")</f>
        <v>0</v>
      </c>
      <c r="J693" s="6">
        <f>IFERROR(INDEX(Param_Gf,MATCH(H693,Param_KeysNorm,0)),"")</f>
        <v>0</v>
      </c>
      <c r="K693" s="6">
        <f>IFERROR(INDEX(Param_s,MATCH(H693,Param_KeysNorm,0)),"")</f>
        <v>0</v>
      </c>
      <c r="L693" s="6">
        <f>IFERROR(INDEX(Param_g,MATCH(H693,Param_KeysNorm,0)),"")</f>
        <v>0</v>
      </c>
      <c r="M693" s="6">
        <f>IFERROR(INDEX(Param_L,MATCH(H693,Param_KeysNorm,0)),"")</f>
        <v>0</v>
      </c>
      <c r="N693" s="6">
        <f>IFERROR(INDEX(Param_rho,MATCH(H693,Param_KeysNorm,0)),"")</f>
        <v>0</v>
      </c>
      <c r="O693" s="6">
        <f>IFERROR(INDEX(Param_d,MATCH(H693,Param_KeysNorm,0)),"")</f>
        <v>0</v>
      </c>
      <c r="P693" s="6">
        <f>IFERROR(IF(I693&gt;0,10000/I693,""),"")</f>
        <v>0</v>
      </c>
      <c r="Q693" s="6">
        <f>IFERROR(IF(K693&gt;0,J693/K693,""),"")</f>
        <v>0</v>
      </c>
      <c r="R693" s="6">
        <f>IFERROR(IF(L693&gt;0,Q693/L693,""),"")</f>
        <v>0</v>
      </c>
      <c r="S693" s="7">
        <f>IFERROR(R693*P693,"")</f>
        <v>0</v>
      </c>
      <c r="T693" s="6">
        <f>IFERROR((S693*M693*N693)/1000,"")</f>
        <v>0</v>
      </c>
      <c r="U693" s="6">
        <f>IFERROR(R693*M693*N693,"")</f>
        <v>0</v>
      </c>
      <c r="V693" s="6">
        <f>IF(A693&gt;0,A693*(1-(B693/100)-(C693/100)),"")</f>
        <v>0</v>
      </c>
      <c r="W693" s="6">
        <f>IFERROR(T693*V693,"")</f>
        <v>0</v>
      </c>
      <c r="X693" s="8">
        <f>IF(AND(U693&gt;0,O693&gt;0),ABS(U693-O693)/O693,"")</f>
        <v>0</v>
      </c>
      <c r="Y693" s="8">
        <f>IF(E693="Seca",Tol_Seca,Tol_Chuva)</f>
        <v>0</v>
      </c>
      <c r="Z693">
        <f>IF(AND(U693&gt;0,O693&gt;0),IF(X693&lt;=Y693,"OK","ATENCAO"),"")</f>
        <v>0</v>
      </c>
    </row>
    <row r="694" spans="7:26">
      <c r="G694">
        <f>D694&amp;"|"&amp;E694&amp;"|"&amp;F694</f>
        <v>0</v>
      </c>
      <c r="H694">
        <f>UPPER(SUBSTITUTE(SUBSTITUTE(G694,"-","")," ",""))</f>
        <v>0</v>
      </c>
      <c r="I694" s="6">
        <f>IFERROR(INDEX(Param_E,MATCH(H694,Param_KeysNorm,0)),"")</f>
        <v>0</v>
      </c>
      <c r="J694" s="6">
        <f>IFERROR(INDEX(Param_Gf,MATCH(H694,Param_KeysNorm,0)),"")</f>
        <v>0</v>
      </c>
      <c r="K694" s="6">
        <f>IFERROR(INDEX(Param_s,MATCH(H694,Param_KeysNorm,0)),"")</f>
        <v>0</v>
      </c>
      <c r="L694" s="6">
        <f>IFERROR(INDEX(Param_g,MATCH(H694,Param_KeysNorm,0)),"")</f>
        <v>0</v>
      </c>
      <c r="M694" s="6">
        <f>IFERROR(INDEX(Param_L,MATCH(H694,Param_KeysNorm,0)),"")</f>
        <v>0</v>
      </c>
      <c r="N694" s="6">
        <f>IFERROR(INDEX(Param_rho,MATCH(H694,Param_KeysNorm,0)),"")</f>
        <v>0</v>
      </c>
      <c r="O694" s="6">
        <f>IFERROR(INDEX(Param_d,MATCH(H694,Param_KeysNorm,0)),"")</f>
        <v>0</v>
      </c>
      <c r="P694" s="6">
        <f>IFERROR(IF(I694&gt;0,10000/I694,""),"")</f>
        <v>0</v>
      </c>
      <c r="Q694" s="6">
        <f>IFERROR(IF(K694&gt;0,J694/K694,""),"")</f>
        <v>0</v>
      </c>
      <c r="R694" s="6">
        <f>IFERROR(IF(L694&gt;0,Q694/L694,""),"")</f>
        <v>0</v>
      </c>
      <c r="S694" s="7">
        <f>IFERROR(R694*P694,"")</f>
        <v>0</v>
      </c>
      <c r="T694" s="6">
        <f>IFERROR((S694*M694*N694)/1000,"")</f>
        <v>0</v>
      </c>
      <c r="U694" s="6">
        <f>IFERROR(R694*M694*N694,"")</f>
        <v>0</v>
      </c>
      <c r="V694" s="6">
        <f>IF(A694&gt;0,A694*(1-(B694/100)-(C694/100)),"")</f>
        <v>0</v>
      </c>
      <c r="W694" s="6">
        <f>IFERROR(T694*V694,"")</f>
        <v>0</v>
      </c>
      <c r="X694" s="8">
        <f>IF(AND(U694&gt;0,O694&gt;0),ABS(U694-O694)/O694,"")</f>
        <v>0</v>
      </c>
      <c r="Y694" s="8">
        <f>IF(E694="Seca",Tol_Seca,Tol_Chuva)</f>
        <v>0</v>
      </c>
      <c r="Z694">
        <f>IF(AND(U694&gt;0,O694&gt;0),IF(X694&lt;=Y694,"OK","ATENCAO"),"")</f>
        <v>0</v>
      </c>
    </row>
    <row r="695" spans="7:26">
      <c r="G695">
        <f>D695&amp;"|"&amp;E695&amp;"|"&amp;F695</f>
        <v>0</v>
      </c>
      <c r="H695">
        <f>UPPER(SUBSTITUTE(SUBSTITUTE(G695,"-","")," ",""))</f>
        <v>0</v>
      </c>
      <c r="I695" s="6">
        <f>IFERROR(INDEX(Param_E,MATCH(H695,Param_KeysNorm,0)),"")</f>
        <v>0</v>
      </c>
      <c r="J695" s="6">
        <f>IFERROR(INDEX(Param_Gf,MATCH(H695,Param_KeysNorm,0)),"")</f>
        <v>0</v>
      </c>
      <c r="K695" s="6">
        <f>IFERROR(INDEX(Param_s,MATCH(H695,Param_KeysNorm,0)),"")</f>
        <v>0</v>
      </c>
      <c r="L695" s="6">
        <f>IFERROR(INDEX(Param_g,MATCH(H695,Param_KeysNorm,0)),"")</f>
        <v>0</v>
      </c>
      <c r="M695" s="6">
        <f>IFERROR(INDEX(Param_L,MATCH(H695,Param_KeysNorm,0)),"")</f>
        <v>0</v>
      </c>
      <c r="N695" s="6">
        <f>IFERROR(INDEX(Param_rho,MATCH(H695,Param_KeysNorm,0)),"")</f>
        <v>0</v>
      </c>
      <c r="O695" s="6">
        <f>IFERROR(INDEX(Param_d,MATCH(H695,Param_KeysNorm,0)),"")</f>
        <v>0</v>
      </c>
      <c r="P695" s="6">
        <f>IFERROR(IF(I695&gt;0,10000/I695,""),"")</f>
        <v>0</v>
      </c>
      <c r="Q695" s="6">
        <f>IFERROR(IF(K695&gt;0,J695/K695,""),"")</f>
        <v>0</v>
      </c>
      <c r="R695" s="6">
        <f>IFERROR(IF(L695&gt;0,Q695/L695,""),"")</f>
        <v>0</v>
      </c>
      <c r="S695" s="7">
        <f>IFERROR(R695*P695,"")</f>
        <v>0</v>
      </c>
      <c r="T695" s="6">
        <f>IFERROR((S695*M695*N695)/1000,"")</f>
        <v>0</v>
      </c>
      <c r="U695" s="6">
        <f>IFERROR(R695*M695*N695,"")</f>
        <v>0</v>
      </c>
      <c r="V695" s="6">
        <f>IF(A695&gt;0,A695*(1-(B695/100)-(C695/100)),"")</f>
        <v>0</v>
      </c>
      <c r="W695" s="6">
        <f>IFERROR(T695*V695,"")</f>
        <v>0</v>
      </c>
      <c r="X695" s="8">
        <f>IF(AND(U695&gt;0,O695&gt;0),ABS(U695-O695)/O695,"")</f>
        <v>0</v>
      </c>
      <c r="Y695" s="8">
        <f>IF(E695="Seca",Tol_Seca,Tol_Chuva)</f>
        <v>0</v>
      </c>
      <c r="Z695">
        <f>IF(AND(U695&gt;0,O695&gt;0),IF(X695&lt;=Y695,"OK","ATENCAO"),"")</f>
        <v>0</v>
      </c>
    </row>
    <row r="696" spans="7:26">
      <c r="G696">
        <f>D696&amp;"|"&amp;E696&amp;"|"&amp;F696</f>
        <v>0</v>
      </c>
      <c r="H696">
        <f>UPPER(SUBSTITUTE(SUBSTITUTE(G696,"-","")," ",""))</f>
        <v>0</v>
      </c>
      <c r="I696" s="6">
        <f>IFERROR(INDEX(Param_E,MATCH(H696,Param_KeysNorm,0)),"")</f>
        <v>0</v>
      </c>
      <c r="J696" s="6">
        <f>IFERROR(INDEX(Param_Gf,MATCH(H696,Param_KeysNorm,0)),"")</f>
        <v>0</v>
      </c>
      <c r="K696" s="6">
        <f>IFERROR(INDEX(Param_s,MATCH(H696,Param_KeysNorm,0)),"")</f>
        <v>0</v>
      </c>
      <c r="L696" s="6">
        <f>IFERROR(INDEX(Param_g,MATCH(H696,Param_KeysNorm,0)),"")</f>
        <v>0</v>
      </c>
      <c r="M696" s="6">
        <f>IFERROR(INDEX(Param_L,MATCH(H696,Param_KeysNorm,0)),"")</f>
        <v>0</v>
      </c>
      <c r="N696" s="6">
        <f>IFERROR(INDEX(Param_rho,MATCH(H696,Param_KeysNorm,0)),"")</f>
        <v>0</v>
      </c>
      <c r="O696" s="6">
        <f>IFERROR(INDEX(Param_d,MATCH(H696,Param_KeysNorm,0)),"")</f>
        <v>0</v>
      </c>
      <c r="P696" s="6">
        <f>IFERROR(IF(I696&gt;0,10000/I696,""),"")</f>
        <v>0</v>
      </c>
      <c r="Q696" s="6">
        <f>IFERROR(IF(K696&gt;0,J696/K696,""),"")</f>
        <v>0</v>
      </c>
      <c r="R696" s="6">
        <f>IFERROR(IF(L696&gt;0,Q696/L696,""),"")</f>
        <v>0</v>
      </c>
      <c r="S696" s="7">
        <f>IFERROR(R696*P696,"")</f>
        <v>0</v>
      </c>
      <c r="T696" s="6">
        <f>IFERROR((S696*M696*N696)/1000,"")</f>
        <v>0</v>
      </c>
      <c r="U696" s="6">
        <f>IFERROR(R696*M696*N696,"")</f>
        <v>0</v>
      </c>
      <c r="V696" s="6">
        <f>IF(A696&gt;0,A696*(1-(B696/100)-(C696/100)),"")</f>
        <v>0</v>
      </c>
      <c r="W696" s="6">
        <f>IFERROR(T696*V696,"")</f>
        <v>0</v>
      </c>
      <c r="X696" s="8">
        <f>IF(AND(U696&gt;0,O696&gt;0),ABS(U696-O696)/O696,"")</f>
        <v>0</v>
      </c>
      <c r="Y696" s="8">
        <f>IF(E696="Seca",Tol_Seca,Tol_Chuva)</f>
        <v>0</v>
      </c>
      <c r="Z696">
        <f>IF(AND(U696&gt;0,O696&gt;0),IF(X696&lt;=Y696,"OK","ATENCAO"),"")</f>
        <v>0</v>
      </c>
    </row>
    <row r="697" spans="7:26">
      <c r="G697">
        <f>D697&amp;"|"&amp;E697&amp;"|"&amp;F697</f>
        <v>0</v>
      </c>
      <c r="H697">
        <f>UPPER(SUBSTITUTE(SUBSTITUTE(G697,"-","")," ",""))</f>
        <v>0</v>
      </c>
      <c r="I697" s="6">
        <f>IFERROR(INDEX(Param_E,MATCH(H697,Param_KeysNorm,0)),"")</f>
        <v>0</v>
      </c>
      <c r="J697" s="6">
        <f>IFERROR(INDEX(Param_Gf,MATCH(H697,Param_KeysNorm,0)),"")</f>
        <v>0</v>
      </c>
      <c r="K697" s="6">
        <f>IFERROR(INDEX(Param_s,MATCH(H697,Param_KeysNorm,0)),"")</f>
        <v>0</v>
      </c>
      <c r="L697" s="6">
        <f>IFERROR(INDEX(Param_g,MATCH(H697,Param_KeysNorm,0)),"")</f>
        <v>0</v>
      </c>
      <c r="M697" s="6">
        <f>IFERROR(INDEX(Param_L,MATCH(H697,Param_KeysNorm,0)),"")</f>
        <v>0</v>
      </c>
      <c r="N697" s="6">
        <f>IFERROR(INDEX(Param_rho,MATCH(H697,Param_KeysNorm,0)),"")</f>
        <v>0</v>
      </c>
      <c r="O697" s="6">
        <f>IFERROR(INDEX(Param_d,MATCH(H697,Param_KeysNorm,0)),"")</f>
        <v>0</v>
      </c>
      <c r="P697" s="6">
        <f>IFERROR(IF(I697&gt;0,10000/I697,""),"")</f>
        <v>0</v>
      </c>
      <c r="Q697" s="6">
        <f>IFERROR(IF(K697&gt;0,J697/K697,""),"")</f>
        <v>0</v>
      </c>
      <c r="R697" s="6">
        <f>IFERROR(IF(L697&gt;0,Q697/L697,""),"")</f>
        <v>0</v>
      </c>
      <c r="S697" s="7">
        <f>IFERROR(R697*P697,"")</f>
        <v>0</v>
      </c>
      <c r="T697" s="6">
        <f>IFERROR((S697*M697*N697)/1000,"")</f>
        <v>0</v>
      </c>
      <c r="U697" s="6">
        <f>IFERROR(R697*M697*N697,"")</f>
        <v>0</v>
      </c>
      <c r="V697" s="6">
        <f>IF(A697&gt;0,A697*(1-(B697/100)-(C697/100)),"")</f>
        <v>0</v>
      </c>
      <c r="W697" s="6">
        <f>IFERROR(T697*V697,"")</f>
        <v>0</v>
      </c>
      <c r="X697" s="8">
        <f>IF(AND(U697&gt;0,O697&gt;0),ABS(U697-O697)/O697,"")</f>
        <v>0</v>
      </c>
      <c r="Y697" s="8">
        <f>IF(E697="Seca",Tol_Seca,Tol_Chuva)</f>
        <v>0</v>
      </c>
      <c r="Z697">
        <f>IF(AND(U697&gt;0,O697&gt;0),IF(X697&lt;=Y697,"OK","ATENCAO"),"")</f>
        <v>0</v>
      </c>
    </row>
    <row r="698" spans="7:26">
      <c r="G698">
        <f>D698&amp;"|"&amp;E698&amp;"|"&amp;F698</f>
        <v>0</v>
      </c>
      <c r="H698">
        <f>UPPER(SUBSTITUTE(SUBSTITUTE(G698,"-","")," ",""))</f>
        <v>0</v>
      </c>
      <c r="I698" s="6">
        <f>IFERROR(INDEX(Param_E,MATCH(H698,Param_KeysNorm,0)),"")</f>
        <v>0</v>
      </c>
      <c r="J698" s="6">
        <f>IFERROR(INDEX(Param_Gf,MATCH(H698,Param_KeysNorm,0)),"")</f>
        <v>0</v>
      </c>
      <c r="K698" s="6">
        <f>IFERROR(INDEX(Param_s,MATCH(H698,Param_KeysNorm,0)),"")</f>
        <v>0</v>
      </c>
      <c r="L698" s="6">
        <f>IFERROR(INDEX(Param_g,MATCH(H698,Param_KeysNorm,0)),"")</f>
        <v>0</v>
      </c>
      <c r="M698" s="6">
        <f>IFERROR(INDEX(Param_L,MATCH(H698,Param_KeysNorm,0)),"")</f>
        <v>0</v>
      </c>
      <c r="N698" s="6">
        <f>IFERROR(INDEX(Param_rho,MATCH(H698,Param_KeysNorm,0)),"")</f>
        <v>0</v>
      </c>
      <c r="O698" s="6">
        <f>IFERROR(INDEX(Param_d,MATCH(H698,Param_KeysNorm,0)),"")</f>
        <v>0</v>
      </c>
      <c r="P698" s="6">
        <f>IFERROR(IF(I698&gt;0,10000/I698,""),"")</f>
        <v>0</v>
      </c>
      <c r="Q698" s="6">
        <f>IFERROR(IF(K698&gt;0,J698/K698,""),"")</f>
        <v>0</v>
      </c>
      <c r="R698" s="6">
        <f>IFERROR(IF(L698&gt;0,Q698/L698,""),"")</f>
        <v>0</v>
      </c>
      <c r="S698" s="7">
        <f>IFERROR(R698*P698,"")</f>
        <v>0</v>
      </c>
      <c r="T698" s="6">
        <f>IFERROR((S698*M698*N698)/1000,"")</f>
        <v>0</v>
      </c>
      <c r="U698" s="6">
        <f>IFERROR(R698*M698*N698,"")</f>
        <v>0</v>
      </c>
      <c r="V698" s="6">
        <f>IF(A698&gt;0,A698*(1-(B698/100)-(C698/100)),"")</f>
        <v>0</v>
      </c>
      <c r="W698" s="6">
        <f>IFERROR(T698*V698,"")</f>
        <v>0</v>
      </c>
      <c r="X698" s="8">
        <f>IF(AND(U698&gt;0,O698&gt;0),ABS(U698-O698)/O698,"")</f>
        <v>0</v>
      </c>
      <c r="Y698" s="8">
        <f>IF(E698="Seca",Tol_Seca,Tol_Chuva)</f>
        <v>0</v>
      </c>
      <c r="Z698">
        <f>IF(AND(U698&gt;0,O698&gt;0),IF(X698&lt;=Y698,"OK","ATENCAO"),"")</f>
        <v>0</v>
      </c>
    </row>
    <row r="699" spans="7:26">
      <c r="G699">
        <f>D699&amp;"|"&amp;E699&amp;"|"&amp;F699</f>
        <v>0</v>
      </c>
      <c r="H699">
        <f>UPPER(SUBSTITUTE(SUBSTITUTE(G699,"-","")," ",""))</f>
        <v>0</v>
      </c>
      <c r="I699" s="6">
        <f>IFERROR(INDEX(Param_E,MATCH(H699,Param_KeysNorm,0)),"")</f>
        <v>0</v>
      </c>
      <c r="J699" s="6">
        <f>IFERROR(INDEX(Param_Gf,MATCH(H699,Param_KeysNorm,0)),"")</f>
        <v>0</v>
      </c>
      <c r="K699" s="6">
        <f>IFERROR(INDEX(Param_s,MATCH(H699,Param_KeysNorm,0)),"")</f>
        <v>0</v>
      </c>
      <c r="L699" s="6">
        <f>IFERROR(INDEX(Param_g,MATCH(H699,Param_KeysNorm,0)),"")</f>
        <v>0</v>
      </c>
      <c r="M699" s="6">
        <f>IFERROR(INDEX(Param_L,MATCH(H699,Param_KeysNorm,0)),"")</f>
        <v>0</v>
      </c>
      <c r="N699" s="6">
        <f>IFERROR(INDEX(Param_rho,MATCH(H699,Param_KeysNorm,0)),"")</f>
        <v>0</v>
      </c>
      <c r="O699" s="6">
        <f>IFERROR(INDEX(Param_d,MATCH(H699,Param_KeysNorm,0)),"")</f>
        <v>0</v>
      </c>
      <c r="P699" s="6">
        <f>IFERROR(IF(I699&gt;0,10000/I699,""),"")</f>
        <v>0</v>
      </c>
      <c r="Q699" s="6">
        <f>IFERROR(IF(K699&gt;0,J699/K699,""),"")</f>
        <v>0</v>
      </c>
      <c r="R699" s="6">
        <f>IFERROR(IF(L699&gt;0,Q699/L699,""),"")</f>
        <v>0</v>
      </c>
      <c r="S699" s="7">
        <f>IFERROR(R699*P699,"")</f>
        <v>0</v>
      </c>
      <c r="T699" s="6">
        <f>IFERROR((S699*M699*N699)/1000,"")</f>
        <v>0</v>
      </c>
      <c r="U699" s="6">
        <f>IFERROR(R699*M699*N699,"")</f>
        <v>0</v>
      </c>
      <c r="V699" s="6">
        <f>IF(A699&gt;0,A699*(1-(B699/100)-(C699/100)),"")</f>
        <v>0</v>
      </c>
      <c r="W699" s="6">
        <f>IFERROR(T699*V699,"")</f>
        <v>0</v>
      </c>
      <c r="X699" s="8">
        <f>IF(AND(U699&gt;0,O699&gt;0),ABS(U699-O699)/O699,"")</f>
        <v>0</v>
      </c>
      <c r="Y699" s="8">
        <f>IF(E699="Seca",Tol_Seca,Tol_Chuva)</f>
        <v>0</v>
      </c>
      <c r="Z699">
        <f>IF(AND(U699&gt;0,O699&gt;0),IF(X699&lt;=Y699,"OK","ATENCAO"),"")</f>
        <v>0</v>
      </c>
    </row>
    <row r="700" spans="7:26">
      <c r="G700">
        <f>D700&amp;"|"&amp;E700&amp;"|"&amp;F700</f>
        <v>0</v>
      </c>
      <c r="H700">
        <f>UPPER(SUBSTITUTE(SUBSTITUTE(G700,"-","")," ",""))</f>
        <v>0</v>
      </c>
      <c r="I700" s="6">
        <f>IFERROR(INDEX(Param_E,MATCH(H700,Param_KeysNorm,0)),"")</f>
        <v>0</v>
      </c>
      <c r="J700" s="6">
        <f>IFERROR(INDEX(Param_Gf,MATCH(H700,Param_KeysNorm,0)),"")</f>
        <v>0</v>
      </c>
      <c r="K700" s="6">
        <f>IFERROR(INDEX(Param_s,MATCH(H700,Param_KeysNorm,0)),"")</f>
        <v>0</v>
      </c>
      <c r="L700" s="6">
        <f>IFERROR(INDEX(Param_g,MATCH(H700,Param_KeysNorm,0)),"")</f>
        <v>0</v>
      </c>
      <c r="M700" s="6">
        <f>IFERROR(INDEX(Param_L,MATCH(H700,Param_KeysNorm,0)),"")</f>
        <v>0</v>
      </c>
      <c r="N700" s="6">
        <f>IFERROR(INDEX(Param_rho,MATCH(H700,Param_KeysNorm,0)),"")</f>
        <v>0</v>
      </c>
      <c r="O700" s="6">
        <f>IFERROR(INDEX(Param_d,MATCH(H700,Param_KeysNorm,0)),"")</f>
        <v>0</v>
      </c>
      <c r="P700" s="6">
        <f>IFERROR(IF(I700&gt;0,10000/I700,""),"")</f>
        <v>0</v>
      </c>
      <c r="Q700" s="6">
        <f>IFERROR(IF(K700&gt;0,J700/K700,""),"")</f>
        <v>0</v>
      </c>
      <c r="R700" s="6">
        <f>IFERROR(IF(L700&gt;0,Q700/L700,""),"")</f>
        <v>0</v>
      </c>
      <c r="S700" s="7">
        <f>IFERROR(R700*P700,"")</f>
        <v>0</v>
      </c>
      <c r="T700" s="6">
        <f>IFERROR((S700*M700*N700)/1000,"")</f>
        <v>0</v>
      </c>
      <c r="U700" s="6">
        <f>IFERROR(R700*M700*N700,"")</f>
        <v>0</v>
      </c>
      <c r="V700" s="6">
        <f>IF(A700&gt;0,A700*(1-(B700/100)-(C700/100)),"")</f>
        <v>0</v>
      </c>
      <c r="W700" s="6">
        <f>IFERROR(T700*V700,"")</f>
        <v>0</v>
      </c>
      <c r="X700" s="8">
        <f>IF(AND(U700&gt;0,O700&gt;0),ABS(U700-O700)/O700,"")</f>
        <v>0</v>
      </c>
      <c r="Y700" s="8">
        <f>IF(E700="Seca",Tol_Seca,Tol_Chuva)</f>
        <v>0</v>
      </c>
      <c r="Z700">
        <f>IF(AND(U700&gt;0,O700&gt;0),IF(X700&lt;=Y700,"OK","ATENCAO"),"")</f>
        <v>0</v>
      </c>
    </row>
    <row r="701" spans="7:26">
      <c r="G701">
        <f>D701&amp;"|"&amp;E701&amp;"|"&amp;F701</f>
        <v>0</v>
      </c>
      <c r="H701">
        <f>UPPER(SUBSTITUTE(SUBSTITUTE(G701,"-","")," ",""))</f>
        <v>0</v>
      </c>
      <c r="I701" s="6">
        <f>IFERROR(INDEX(Param_E,MATCH(H701,Param_KeysNorm,0)),"")</f>
        <v>0</v>
      </c>
      <c r="J701" s="6">
        <f>IFERROR(INDEX(Param_Gf,MATCH(H701,Param_KeysNorm,0)),"")</f>
        <v>0</v>
      </c>
      <c r="K701" s="6">
        <f>IFERROR(INDEX(Param_s,MATCH(H701,Param_KeysNorm,0)),"")</f>
        <v>0</v>
      </c>
      <c r="L701" s="6">
        <f>IFERROR(INDEX(Param_g,MATCH(H701,Param_KeysNorm,0)),"")</f>
        <v>0</v>
      </c>
      <c r="M701" s="6">
        <f>IFERROR(INDEX(Param_L,MATCH(H701,Param_KeysNorm,0)),"")</f>
        <v>0</v>
      </c>
      <c r="N701" s="6">
        <f>IFERROR(INDEX(Param_rho,MATCH(H701,Param_KeysNorm,0)),"")</f>
        <v>0</v>
      </c>
      <c r="O701" s="6">
        <f>IFERROR(INDEX(Param_d,MATCH(H701,Param_KeysNorm,0)),"")</f>
        <v>0</v>
      </c>
      <c r="P701" s="6">
        <f>IFERROR(IF(I701&gt;0,10000/I701,""),"")</f>
        <v>0</v>
      </c>
      <c r="Q701" s="6">
        <f>IFERROR(IF(K701&gt;0,J701/K701,""),"")</f>
        <v>0</v>
      </c>
      <c r="R701" s="6">
        <f>IFERROR(IF(L701&gt;0,Q701/L701,""),"")</f>
        <v>0</v>
      </c>
      <c r="S701" s="7">
        <f>IFERROR(R701*P701,"")</f>
        <v>0</v>
      </c>
      <c r="T701" s="6">
        <f>IFERROR((S701*M701*N701)/1000,"")</f>
        <v>0</v>
      </c>
      <c r="U701" s="6">
        <f>IFERROR(R701*M701*N701,"")</f>
        <v>0</v>
      </c>
      <c r="V701" s="6">
        <f>IF(A701&gt;0,A701*(1-(B701/100)-(C701/100)),"")</f>
        <v>0</v>
      </c>
      <c r="W701" s="6">
        <f>IFERROR(T701*V701,"")</f>
        <v>0</v>
      </c>
      <c r="X701" s="8">
        <f>IF(AND(U701&gt;0,O701&gt;0),ABS(U701-O701)/O701,"")</f>
        <v>0</v>
      </c>
      <c r="Y701" s="8">
        <f>IF(E701="Seca",Tol_Seca,Tol_Chuva)</f>
        <v>0</v>
      </c>
      <c r="Z701">
        <f>IF(AND(U701&gt;0,O701&gt;0),IF(X701&lt;=Y701,"OK","ATENCAO"),"")</f>
        <v>0</v>
      </c>
    </row>
    <row r="702" spans="7:26">
      <c r="G702">
        <f>D702&amp;"|"&amp;E702&amp;"|"&amp;F702</f>
        <v>0</v>
      </c>
      <c r="H702">
        <f>UPPER(SUBSTITUTE(SUBSTITUTE(G702,"-","")," ",""))</f>
        <v>0</v>
      </c>
      <c r="I702" s="6">
        <f>IFERROR(INDEX(Param_E,MATCH(H702,Param_KeysNorm,0)),"")</f>
        <v>0</v>
      </c>
      <c r="J702" s="6">
        <f>IFERROR(INDEX(Param_Gf,MATCH(H702,Param_KeysNorm,0)),"")</f>
        <v>0</v>
      </c>
      <c r="K702" s="6">
        <f>IFERROR(INDEX(Param_s,MATCH(H702,Param_KeysNorm,0)),"")</f>
        <v>0</v>
      </c>
      <c r="L702" s="6">
        <f>IFERROR(INDEX(Param_g,MATCH(H702,Param_KeysNorm,0)),"")</f>
        <v>0</v>
      </c>
      <c r="M702" s="6">
        <f>IFERROR(INDEX(Param_L,MATCH(H702,Param_KeysNorm,0)),"")</f>
        <v>0</v>
      </c>
      <c r="N702" s="6">
        <f>IFERROR(INDEX(Param_rho,MATCH(H702,Param_KeysNorm,0)),"")</f>
        <v>0</v>
      </c>
      <c r="O702" s="6">
        <f>IFERROR(INDEX(Param_d,MATCH(H702,Param_KeysNorm,0)),"")</f>
        <v>0</v>
      </c>
      <c r="P702" s="6">
        <f>IFERROR(IF(I702&gt;0,10000/I702,""),"")</f>
        <v>0</v>
      </c>
      <c r="Q702" s="6">
        <f>IFERROR(IF(K702&gt;0,J702/K702,""),"")</f>
        <v>0</v>
      </c>
      <c r="R702" s="6">
        <f>IFERROR(IF(L702&gt;0,Q702/L702,""),"")</f>
        <v>0</v>
      </c>
      <c r="S702" s="7">
        <f>IFERROR(R702*P702,"")</f>
        <v>0</v>
      </c>
      <c r="T702" s="6">
        <f>IFERROR((S702*M702*N702)/1000,"")</f>
        <v>0</v>
      </c>
      <c r="U702" s="6">
        <f>IFERROR(R702*M702*N702,"")</f>
        <v>0</v>
      </c>
      <c r="V702" s="6">
        <f>IF(A702&gt;0,A702*(1-(B702/100)-(C702/100)),"")</f>
        <v>0</v>
      </c>
      <c r="W702" s="6">
        <f>IFERROR(T702*V702,"")</f>
        <v>0</v>
      </c>
      <c r="X702" s="8">
        <f>IF(AND(U702&gt;0,O702&gt;0),ABS(U702-O702)/O702,"")</f>
        <v>0</v>
      </c>
      <c r="Y702" s="8">
        <f>IF(E702="Seca",Tol_Seca,Tol_Chuva)</f>
        <v>0</v>
      </c>
      <c r="Z702">
        <f>IF(AND(U702&gt;0,O702&gt;0),IF(X702&lt;=Y702,"OK","ATENCAO"),"")</f>
        <v>0</v>
      </c>
    </row>
    <row r="703" spans="7:26">
      <c r="G703">
        <f>D703&amp;"|"&amp;E703&amp;"|"&amp;F703</f>
        <v>0</v>
      </c>
      <c r="H703">
        <f>UPPER(SUBSTITUTE(SUBSTITUTE(G703,"-","")," ",""))</f>
        <v>0</v>
      </c>
      <c r="I703" s="6">
        <f>IFERROR(INDEX(Param_E,MATCH(H703,Param_KeysNorm,0)),"")</f>
        <v>0</v>
      </c>
      <c r="J703" s="6">
        <f>IFERROR(INDEX(Param_Gf,MATCH(H703,Param_KeysNorm,0)),"")</f>
        <v>0</v>
      </c>
      <c r="K703" s="6">
        <f>IFERROR(INDEX(Param_s,MATCH(H703,Param_KeysNorm,0)),"")</f>
        <v>0</v>
      </c>
      <c r="L703" s="6">
        <f>IFERROR(INDEX(Param_g,MATCH(H703,Param_KeysNorm,0)),"")</f>
        <v>0</v>
      </c>
      <c r="M703" s="6">
        <f>IFERROR(INDEX(Param_L,MATCH(H703,Param_KeysNorm,0)),"")</f>
        <v>0</v>
      </c>
      <c r="N703" s="6">
        <f>IFERROR(INDEX(Param_rho,MATCH(H703,Param_KeysNorm,0)),"")</f>
        <v>0</v>
      </c>
      <c r="O703" s="6">
        <f>IFERROR(INDEX(Param_d,MATCH(H703,Param_KeysNorm,0)),"")</f>
        <v>0</v>
      </c>
      <c r="P703" s="6">
        <f>IFERROR(IF(I703&gt;0,10000/I703,""),"")</f>
        <v>0</v>
      </c>
      <c r="Q703" s="6">
        <f>IFERROR(IF(K703&gt;0,J703/K703,""),"")</f>
        <v>0</v>
      </c>
      <c r="R703" s="6">
        <f>IFERROR(IF(L703&gt;0,Q703/L703,""),"")</f>
        <v>0</v>
      </c>
      <c r="S703" s="7">
        <f>IFERROR(R703*P703,"")</f>
        <v>0</v>
      </c>
      <c r="T703" s="6">
        <f>IFERROR((S703*M703*N703)/1000,"")</f>
        <v>0</v>
      </c>
      <c r="U703" s="6">
        <f>IFERROR(R703*M703*N703,"")</f>
        <v>0</v>
      </c>
      <c r="V703" s="6">
        <f>IF(A703&gt;0,A703*(1-(B703/100)-(C703/100)),"")</f>
        <v>0</v>
      </c>
      <c r="W703" s="6">
        <f>IFERROR(T703*V703,"")</f>
        <v>0</v>
      </c>
      <c r="X703" s="8">
        <f>IF(AND(U703&gt;0,O703&gt;0),ABS(U703-O703)/O703,"")</f>
        <v>0</v>
      </c>
      <c r="Y703" s="8">
        <f>IF(E703="Seca",Tol_Seca,Tol_Chuva)</f>
        <v>0</v>
      </c>
      <c r="Z703">
        <f>IF(AND(U703&gt;0,O703&gt;0),IF(X703&lt;=Y703,"OK","ATENCAO"),"")</f>
        <v>0</v>
      </c>
    </row>
    <row r="704" spans="7:26">
      <c r="G704">
        <f>D704&amp;"|"&amp;E704&amp;"|"&amp;F704</f>
        <v>0</v>
      </c>
      <c r="H704">
        <f>UPPER(SUBSTITUTE(SUBSTITUTE(G704,"-","")," ",""))</f>
        <v>0</v>
      </c>
      <c r="I704" s="6">
        <f>IFERROR(INDEX(Param_E,MATCH(H704,Param_KeysNorm,0)),"")</f>
        <v>0</v>
      </c>
      <c r="J704" s="6">
        <f>IFERROR(INDEX(Param_Gf,MATCH(H704,Param_KeysNorm,0)),"")</f>
        <v>0</v>
      </c>
      <c r="K704" s="6">
        <f>IFERROR(INDEX(Param_s,MATCH(H704,Param_KeysNorm,0)),"")</f>
        <v>0</v>
      </c>
      <c r="L704" s="6">
        <f>IFERROR(INDEX(Param_g,MATCH(H704,Param_KeysNorm,0)),"")</f>
        <v>0</v>
      </c>
      <c r="M704" s="6">
        <f>IFERROR(INDEX(Param_L,MATCH(H704,Param_KeysNorm,0)),"")</f>
        <v>0</v>
      </c>
      <c r="N704" s="6">
        <f>IFERROR(INDEX(Param_rho,MATCH(H704,Param_KeysNorm,0)),"")</f>
        <v>0</v>
      </c>
      <c r="O704" s="6">
        <f>IFERROR(INDEX(Param_d,MATCH(H704,Param_KeysNorm,0)),"")</f>
        <v>0</v>
      </c>
      <c r="P704" s="6">
        <f>IFERROR(IF(I704&gt;0,10000/I704,""),"")</f>
        <v>0</v>
      </c>
      <c r="Q704" s="6">
        <f>IFERROR(IF(K704&gt;0,J704/K704,""),"")</f>
        <v>0</v>
      </c>
      <c r="R704" s="6">
        <f>IFERROR(IF(L704&gt;0,Q704/L704,""),"")</f>
        <v>0</v>
      </c>
      <c r="S704" s="7">
        <f>IFERROR(R704*P704,"")</f>
        <v>0</v>
      </c>
      <c r="T704" s="6">
        <f>IFERROR((S704*M704*N704)/1000,"")</f>
        <v>0</v>
      </c>
      <c r="U704" s="6">
        <f>IFERROR(R704*M704*N704,"")</f>
        <v>0</v>
      </c>
      <c r="V704" s="6">
        <f>IF(A704&gt;0,A704*(1-(B704/100)-(C704/100)),"")</f>
        <v>0</v>
      </c>
      <c r="W704" s="6">
        <f>IFERROR(T704*V704,"")</f>
        <v>0</v>
      </c>
      <c r="X704" s="8">
        <f>IF(AND(U704&gt;0,O704&gt;0),ABS(U704-O704)/O704,"")</f>
        <v>0</v>
      </c>
      <c r="Y704" s="8">
        <f>IF(E704="Seca",Tol_Seca,Tol_Chuva)</f>
        <v>0</v>
      </c>
      <c r="Z704">
        <f>IF(AND(U704&gt;0,O704&gt;0),IF(X704&lt;=Y704,"OK","ATENCAO"),"")</f>
        <v>0</v>
      </c>
    </row>
    <row r="705" spans="7:26">
      <c r="G705">
        <f>D705&amp;"|"&amp;E705&amp;"|"&amp;F705</f>
        <v>0</v>
      </c>
      <c r="H705">
        <f>UPPER(SUBSTITUTE(SUBSTITUTE(G705,"-","")," ",""))</f>
        <v>0</v>
      </c>
      <c r="I705" s="6">
        <f>IFERROR(INDEX(Param_E,MATCH(H705,Param_KeysNorm,0)),"")</f>
        <v>0</v>
      </c>
      <c r="J705" s="6">
        <f>IFERROR(INDEX(Param_Gf,MATCH(H705,Param_KeysNorm,0)),"")</f>
        <v>0</v>
      </c>
      <c r="K705" s="6">
        <f>IFERROR(INDEX(Param_s,MATCH(H705,Param_KeysNorm,0)),"")</f>
        <v>0</v>
      </c>
      <c r="L705" s="6">
        <f>IFERROR(INDEX(Param_g,MATCH(H705,Param_KeysNorm,0)),"")</f>
        <v>0</v>
      </c>
      <c r="M705" s="6">
        <f>IFERROR(INDEX(Param_L,MATCH(H705,Param_KeysNorm,0)),"")</f>
        <v>0</v>
      </c>
      <c r="N705" s="6">
        <f>IFERROR(INDEX(Param_rho,MATCH(H705,Param_KeysNorm,0)),"")</f>
        <v>0</v>
      </c>
      <c r="O705" s="6">
        <f>IFERROR(INDEX(Param_d,MATCH(H705,Param_KeysNorm,0)),"")</f>
        <v>0</v>
      </c>
      <c r="P705" s="6">
        <f>IFERROR(IF(I705&gt;0,10000/I705,""),"")</f>
        <v>0</v>
      </c>
      <c r="Q705" s="6">
        <f>IFERROR(IF(K705&gt;0,J705/K705,""),"")</f>
        <v>0</v>
      </c>
      <c r="R705" s="6">
        <f>IFERROR(IF(L705&gt;0,Q705/L705,""),"")</f>
        <v>0</v>
      </c>
      <c r="S705" s="7">
        <f>IFERROR(R705*P705,"")</f>
        <v>0</v>
      </c>
      <c r="T705" s="6">
        <f>IFERROR((S705*M705*N705)/1000,"")</f>
        <v>0</v>
      </c>
      <c r="U705" s="6">
        <f>IFERROR(R705*M705*N705,"")</f>
        <v>0</v>
      </c>
      <c r="V705" s="6">
        <f>IF(A705&gt;0,A705*(1-(B705/100)-(C705/100)),"")</f>
        <v>0</v>
      </c>
      <c r="W705" s="6">
        <f>IFERROR(T705*V705,"")</f>
        <v>0</v>
      </c>
      <c r="X705" s="8">
        <f>IF(AND(U705&gt;0,O705&gt;0),ABS(U705-O705)/O705,"")</f>
        <v>0</v>
      </c>
      <c r="Y705" s="8">
        <f>IF(E705="Seca",Tol_Seca,Tol_Chuva)</f>
        <v>0</v>
      </c>
      <c r="Z705">
        <f>IF(AND(U705&gt;0,O705&gt;0),IF(X705&lt;=Y705,"OK","ATENCAO"),"")</f>
        <v>0</v>
      </c>
    </row>
    <row r="706" spans="7:26">
      <c r="G706">
        <f>D706&amp;"|"&amp;E706&amp;"|"&amp;F706</f>
        <v>0</v>
      </c>
      <c r="H706">
        <f>UPPER(SUBSTITUTE(SUBSTITUTE(G706,"-","")," ",""))</f>
        <v>0</v>
      </c>
      <c r="I706" s="6">
        <f>IFERROR(INDEX(Param_E,MATCH(H706,Param_KeysNorm,0)),"")</f>
        <v>0</v>
      </c>
      <c r="J706" s="6">
        <f>IFERROR(INDEX(Param_Gf,MATCH(H706,Param_KeysNorm,0)),"")</f>
        <v>0</v>
      </c>
      <c r="K706" s="6">
        <f>IFERROR(INDEX(Param_s,MATCH(H706,Param_KeysNorm,0)),"")</f>
        <v>0</v>
      </c>
      <c r="L706" s="6">
        <f>IFERROR(INDEX(Param_g,MATCH(H706,Param_KeysNorm,0)),"")</f>
        <v>0</v>
      </c>
      <c r="M706" s="6">
        <f>IFERROR(INDEX(Param_L,MATCH(H706,Param_KeysNorm,0)),"")</f>
        <v>0</v>
      </c>
      <c r="N706" s="6">
        <f>IFERROR(INDEX(Param_rho,MATCH(H706,Param_KeysNorm,0)),"")</f>
        <v>0</v>
      </c>
      <c r="O706" s="6">
        <f>IFERROR(INDEX(Param_d,MATCH(H706,Param_KeysNorm,0)),"")</f>
        <v>0</v>
      </c>
      <c r="P706" s="6">
        <f>IFERROR(IF(I706&gt;0,10000/I706,""),"")</f>
        <v>0</v>
      </c>
      <c r="Q706" s="6">
        <f>IFERROR(IF(K706&gt;0,J706/K706,""),"")</f>
        <v>0</v>
      </c>
      <c r="R706" s="6">
        <f>IFERROR(IF(L706&gt;0,Q706/L706,""),"")</f>
        <v>0</v>
      </c>
      <c r="S706" s="7">
        <f>IFERROR(R706*P706,"")</f>
        <v>0</v>
      </c>
      <c r="T706" s="6">
        <f>IFERROR((S706*M706*N706)/1000,"")</f>
        <v>0</v>
      </c>
      <c r="U706" s="6">
        <f>IFERROR(R706*M706*N706,"")</f>
        <v>0</v>
      </c>
      <c r="V706" s="6">
        <f>IF(A706&gt;0,A706*(1-(B706/100)-(C706/100)),"")</f>
        <v>0</v>
      </c>
      <c r="W706" s="6">
        <f>IFERROR(T706*V706,"")</f>
        <v>0</v>
      </c>
      <c r="X706" s="8">
        <f>IF(AND(U706&gt;0,O706&gt;0),ABS(U706-O706)/O706,"")</f>
        <v>0</v>
      </c>
      <c r="Y706" s="8">
        <f>IF(E706="Seca",Tol_Seca,Tol_Chuva)</f>
        <v>0</v>
      </c>
      <c r="Z706">
        <f>IF(AND(U706&gt;0,O706&gt;0),IF(X706&lt;=Y706,"OK","ATENCAO"),"")</f>
        <v>0</v>
      </c>
    </row>
    <row r="707" spans="7:26">
      <c r="G707">
        <f>D707&amp;"|"&amp;E707&amp;"|"&amp;F707</f>
        <v>0</v>
      </c>
      <c r="H707">
        <f>UPPER(SUBSTITUTE(SUBSTITUTE(G707,"-","")," ",""))</f>
        <v>0</v>
      </c>
      <c r="I707" s="6">
        <f>IFERROR(INDEX(Param_E,MATCH(H707,Param_KeysNorm,0)),"")</f>
        <v>0</v>
      </c>
      <c r="J707" s="6">
        <f>IFERROR(INDEX(Param_Gf,MATCH(H707,Param_KeysNorm,0)),"")</f>
        <v>0</v>
      </c>
      <c r="K707" s="6">
        <f>IFERROR(INDEX(Param_s,MATCH(H707,Param_KeysNorm,0)),"")</f>
        <v>0</v>
      </c>
      <c r="L707" s="6">
        <f>IFERROR(INDEX(Param_g,MATCH(H707,Param_KeysNorm,0)),"")</f>
        <v>0</v>
      </c>
      <c r="M707" s="6">
        <f>IFERROR(INDEX(Param_L,MATCH(H707,Param_KeysNorm,0)),"")</f>
        <v>0</v>
      </c>
      <c r="N707" s="6">
        <f>IFERROR(INDEX(Param_rho,MATCH(H707,Param_KeysNorm,0)),"")</f>
        <v>0</v>
      </c>
      <c r="O707" s="6">
        <f>IFERROR(INDEX(Param_d,MATCH(H707,Param_KeysNorm,0)),"")</f>
        <v>0</v>
      </c>
      <c r="P707" s="6">
        <f>IFERROR(IF(I707&gt;0,10000/I707,""),"")</f>
        <v>0</v>
      </c>
      <c r="Q707" s="6">
        <f>IFERROR(IF(K707&gt;0,J707/K707,""),"")</f>
        <v>0</v>
      </c>
      <c r="R707" s="6">
        <f>IFERROR(IF(L707&gt;0,Q707/L707,""),"")</f>
        <v>0</v>
      </c>
      <c r="S707" s="7">
        <f>IFERROR(R707*P707,"")</f>
        <v>0</v>
      </c>
      <c r="T707" s="6">
        <f>IFERROR((S707*M707*N707)/1000,"")</f>
        <v>0</v>
      </c>
      <c r="U707" s="6">
        <f>IFERROR(R707*M707*N707,"")</f>
        <v>0</v>
      </c>
      <c r="V707" s="6">
        <f>IF(A707&gt;0,A707*(1-(B707/100)-(C707/100)),"")</f>
        <v>0</v>
      </c>
      <c r="W707" s="6">
        <f>IFERROR(T707*V707,"")</f>
        <v>0</v>
      </c>
      <c r="X707" s="8">
        <f>IF(AND(U707&gt;0,O707&gt;0),ABS(U707-O707)/O707,"")</f>
        <v>0</v>
      </c>
      <c r="Y707" s="8">
        <f>IF(E707="Seca",Tol_Seca,Tol_Chuva)</f>
        <v>0</v>
      </c>
      <c r="Z707">
        <f>IF(AND(U707&gt;0,O707&gt;0),IF(X707&lt;=Y707,"OK","ATENCAO"),"")</f>
        <v>0</v>
      </c>
    </row>
    <row r="708" spans="7:26">
      <c r="G708">
        <f>D708&amp;"|"&amp;E708&amp;"|"&amp;F708</f>
        <v>0</v>
      </c>
      <c r="H708">
        <f>UPPER(SUBSTITUTE(SUBSTITUTE(G708,"-","")," ",""))</f>
        <v>0</v>
      </c>
      <c r="I708" s="6">
        <f>IFERROR(INDEX(Param_E,MATCH(H708,Param_KeysNorm,0)),"")</f>
        <v>0</v>
      </c>
      <c r="J708" s="6">
        <f>IFERROR(INDEX(Param_Gf,MATCH(H708,Param_KeysNorm,0)),"")</f>
        <v>0</v>
      </c>
      <c r="K708" s="6">
        <f>IFERROR(INDEX(Param_s,MATCH(H708,Param_KeysNorm,0)),"")</f>
        <v>0</v>
      </c>
      <c r="L708" s="6">
        <f>IFERROR(INDEX(Param_g,MATCH(H708,Param_KeysNorm,0)),"")</f>
        <v>0</v>
      </c>
      <c r="M708" s="6">
        <f>IFERROR(INDEX(Param_L,MATCH(H708,Param_KeysNorm,0)),"")</f>
        <v>0</v>
      </c>
      <c r="N708" s="6">
        <f>IFERROR(INDEX(Param_rho,MATCH(H708,Param_KeysNorm,0)),"")</f>
        <v>0</v>
      </c>
      <c r="O708" s="6">
        <f>IFERROR(INDEX(Param_d,MATCH(H708,Param_KeysNorm,0)),"")</f>
        <v>0</v>
      </c>
      <c r="P708" s="6">
        <f>IFERROR(IF(I708&gt;0,10000/I708,""),"")</f>
        <v>0</v>
      </c>
      <c r="Q708" s="6">
        <f>IFERROR(IF(K708&gt;0,J708/K708,""),"")</f>
        <v>0</v>
      </c>
      <c r="R708" s="6">
        <f>IFERROR(IF(L708&gt;0,Q708/L708,""),"")</f>
        <v>0</v>
      </c>
      <c r="S708" s="7">
        <f>IFERROR(R708*P708,"")</f>
        <v>0</v>
      </c>
      <c r="T708" s="6">
        <f>IFERROR((S708*M708*N708)/1000,"")</f>
        <v>0</v>
      </c>
      <c r="U708" s="6">
        <f>IFERROR(R708*M708*N708,"")</f>
        <v>0</v>
      </c>
      <c r="V708" s="6">
        <f>IF(A708&gt;0,A708*(1-(B708/100)-(C708/100)),"")</f>
        <v>0</v>
      </c>
      <c r="W708" s="6">
        <f>IFERROR(T708*V708,"")</f>
        <v>0</v>
      </c>
      <c r="X708" s="8">
        <f>IF(AND(U708&gt;0,O708&gt;0),ABS(U708-O708)/O708,"")</f>
        <v>0</v>
      </c>
      <c r="Y708" s="8">
        <f>IF(E708="Seca",Tol_Seca,Tol_Chuva)</f>
        <v>0</v>
      </c>
      <c r="Z708">
        <f>IF(AND(U708&gt;0,O708&gt;0),IF(X708&lt;=Y708,"OK","ATENCAO"),"")</f>
        <v>0</v>
      </c>
    </row>
    <row r="709" spans="7:26">
      <c r="G709">
        <f>D709&amp;"|"&amp;E709&amp;"|"&amp;F709</f>
        <v>0</v>
      </c>
      <c r="H709">
        <f>UPPER(SUBSTITUTE(SUBSTITUTE(G709,"-","")," ",""))</f>
        <v>0</v>
      </c>
      <c r="I709" s="6">
        <f>IFERROR(INDEX(Param_E,MATCH(H709,Param_KeysNorm,0)),"")</f>
        <v>0</v>
      </c>
      <c r="J709" s="6">
        <f>IFERROR(INDEX(Param_Gf,MATCH(H709,Param_KeysNorm,0)),"")</f>
        <v>0</v>
      </c>
      <c r="K709" s="6">
        <f>IFERROR(INDEX(Param_s,MATCH(H709,Param_KeysNorm,0)),"")</f>
        <v>0</v>
      </c>
      <c r="L709" s="6">
        <f>IFERROR(INDEX(Param_g,MATCH(H709,Param_KeysNorm,0)),"")</f>
        <v>0</v>
      </c>
      <c r="M709" s="6">
        <f>IFERROR(INDEX(Param_L,MATCH(H709,Param_KeysNorm,0)),"")</f>
        <v>0</v>
      </c>
      <c r="N709" s="6">
        <f>IFERROR(INDEX(Param_rho,MATCH(H709,Param_KeysNorm,0)),"")</f>
        <v>0</v>
      </c>
      <c r="O709" s="6">
        <f>IFERROR(INDEX(Param_d,MATCH(H709,Param_KeysNorm,0)),"")</f>
        <v>0</v>
      </c>
      <c r="P709" s="6">
        <f>IFERROR(IF(I709&gt;0,10000/I709,""),"")</f>
        <v>0</v>
      </c>
      <c r="Q709" s="6">
        <f>IFERROR(IF(K709&gt;0,J709/K709,""),"")</f>
        <v>0</v>
      </c>
      <c r="R709" s="6">
        <f>IFERROR(IF(L709&gt;0,Q709/L709,""),"")</f>
        <v>0</v>
      </c>
      <c r="S709" s="7">
        <f>IFERROR(R709*P709,"")</f>
        <v>0</v>
      </c>
      <c r="T709" s="6">
        <f>IFERROR((S709*M709*N709)/1000,"")</f>
        <v>0</v>
      </c>
      <c r="U709" s="6">
        <f>IFERROR(R709*M709*N709,"")</f>
        <v>0</v>
      </c>
      <c r="V709" s="6">
        <f>IF(A709&gt;0,A709*(1-(B709/100)-(C709/100)),"")</f>
        <v>0</v>
      </c>
      <c r="W709" s="6">
        <f>IFERROR(T709*V709,"")</f>
        <v>0</v>
      </c>
      <c r="X709" s="8">
        <f>IF(AND(U709&gt;0,O709&gt;0),ABS(U709-O709)/O709,"")</f>
        <v>0</v>
      </c>
      <c r="Y709" s="8">
        <f>IF(E709="Seca",Tol_Seca,Tol_Chuva)</f>
        <v>0</v>
      </c>
      <c r="Z709">
        <f>IF(AND(U709&gt;0,O709&gt;0),IF(X709&lt;=Y709,"OK","ATENCAO"),"")</f>
        <v>0</v>
      </c>
    </row>
    <row r="710" spans="7:26">
      <c r="G710">
        <f>D710&amp;"|"&amp;E710&amp;"|"&amp;F710</f>
        <v>0</v>
      </c>
      <c r="H710">
        <f>UPPER(SUBSTITUTE(SUBSTITUTE(G710,"-","")," ",""))</f>
        <v>0</v>
      </c>
      <c r="I710" s="6">
        <f>IFERROR(INDEX(Param_E,MATCH(H710,Param_KeysNorm,0)),"")</f>
        <v>0</v>
      </c>
      <c r="J710" s="6">
        <f>IFERROR(INDEX(Param_Gf,MATCH(H710,Param_KeysNorm,0)),"")</f>
        <v>0</v>
      </c>
      <c r="K710" s="6">
        <f>IFERROR(INDEX(Param_s,MATCH(H710,Param_KeysNorm,0)),"")</f>
        <v>0</v>
      </c>
      <c r="L710" s="6">
        <f>IFERROR(INDEX(Param_g,MATCH(H710,Param_KeysNorm,0)),"")</f>
        <v>0</v>
      </c>
      <c r="M710" s="6">
        <f>IFERROR(INDEX(Param_L,MATCH(H710,Param_KeysNorm,0)),"")</f>
        <v>0</v>
      </c>
      <c r="N710" s="6">
        <f>IFERROR(INDEX(Param_rho,MATCH(H710,Param_KeysNorm,0)),"")</f>
        <v>0</v>
      </c>
      <c r="O710" s="6">
        <f>IFERROR(INDEX(Param_d,MATCH(H710,Param_KeysNorm,0)),"")</f>
        <v>0</v>
      </c>
      <c r="P710" s="6">
        <f>IFERROR(IF(I710&gt;0,10000/I710,""),"")</f>
        <v>0</v>
      </c>
      <c r="Q710" s="6">
        <f>IFERROR(IF(K710&gt;0,J710/K710,""),"")</f>
        <v>0</v>
      </c>
      <c r="R710" s="6">
        <f>IFERROR(IF(L710&gt;0,Q710/L710,""),"")</f>
        <v>0</v>
      </c>
      <c r="S710" s="7">
        <f>IFERROR(R710*P710,"")</f>
        <v>0</v>
      </c>
      <c r="T710" s="6">
        <f>IFERROR((S710*M710*N710)/1000,"")</f>
        <v>0</v>
      </c>
      <c r="U710" s="6">
        <f>IFERROR(R710*M710*N710,"")</f>
        <v>0</v>
      </c>
      <c r="V710" s="6">
        <f>IF(A710&gt;0,A710*(1-(B710/100)-(C710/100)),"")</f>
        <v>0</v>
      </c>
      <c r="W710" s="6">
        <f>IFERROR(T710*V710,"")</f>
        <v>0</v>
      </c>
      <c r="X710" s="8">
        <f>IF(AND(U710&gt;0,O710&gt;0),ABS(U710-O710)/O710,"")</f>
        <v>0</v>
      </c>
      <c r="Y710" s="8">
        <f>IF(E710="Seca",Tol_Seca,Tol_Chuva)</f>
        <v>0</v>
      </c>
      <c r="Z710">
        <f>IF(AND(U710&gt;0,O710&gt;0),IF(X710&lt;=Y710,"OK","ATENCAO"),"")</f>
        <v>0</v>
      </c>
    </row>
    <row r="711" spans="7:26">
      <c r="G711">
        <f>D711&amp;"|"&amp;E711&amp;"|"&amp;F711</f>
        <v>0</v>
      </c>
      <c r="H711">
        <f>UPPER(SUBSTITUTE(SUBSTITUTE(G711,"-","")," ",""))</f>
        <v>0</v>
      </c>
      <c r="I711" s="6">
        <f>IFERROR(INDEX(Param_E,MATCH(H711,Param_KeysNorm,0)),"")</f>
        <v>0</v>
      </c>
      <c r="J711" s="6">
        <f>IFERROR(INDEX(Param_Gf,MATCH(H711,Param_KeysNorm,0)),"")</f>
        <v>0</v>
      </c>
      <c r="K711" s="6">
        <f>IFERROR(INDEX(Param_s,MATCH(H711,Param_KeysNorm,0)),"")</f>
        <v>0</v>
      </c>
      <c r="L711" s="6">
        <f>IFERROR(INDEX(Param_g,MATCH(H711,Param_KeysNorm,0)),"")</f>
        <v>0</v>
      </c>
      <c r="M711" s="6">
        <f>IFERROR(INDEX(Param_L,MATCH(H711,Param_KeysNorm,0)),"")</f>
        <v>0</v>
      </c>
      <c r="N711" s="6">
        <f>IFERROR(INDEX(Param_rho,MATCH(H711,Param_KeysNorm,0)),"")</f>
        <v>0</v>
      </c>
      <c r="O711" s="6">
        <f>IFERROR(INDEX(Param_d,MATCH(H711,Param_KeysNorm,0)),"")</f>
        <v>0</v>
      </c>
      <c r="P711" s="6">
        <f>IFERROR(IF(I711&gt;0,10000/I711,""),"")</f>
        <v>0</v>
      </c>
      <c r="Q711" s="6">
        <f>IFERROR(IF(K711&gt;0,J711/K711,""),"")</f>
        <v>0</v>
      </c>
      <c r="R711" s="6">
        <f>IFERROR(IF(L711&gt;0,Q711/L711,""),"")</f>
        <v>0</v>
      </c>
      <c r="S711" s="7">
        <f>IFERROR(R711*P711,"")</f>
        <v>0</v>
      </c>
      <c r="T711" s="6">
        <f>IFERROR((S711*M711*N711)/1000,"")</f>
        <v>0</v>
      </c>
      <c r="U711" s="6">
        <f>IFERROR(R711*M711*N711,"")</f>
        <v>0</v>
      </c>
      <c r="V711" s="6">
        <f>IF(A711&gt;0,A711*(1-(B711/100)-(C711/100)),"")</f>
        <v>0</v>
      </c>
      <c r="W711" s="6">
        <f>IFERROR(T711*V711,"")</f>
        <v>0</v>
      </c>
      <c r="X711" s="8">
        <f>IF(AND(U711&gt;0,O711&gt;0),ABS(U711-O711)/O711,"")</f>
        <v>0</v>
      </c>
      <c r="Y711" s="8">
        <f>IF(E711="Seca",Tol_Seca,Tol_Chuva)</f>
        <v>0</v>
      </c>
      <c r="Z711">
        <f>IF(AND(U711&gt;0,O711&gt;0),IF(X711&lt;=Y711,"OK","ATENCAO"),"")</f>
        <v>0</v>
      </c>
    </row>
    <row r="712" spans="7:26">
      <c r="G712">
        <f>D712&amp;"|"&amp;E712&amp;"|"&amp;F712</f>
        <v>0</v>
      </c>
      <c r="H712">
        <f>UPPER(SUBSTITUTE(SUBSTITUTE(G712,"-","")," ",""))</f>
        <v>0</v>
      </c>
      <c r="I712" s="6">
        <f>IFERROR(INDEX(Param_E,MATCH(H712,Param_KeysNorm,0)),"")</f>
        <v>0</v>
      </c>
      <c r="J712" s="6">
        <f>IFERROR(INDEX(Param_Gf,MATCH(H712,Param_KeysNorm,0)),"")</f>
        <v>0</v>
      </c>
      <c r="K712" s="6">
        <f>IFERROR(INDEX(Param_s,MATCH(H712,Param_KeysNorm,0)),"")</f>
        <v>0</v>
      </c>
      <c r="L712" s="6">
        <f>IFERROR(INDEX(Param_g,MATCH(H712,Param_KeysNorm,0)),"")</f>
        <v>0</v>
      </c>
      <c r="M712" s="6">
        <f>IFERROR(INDEX(Param_L,MATCH(H712,Param_KeysNorm,0)),"")</f>
        <v>0</v>
      </c>
      <c r="N712" s="6">
        <f>IFERROR(INDEX(Param_rho,MATCH(H712,Param_KeysNorm,0)),"")</f>
        <v>0</v>
      </c>
      <c r="O712" s="6">
        <f>IFERROR(INDEX(Param_d,MATCH(H712,Param_KeysNorm,0)),"")</f>
        <v>0</v>
      </c>
      <c r="P712" s="6">
        <f>IFERROR(IF(I712&gt;0,10000/I712,""),"")</f>
        <v>0</v>
      </c>
      <c r="Q712" s="6">
        <f>IFERROR(IF(K712&gt;0,J712/K712,""),"")</f>
        <v>0</v>
      </c>
      <c r="R712" s="6">
        <f>IFERROR(IF(L712&gt;0,Q712/L712,""),"")</f>
        <v>0</v>
      </c>
      <c r="S712" s="7">
        <f>IFERROR(R712*P712,"")</f>
        <v>0</v>
      </c>
      <c r="T712" s="6">
        <f>IFERROR((S712*M712*N712)/1000,"")</f>
        <v>0</v>
      </c>
      <c r="U712" s="6">
        <f>IFERROR(R712*M712*N712,"")</f>
        <v>0</v>
      </c>
      <c r="V712" s="6">
        <f>IF(A712&gt;0,A712*(1-(B712/100)-(C712/100)),"")</f>
        <v>0</v>
      </c>
      <c r="W712" s="6">
        <f>IFERROR(T712*V712,"")</f>
        <v>0</v>
      </c>
      <c r="X712" s="8">
        <f>IF(AND(U712&gt;0,O712&gt;0),ABS(U712-O712)/O712,"")</f>
        <v>0</v>
      </c>
      <c r="Y712" s="8">
        <f>IF(E712="Seca",Tol_Seca,Tol_Chuva)</f>
        <v>0</v>
      </c>
      <c r="Z712">
        <f>IF(AND(U712&gt;0,O712&gt;0),IF(X712&lt;=Y712,"OK","ATENCAO"),"")</f>
        <v>0</v>
      </c>
    </row>
    <row r="713" spans="7:26">
      <c r="G713">
        <f>D713&amp;"|"&amp;E713&amp;"|"&amp;F713</f>
        <v>0</v>
      </c>
      <c r="H713">
        <f>UPPER(SUBSTITUTE(SUBSTITUTE(G713,"-","")," ",""))</f>
        <v>0</v>
      </c>
      <c r="I713" s="6">
        <f>IFERROR(INDEX(Param_E,MATCH(H713,Param_KeysNorm,0)),"")</f>
        <v>0</v>
      </c>
      <c r="J713" s="6">
        <f>IFERROR(INDEX(Param_Gf,MATCH(H713,Param_KeysNorm,0)),"")</f>
        <v>0</v>
      </c>
      <c r="K713" s="6">
        <f>IFERROR(INDEX(Param_s,MATCH(H713,Param_KeysNorm,0)),"")</f>
        <v>0</v>
      </c>
      <c r="L713" s="6">
        <f>IFERROR(INDEX(Param_g,MATCH(H713,Param_KeysNorm,0)),"")</f>
        <v>0</v>
      </c>
      <c r="M713" s="6">
        <f>IFERROR(INDEX(Param_L,MATCH(H713,Param_KeysNorm,0)),"")</f>
        <v>0</v>
      </c>
      <c r="N713" s="6">
        <f>IFERROR(INDEX(Param_rho,MATCH(H713,Param_KeysNorm,0)),"")</f>
        <v>0</v>
      </c>
      <c r="O713" s="6">
        <f>IFERROR(INDEX(Param_d,MATCH(H713,Param_KeysNorm,0)),"")</f>
        <v>0</v>
      </c>
      <c r="P713" s="6">
        <f>IFERROR(IF(I713&gt;0,10000/I713,""),"")</f>
        <v>0</v>
      </c>
      <c r="Q713" s="6">
        <f>IFERROR(IF(K713&gt;0,J713/K713,""),"")</f>
        <v>0</v>
      </c>
      <c r="R713" s="6">
        <f>IFERROR(IF(L713&gt;0,Q713/L713,""),"")</f>
        <v>0</v>
      </c>
      <c r="S713" s="7">
        <f>IFERROR(R713*P713,"")</f>
        <v>0</v>
      </c>
      <c r="T713" s="6">
        <f>IFERROR((S713*M713*N713)/1000,"")</f>
        <v>0</v>
      </c>
      <c r="U713" s="6">
        <f>IFERROR(R713*M713*N713,"")</f>
        <v>0</v>
      </c>
      <c r="V713" s="6">
        <f>IF(A713&gt;0,A713*(1-(B713/100)-(C713/100)),"")</f>
        <v>0</v>
      </c>
      <c r="W713" s="6">
        <f>IFERROR(T713*V713,"")</f>
        <v>0</v>
      </c>
      <c r="X713" s="8">
        <f>IF(AND(U713&gt;0,O713&gt;0),ABS(U713-O713)/O713,"")</f>
        <v>0</v>
      </c>
      <c r="Y713" s="8">
        <f>IF(E713="Seca",Tol_Seca,Tol_Chuva)</f>
        <v>0</v>
      </c>
      <c r="Z713">
        <f>IF(AND(U713&gt;0,O713&gt;0),IF(X713&lt;=Y713,"OK","ATENCAO"),"")</f>
        <v>0</v>
      </c>
    </row>
    <row r="714" spans="7:26">
      <c r="G714">
        <f>D714&amp;"|"&amp;E714&amp;"|"&amp;F714</f>
        <v>0</v>
      </c>
      <c r="H714">
        <f>UPPER(SUBSTITUTE(SUBSTITUTE(G714,"-","")," ",""))</f>
        <v>0</v>
      </c>
      <c r="I714" s="6">
        <f>IFERROR(INDEX(Param_E,MATCH(H714,Param_KeysNorm,0)),"")</f>
        <v>0</v>
      </c>
      <c r="J714" s="6">
        <f>IFERROR(INDEX(Param_Gf,MATCH(H714,Param_KeysNorm,0)),"")</f>
        <v>0</v>
      </c>
      <c r="K714" s="6">
        <f>IFERROR(INDEX(Param_s,MATCH(H714,Param_KeysNorm,0)),"")</f>
        <v>0</v>
      </c>
      <c r="L714" s="6">
        <f>IFERROR(INDEX(Param_g,MATCH(H714,Param_KeysNorm,0)),"")</f>
        <v>0</v>
      </c>
      <c r="M714" s="6">
        <f>IFERROR(INDEX(Param_L,MATCH(H714,Param_KeysNorm,0)),"")</f>
        <v>0</v>
      </c>
      <c r="N714" s="6">
        <f>IFERROR(INDEX(Param_rho,MATCH(H714,Param_KeysNorm,0)),"")</f>
        <v>0</v>
      </c>
      <c r="O714" s="6">
        <f>IFERROR(INDEX(Param_d,MATCH(H714,Param_KeysNorm,0)),"")</f>
        <v>0</v>
      </c>
      <c r="P714" s="6">
        <f>IFERROR(IF(I714&gt;0,10000/I714,""),"")</f>
        <v>0</v>
      </c>
      <c r="Q714" s="6">
        <f>IFERROR(IF(K714&gt;0,J714/K714,""),"")</f>
        <v>0</v>
      </c>
      <c r="R714" s="6">
        <f>IFERROR(IF(L714&gt;0,Q714/L714,""),"")</f>
        <v>0</v>
      </c>
      <c r="S714" s="7">
        <f>IFERROR(R714*P714,"")</f>
        <v>0</v>
      </c>
      <c r="T714" s="6">
        <f>IFERROR((S714*M714*N714)/1000,"")</f>
        <v>0</v>
      </c>
      <c r="U714" s="6">
        <f>IFERROR(R714*M714*N714,"")</f>
        <v>0</v>
      </c>
      <c r="V714" s="6">
        <f>IF(A714&gt;0,A714*(1-(B714/100)-(C714/100)),"")</f>
        <v>0</v>
      </c>
      <c r="W714" s="6">
        <f>IFERROR(T714*V714,"")</f>
        <v>0</v>
      </c>
      <c r="X714" s="8">
        <f>IF(AND(U714&gt;0,O714&gt;0),ABS(U714-O714)/O714,"")</f>
        <v>0</v>
      </c>
      <c r="Y714" s="8">
        <f>IF(E714="Seca",Tol_Seca,Tol_Chuva)</f>
        <v>0</v>
      </c>
      <c r="Z714">
        <f>IF(AND(U714&gt;0,O714&gt;0),IF(X714&lt;=Y714,"OK","ATENCAO"),"")</f>
        <v>0</v>
      </c>
    </row>
    <row r="715" spans="7:26">
      <c r="G715">
        <f>D715&amp;"|"&amp;E715&amp;"|"&amp;F715</f>
        <v>0</v>
      </c>
      <c r="H715">
        <f>UPPER(SUBSTITUTE(SUBSTITUTE(G715,"-","")," ",""))</f>
        <v>0</v>
      </c>
      <c r="I715" s="6">
        <f>IFERROR(INDEX(Param_E,MATCH(H715,Param_KeysNorm,0)),"")</f>
        <v>0</v>
      </c>
      <c r="J715" s="6">
        <f>IFERROR(INDEX(Param_Gf,MATCH(H715,Param_KeysNorm,0)),"")</f>
        <v>0</v>
      </c>
      <c r="K715" s="6">
        <f>IFERROR(INDEX(Param_s,MATCH(H715,Param_KeysNorm,0)),"")</f>
        <v>0</v>
      </c>
      <c r="L715" s="6">
        <f>IFERROR(INDEX(Param_g,MATCH(H715,Param_KeysNorm,0)),"")</f>
        <v>0</v>
      </c>
      <c r="M715" s="6">
        <f>IFERROR(INDEX(Param_L,MATCH(H715,Param_KeysNorm,0)),"")</f>
        <v>0</v>
      </c>
      <c r="N715" s="6">
        <f>IFERROR(INDEX(Param_rho,MATCH(H715,Param_KeysNorm,0)),"")</f>
        <v>0</v>
      </c>
      <c r="O715" s="6">
        <f>IFERROR(INDEX(Param_d,MATCH(H715,Param_KeysNorm,0)),"")</f>
        <v>0</v>
      </c>
      <c r="P715" s="6">
        <f>IFERROR(IF(I715&gt;0,10000/I715,""),"")</f>
        <v>0</v>
      </c>
      <c r="Q715" s="6">
        <f>IFERROR(IF(K715&gt;0,J715/K715,""),"")</f>
        <v>0</v>
      </c>
      <c r="R715" s="6">
        <f>IFERROR(IF(L715&gt;0,Q715/L715,""),"")</f>
        <v>0</v>
      </c>
      <c r="S715" s="7">
        <f>IFERROR(R715*P715,"")</f>
        <v>0</v>
      </c>
      <c r="T715" s="6">
        <f>IFERROR((S715*M715*N715)/1000,"")</f>
        <v>0</v>
      </c>
      <c r="U715" s="6">
        <f>IFERROR(R715*M715*N715,"")</f>
        <v>0</v>
      </c>
      <c r="V715" s="6">
        <f>IF(A715&gt;0,A715*(1-(B715/100)-(C715/100)),"")</f>
        <v>0</v>
      </c>
      <c r="W715" s="6">
        <f>IFERROR(T715*V715,"")</f>
        <v>0</v>
      </c>
      <c r="X715" s="8">
        <f>IF(AND(U715&gt;0,O715&gt;0),ABS(U715-O715)/O715,"")</f>
        <v>0</v>
      </c>
      <c r="Y715" s="8">
        <f>IF(E715="Seca",Tol_Seca,Tol_Chuva)</f>
        <v>0</v>
      </c>
      <c r="Z715">
        <f>IF(AND(U715&gt;0,O715&gt;0),IF(X715&lt;=Y715,"OK","ATENCAO"),"")</f>
        <v>0</v>
      </c>
    </row>
    <row r="716" spans="7:26">
      <c r="G716">
        <f>D716&amp;"|"&amp;E716&amp;"|"&amp;F716</f>
        <v>0</v>
      </c>
      <c r="H716">
        <f>UPPER(SUBSTITUTE(SUBSTITUTE(G716,"-","")," ",""))</f>
        <v>0</v>
      </c>
      <c r="I716" s="6">
        <f>IFERROR(INDEX(Param_E,MATCH(H716,Param_KeysNorm,0)),"")</f>
        <v>0</v>
      </c>
      <c r="J716" s="6">
        <f>IFERROR(INDEX(Param_Gf,MATCH(H716,Param_KeysNorm,0)),"")</f>
        <v>0</v>
      </c>
      <c r="K716" s="6">
        <f>IFERROR(INDEX(Param_s,MATCH(H716,Param_KeysNorm,0)),"")</f>
        <v>0</v>
      </c>
      <c r="L716" s="6">
        <f>IFERROR(INDEX(Param_g,MATCH(H716,Param_KeysNorm,0)),"")</f>
        <v>0</v>
      </c>
      <c r="M716" s="6">
        <f>IFERROR(INDEX(Param_L,MATCH(H716,Param_KeysNorm,0)),"")</f>
        <v>0</v>
      </c>
      <c r="N716" s="6">
        <f>IFERROR(INDEX(Param_rho,MATCH(H716,Param_KeysNorm,0)),"")</f>
        <v>0</v>
      </c>
      <c r="O716" s="6">
        <f>IFERROR(INDEX(Param_d,MATCH(H716,Param_KeysNorm,0)),"")</f>
        <v>0</v>
      </c>
      <c r="P716" s="6">
        <f>IFERROR(IF(I716&gt;0,10000/I716,""),"")</f>
        <v>0</v>
      </c>
      <c r="Q716" s="6">
        <f>IFERROR(IF(K716&gt;0,J716/K716,""),"")</f>
        <v>0</v>
      </c>
      <c r="R716" s="6">
        <f>IFERROR(IF(L716&gt;0,Q716/L716,""),"")</f>
        <v>0</v>
      </c>
      <c r="S716" s="7">
        <f>IFERROR(R716*P716,"")</f>
        <v>0</v>
      </c>
      <c r="T716" s="6">
        <f>IFERROR((S716*M716*N716)/1000,"")</f>
        <v>0</v>
      </c>
      <c r="U716" s="6">
        <f>IFERROR(R716*M716*N716,"")</f>
        <v>0</v>
      </c>
      <c r="V716" s="6">
        <f>IF(A716&gt;0,A716*(1-(B716/100)-(C716/100)),"")</f>
        <v>0</v>
      </c>
      <c r="W716" s="6">
        <f>IFERROR(T716*V716,"")</f>
        <v>0</v>
      </c>
      <c r="X716" s="8">
        <f>IF(AND(U716&gt;0,O716&gt;0),ABS(U716-O716)/O716,"")</f>
        <v>0</v>
      </c>
      <c r="Y716" s="8">
        <f>IF(E716="Seca",Tol_Seca,Tol_Chuva)</f>
        <v>0</v>
      </c>
      <c r="Z716">
        <f>IF(AND(U716&gt;0,O716&gt;0),IF(X716&lt;=Y716,"OK","ATENCAO"),"")</f>
        <v>0</v>
      </c>
    </row>
    <row r="717" spans="7:26">
      <c r="G717">
        <f>D717&amp;"|"&amp;E717&amp;"|"&amp;F717</f>
        <v>0</v>
      </c>
      <c r="H717">
        <f>UPPER(SUBSTITUTE(SUBSTITUTE(G717,"-","")," ",""))</f>
        <v>0</v>
      </c>
      <c r="I717" s="6">
        <f>IFERROR(INDEX(Param_E,MATCH(H717,Param_KeysNorm,0)),"")</f>
        <v>0</v>
      </c>
      <c r="J717" s="6">
        <f>IFERROR(INDEX(Param_Gf,MATCH(H717,Param_KeysNorm,0)),"")</f>
        <v>0</v>
      </c>
      <c r="K717" s="6">
        <f>IFERROR(INDEX(Param_s,MATCH(H717,Param_KeysNorm,0)),"")</f>
        <v>0</v>
      </c>
      <c r="L717" s="6">
        <f>IFERROR(INDEX(Param_g,MATCH(H717,Param_KeysNorm,0)),"")</f>
        <v>0</v>
      </c>
      <c r="M717" s="6">
        <f>IFERROR(INDEX(Param_L,MATCH(H717,Param_KeysNorm,0)),"")</f>
        <v>0</v>
      </c>
      <c r="N717" s="6">
        <f>IFERROR(INDEX(Param_rho,MATCH(H717,Param_KeysNorm,0)),"")</f>
        <v>0</v>
      </c>
      <c r="O717" s="6">
        <f>IFERROR(INDEX(Param_d,MATCH(H717,Param_KeysNorm,0)),"")</f>
        <v>0</v>
      </c>
      <c r="P717" s="6">
        <f>IFERROR(IF(I717&gt;0,10000/I717,""),"")</f>
        <v>0</v>
      </c>
      <c r="Q717" s="6">
        <f>IFERROR(IF(K717&gt;0,J717/K717,""),"")</f>
        <v>0</v>
      </c>
      <c r="R717" s="6">
        <f>IFERROR(IF(L717&gt;0,Q717/L717,""),"")</f>
        <v>0</v>
      </c>
      <c r="S717" s="7">
        <f>IFERROR(R717*P717,"")</f>
        <v>0</v>
      </c>
      <c r="T717" s="6">
        <f>IFERROR((S717*M717*N717)/1000,"")</f>
        <v>0</v>
      </c>
      <c r="U717" s="6">
        <f>IFERROR(R717*M717*N717,"")</f>
        <v>0</v>
      </c>
      <c r="V717" s="6">
        <f>IF(A717&gt;0,A717*(1-(B717/100)-(C717/100)),"")</f>
        <v>0</v>
      </c>
      <c r="W717" s="6">
        <f>IFERROR(T717*V717,"")</f>
        <v>0</v>
      </c>
      <c r="X717" s="8">
        <f>IF(AND(U717&gt;0,O717&gt;0),ABS(U717-O717)/O717,"")</f>
        <v>0</v>
      </c>
      <c r="Y717" s="8">
        <f>IF(E717="Seca",Tol_Seca,Tol_Chuva)</f>
        <v>0</v>
      </c>
      <c r="Z717">
        <f>IF(AND(U717&gt;0,O717&gt;0),IF(X717&lt;=Y717,"OK","ATENCAO"),"")</f>
        <v>0</v>
      </c>
    </row>
    <row r="718" spans="7:26">
      <c r="G718">
        <f>D718&amp;"|"&amp;E718&amp;"|"&amp;F718</f>
        <v>0</v>
      </c>
      <c r="H718">
        <f>UPPER(SUBSTITUTE(SUBSTITUTE(G718,"-","")," ",""))</f>
        <v>0</v>
      </c>
      <c r="I718" s="6">
        <f>IFERROR(INDEX(Param_E,MATCH(H718,Param_KeysNorm,0)),"")</f>
        <v>0</v>
      </c>
      <c r="J718" s="6">
        <f>IFERROR(INDEX(Param_Gf,MATCH(H718,Param_KeysNorm,0)),"")</f>
        <v>0</v>
      </c>
      <c r="K718" s="6">
        <f>IFERROR(INDEX(Param_s,MATCH(H718,Param_KeysNorm,0)),"")</f>
        <v>0</v>
      </c>
      <c r="L718" s="6">
        <f>IFERROR(INDEX(Param_g,MATCH(H718,Param_KeysNorm,0)),"")</f>
        <v>0</v>
      </c>
      <c r="M718" s="6">
        <f>IFERROR(INDEX(Param_L,MATCH(H718,Param_KeysNorm,0)),"")</f>
        <v>0</v>
      </c>
      <c r="N718" s="6">
        <f>IFERROR(INDEX(Param_rho,MATCH(H718,Param_KeysNorm,0)),"")</f>
        <v>0</v>
      </c>
      <c r="O718" s="6">
        <f>IFERROR(INDEX(Param_d,MATCH(H718,Param_KeysNorm,0)),"")</f>
        <v>0</v>
      </c>
      <c r="P718" s="6">
        <f>IFERROR(IF(I718&gt;0,10000/I718,""),"")</f>
        <v>0</v>
      </c>
      <c r="Q718" s="6">
        <f>IFERROR(IF(K718&gt;0,J718/K718,""),"")</f>
        <v>0</v>
      </c>
      <c r="R718" s="6">
        <f>IFERROR(IF(L718&gt;0,Q718/L718,""),"")</f>
        <v>0</v>
      </c>
      <c r="S718" s="7">
        <f>IFERROR(R718*P718,"")</f>
        <v>0</v>
      </c>
      <c r="T718" s="6">
        <f>IFERROR((S718*M718*N718)/1000,"")</f>
        <v>0</v>
      </c>
      <c r="U718" s="6">
        <f>IFERROR(R718*M718*N718,"")</f>
        <v>0</v>
      </c>
      <c r="V718" s="6">
        <f>IF(A718&gt;0,A718*(1-(B718/100)-(C718/100)),"")</f>
        <v>0</v>
      </c>
      <c r="W718" s="6">
        <f>IFERROR(T718*V718,"")</f>
        <v>0</v>
      </c>
      <c r="X718" s="8">
        <f>IF(AND(U718&gt;0,O718&gt;0),ABS(U718-O718)/O718,"")</f>
        <v>0</v>
      </c>
      <c r="Y718" s="8">
        <f>IF(E718="Seca",Tol_Seca,Tol_Chuva)</f>
        <v>0</v>
      </c>
      <c r="Z718">
        <f>IF(AND(U718&gt;0,O718&gt;0),IF(X718&lt;=Y718,"OK","ATENCAO"),"")</f>
        <v>0</v>
      </c>
    </row>
    <row r="719" spans="7:26">
      <c r="G719">
        <f>D719&amp;"|"&amp;E719&amp;"|"&amp;F719</f>
        <v>0</v>
      </c>
      <c r="H719">
        <f>UPPER(SUBSTITUTE(SUBSTITUTE(G719,"-","")," ",""))</f>
        <v>0</v>
      </c>
      <c r="I719" s="6">
        <f>IFERROR(INDEX(Param_E,MATCH(H719,Param_KeysNorm,0)),"")</f>
        <v>0</v>
      </c>
      <c r="J719" s="6">
        <f>IFERROR(INDEX(Param_Gf,MATCH(H719,Param_KeysNorm,0)),"")</f>
        <v>0</v>
      </c>
      <c r="K719" s="6">
        <f>IFERROR(INDEX(Param_s,MATCH(H719,Param_KeysNorm,0)),"")</f>
        <v>0</v>
      </c>
      <c r="L719" s="6">
        <f>IFERROR(INDEX(Param_g,MATCH(H719,Param_KeysNorm,0)),"")</f>
        <v>0</v>
      </c>
      <c r="M719" s="6">
        <f>IFERROR(INDEX(Param_L,MATCH(H719,Param_KeysNorm,0)),"")</f>
        <v>0</v>
      </c>
      <c r="N719" s="6">
        <f>IFERROR(INDEX(Param_rho,MATCH(H719,Param_KeysNorm,0)),"")</f>
        <v>0</v>
      </c>
      <c r="O719" s="6">
        <f>IFERROR(INDEX(Param_d,MATCH(H719,Param_KeysNorm,0)),"")</f>
        <v>0</v>
      </c>
      <c r="P719" s="6">
        <f>IFERROR(IF(I719&gt;0,10000/I719,""),"")</f>
        <v>0</v>
      </c>
      <c r="Q719" s="6">
        <f>IFERROR(IF(K719&gt;0,J719/K719,""),"")</f>
        <v>0</v>
      </c>
      <c r="R719" s="6">
        <f>IFERROR(IF(L719&gt;0,Q719/L719,""),"")</f>
        <v>0</v>
      </c>
      <c r="S719" s="7">
        <f>IFERROR(R719*P719,"")</f>
        <v>0</v>
      </c>
      <c r="T719" s="6">
        <f>IFERROR((S719*M719*N719)/1000,"")</f>
        <v>0</v>
      </c>
      <c r="U719" s="6">
        <f>IFERROR(R719*M719*N719,"")</f>
        <v>0</v>
      </c>
      <c r="V719" s="6">
        <f>IF(A719&gt;0,A719*(1-(B719/100)-(C719/100)),"")</f>
        <v>0</v>
      </c>
      <c r="W719" s="6">
        <f>IFERROR(T719*V719,"")</f>
        <v>0</v>
      </c>
      <c r="X719" s="8">
        <f>IF(AND(U719&gt;0,O719&gt;0),ABS(U719-O719)/O719,"")</f>
        <v>0</v>
      </c>
      <c r="Y719" s="8">
        <f>IF(E719="Seca",Tol_Seca,Tol_Chuva)</f>
        <v>0</v>
      </c>
      <c r="Z719">
        <f>IF(AND(U719&gt;0,O719&gt;0),IF(X719&lt;=Y719,"OK","ATENCAO"),"")</f>
        <v>0</v>
      </c>
    </row>
    <row r="720" spans="7:26">
      <c r="G720">
        <f>D720&amp;"|"&amp;E720&amp;"|"&amp;F720</f>
        <v>0</v>
      </c>
      <c r="H720">
        <f>UPPER(SUBSTITUTE(SUBSTITUTE(G720,"-","")," ",""))</f>
        <v>0</v>
      </c>
      <c r="I720" s="6">
        <f>IFERROR(INDEX(Param_E,MATCH(H720,Param_KeysNorm,0)),"")</f>
        <v>0</v>
      </c>
      <c r="J720" s="6">
        <f>IFERROR(INDEX(Param_Gf,MATCH(H720,Param_KeysNorm,0)),"")</f>
        <v>0</v>
      </c>
      <c r="K720" s="6">
        <f>IFERROR(INDEX(Param_s,MATCH(H720,Param_KeysNorm,0)),"")</f>
        <v>0</v>
      </c>
      <c r="L720" s="6">
        <f>IFERROR(INDEX(Param_g,MATCH(H720,Param_KeysNorm,0)),"")</f>
        <v>0</v>
      </c>
      <c r="M720" s="6">
        <f>IFERROR(INDEX(Param_L,MATCH(H720,Param_KeysNorm,0)),"")</f>
        <v>0</v>
      </c>
      <c r="N720" s="6">
        <f>IFERROR(INDEX(Param_rho,MATCH(H720,Param_KeysNorm,0)),"")</f>
        <v>0</v>
      </c>
      <c r="O720" s="6">
        <f>IFERROR(INDEX(Param_d,MATCH(H720,Param_KeysNorm,0)),"")</f>
        <v>0</v>
      </c>
      <c r="P720" s="6">
        <f>IFERROR(IF(I720&gt;0,10000/I720,""),"")</f>
        <v>0</v>
      </c>
      <c r="Q720" s="6">
        <f>IFERROR(IF(K720&gt;0,J720/K720,""),"")</f>
        <v>0</v>
      </c>
      <c r="R720" s="6">
        <f>IFERROR(IF(L720&gt;0,Q720/L720,""),"")</f>
        <v>0</v>
      </c>
      <c r="S720" s="7">
        <f>IFERROR(R720*P720,"")</f>
        <v>0</v>
      </c>
      <c r="T720" s="6">
        <f>IFERROR((S720*M720*N720)/1000,"")</f>
        <v>0</v>
      </c>
      <c r="U720" s="6">
        <f>IFERROR(R720*M720*N720,"")</f>
        <v>0</v>
      </c>
      <c r="V720" s="6">
        <f>IF(A720&gt;0,A720*(1-(B720/100)-(C720/100)),"")</f>
        <v>0</v>
      </c>
      <c r="W720" s="6">
        <f>IFERROR(T720*V720,"")</f>
        <v>0</v>
      </c>
      <c r="X720" s="8">
        <f>IF(AND(U720&gt;0,O720&gt;0),ABS(U720-O720)/O720,"")</f>
        <v>0</v>
      </c>
      <c r="Y720" s="8">
        <f>IF(E720="Seca",Tol_Seca,Tol_Chuva)</f>
        <v>0</v>
      </c>
      <c r="Z720">
        <f>IF(AND(U720&gt;0,O720&gt;0),IF(X720&lt;=Y720,"OK","ATENCAO"),"")</f>
        <v>0</v>
      </c>
    </row>
    <row r="721" spans="7:26">
      <c r="G721">
        <f>D721&amp;"|"&amp;E721&amp;"|"&amp;F721</f>
        <v>0</v>
      </c>
      <c r="H721">
        <f>UPPER(SUBSTITUTE(SUBSTITUTE(G721,"-","")," ",""))</f>
        <v>0</v>
      </c>
      <c r="I721" s="6">
        <f>IFERROR(INDEX(Param_E,MATCH(H721,Param_KeysNorm,0)),"")</f>
        <v>0</v>
      </c>
      <c r="J721" s="6">
        <f>IFERROR(INDEX(Param_Gf,MATCH(H721,Param_KeysNorm,0)),"")</f>
        <v>0</v>
      </c>
      <c r="K721" s="6">
        <f>IFERROR(INDEX(Param_s,MATCH(H721,Param_KeysNorm,0)),"")</f>
        <v>0</v>
      </c>
      <c r="L721" s="6">
        <f>IFERROR(INDEX(Param_g,MATCH(H721,Param_KeysNorm,0)),"")</f>
        <v>0</v>
      </c>
      <c r="M721" s="6">
        <f>IFERROR(INDEX(Param_L,MATCH(H721,Param_KeysNorm,0)),"")</f>
        <v>0</v>
      </c>
      <c r="N721" s="6">
        <f>IFERROR(INDEX(Param_rho,MATCH(H721,Param_KeysNorm,0)),"")</f>
        <v>0</v>
      </c>
      <c r="O721" s="6">
        <f>IFERROR(INDEX(Param_d,MATCH(H721,Param_KeysNorm,0)),"")</f>
        <v>0</v>
      </c>
      <c r="P721" s="6">
        <f>IFERROR(IF(I721&gt;0,10000/I721,""),"")</f>
        <v>0</v>
      </c>
      <c r="Q721" s="6">
        <f>IFERROR(IF(K721&gt;0,J721/K721,""),"")</f>
        <v>0</v>
      </c>
      <c r="R721" s="6">
        <f>IFERROR(IF(L721&gt;0,Q721/L721,""),"")</f>
        <v>0</v>
      </c>
      <c r="S721" s="7">
        <f>IFERROR(R721*P721,"")</f>
        <v>0</v>
      </c>
      <c r="T721" s="6">
        <f>IFERROR((S721*M721*N721)/1000,"")</f>
        <v>0</v>
      </c>
      <c r="U721" s="6">
        <f>IFERROR(R721*M721*N721,"")</f>
        <v>0</v>
      </c>
      <c r="V721" s="6">
        <f>IF(A721&gt;0,A721*(1-(B721/100)-(C721/100)),"")</f>
        <v>0</v>
      </c>
      <c r="W721" s="6">
        <f>IFERROR(T721*V721,"")</f>
        <v>0</v>
      </c>
      <c r="X721" s="8">
        <f>IF(AND(U721&gt;0,O721&gt;0),ABS(U721-O721)/O721,"")</f>
        <v>0</v>
      </c>
      <c r="Y721" s="8">
        <f>IF(E721="Seca",Tol_Seca,Tol_Chuva)</f>
        <v>0</v>
      </c>
      <c r="Z721">
        <f>IF(AND(U721&gt;0,O721&gt;0),IF(X721&lt;=Y721,"OK","ATENCAO"),"")</f>
        <v>0</v>
      </c>
    </row>
    <row r="722" spans="7:26">
      <c r="G722">
        <f>D722&amp;"|"&amp;E722&amp;"|"&amp;F722</f>
        <v>0</v>
      </c>
      <c r="H722">
        <f>UPPER(SUBSTITUTE(SUBSTITUTE(G722,"-","")," ",""))</f>
        <v>0</v>
      </c>
      <c r="I722" s="6">
        <f>IFERROR(INDEX(Param_E,MATCH(H722,Param_KeysNorm,0)),"")</f>
        <v>0</v>
      </c>
      <c r="J722" s="6">
        <f>IFERROR(INDEX(Param_Gf,MATCH(H722,Param_KeysNorm,0)),"")</f>
        <v>0</v>
      </c>
      <c r="K722" s="6">
        <f>IFERROR(INDEX(Param_s,MATCH(H722,Param_KeysNorm,0)),"")</f>
        <v>0</v>
      </c>
      <c r="L722" s="6">
        <f>IFERROR(INDEX(Param_g,MATCH(H722,Param_KeysNorm,0)),"")</f>
        <v>0</v>
      </c>
      <c r="M722" s="6">
        <f>IFERROR(INDEX(Param_L,MATCH(H722,Param_KeysNorm,0)),"")</f>
        <v>0</v>
      </c>
      <c r="N722" s="6">
        <f>IFERROR(INDEX(Param_rho,MATCH(H722,Param_KeysNorm,0)),"")</f>
        <v>0</v>
      </c>
      <c r="O722" s="6">
        <f>IFERROR(INDEX(Param_d,MATCH(H722,Param_KeysNorm,0)),"")</f>
        <v>0</v>
      </c>
      <c r="P722" s="6">
        <f>IFERROR(IF(I722&gt;0,10000/I722,""),"")</f>
        <v>0</v>
      </c>
      <c r="Q722" s="6">
        <f>IFERROR(IF(K722&gt;0,J722/K722,""),"")</f>
        <v>0</v>
      </c>
      <c r="R722" s="6">
        <f>IFERROR(IF(L722&gt;0,Q722/L722,""),"")</f>
        <v>0</v>
      </c>
      <c r="S722" s="7">
        <f>IFERROR(R722*P722,"")</f>
        <v>0</v>
      </c>
      <c r="T722" s="6">
        <f>IFERROR((S722*M722*N722)/1000,"")</f>
        <v>0</v>
      </c>
      <c r="U722" s="6">
        <f>IFERROR(R722*M722*N722,"")</f>
        <v>0</v>
      </c>
      <c r="V722" s="6">
        <f>IF(A722&gt;0,A722*(1-(B722/100)-(C722/100)),"")</f>
        <v>0</v>
      </c>
      <c r="W722" s="6">
        <f>IFERROR(T722*V722,"")</f>
        <v>0</v>
      </c>
      <c r="X722" s="8">
        <f>IF(AND(U722&gt;0,O722&gt;0),ABS(U722-O722)/O722,"")</f>
        <v>0</v>
      </c>
      <c r="Y722" s="8">
        <f>IF(E722="Seca",Tol_Seca,Tol_Chuva)</f>
        <v>0</v>
      </c>
      <c r="Z722">
        <f>IF(AND(U722&gt;0,O722&gt;0),IF(X722&lt;=Y722,"OK","ATENCAO"),"")</f>
        <v>0</v>
      </c>
    </row>
    <row r="723" spans="7:26">
      <c r="G723">
        <f>D723&amp;"|"&amp;E723&amp;"|"&amp;F723</f>
        <v>0</v>
      </c>
      <c r="H723">
        <f>UPPER(SUBSTITUTE(SUBSTITUTE(G723,"-","")," ",""))</f>
        <v>0</v>
      </c>
      <c r="I723" s="6">
        <f>IFERROR(INDEX(Param_E,MATCH(H723,Param_KeysNorm,0)),"")</f>
        <v>0</v>
      </c>
      <c r="J723" s="6">
        <f>IFERROR(INDEX(Param_Gf,MATCH(H723,Param_KeysNorm,0)),"")</f>
        <v>0</v>
      </c>
      <c r="K723" s="6">
        <f>IFERROR(INDEX(Param_s,MATCH(H723,Param_KeysNorm,0)),"")</f>
        <v>0</v>
      </c>
      <c r="L723" s="6">
        <f>IFERROR(INDEX(Param_g,MATCH(H723,Param_KeysNorm,0)),"")</f>
        <v>0</v>
      </c>
      <c r="M723" s="6">
        <f>IFERROR(INDEX(Param_L,MATCH(H723,Param_KeysNorm,0)),"")</f>
        <v>0</v>
      </c>
      <c r="N723" s="6">
        <f>IFERROR(INDEX(Param_rho,MATCH(H723,Param_KeysNorm,0)),"")</f>
        <v>0</v>
      </c>
      <c r="O723" s="6">
        <f>IFERROR(INDEX(Param_d,MATCH(H723,Param_KeysNorm,0)),"")</f>
        <v>0</v>
      </c>
      <c r="P723" s="6">
        <f>IFERROR(IF(I723&gt;0,10000/I723,""),"")</f>
        <v>0</v>
      </c>
      <c r="Q723" s="6">
        <f>IFERROR(IF(K723&gt;0,J723/K723,""),"")</f>
        <v>0</v>
      </c>
      <c r="R723" s="6">
        <f>IFERROR(IF(L723&gt;0,Q723/L723,""),"")</f>
        <v>0</v>
      </c>
      <c r="S723" s="7">
        <f>IFERROR(R723*P723,"")</f>
        <v>0</v>
      </c>
      <c r="T723" s="6">
        <f>IFERROR((S723*M723*N723)/1000,"")</f>
        <v>0</v>
      </c>
      <c r="U723" s="6">
        <f>IFERROR(R723*M723*N723,"")</f>
        <v>0</v>
      </c>
      <c r="V723" s="6">
        <f>IF(A723&gt;0,A723*(1-(B723/100)-(C723/100)),"")</f>
        <v>0</v>
      </c>
      <c r="W723" s="6">
        <f>IFERROR(T723*V723,"")</f>
        <v>0</v>
      </c>
      <c r="X723" s="8">
        <f>IF(AND(U723&gt;0,O723&gt;0),ABS(U723-O723)/O723,"")</f>
        <v>0</v>
      </c>
      <c r="Y723" s="8">
        <f>IF(E723="Seca",Tol_Seca,Tol_Chuva)</f>
        <v>0</v>
      </c>
      <c r="Z723">
        <f>IF(AND(U723&gt;0,O723&gt;0),IF(X723&lt;=Y723,"OK","ATENCAO"),"")</f>
        <v>0</v>
      </c>
    </row>
    <row r="724" spans="7:26">
      <c r="G724">
        <f>D724&amp;"|"&amp;E724&amp;"|"&amp;F724</f>
        <v>0</v>
      </c>
      <c r="H724">
        <f>UPPER(SUBSTITUTE(SUBSTITUTE(G724,"-","")," ",""))</f>
        <v>0</v>
      </c>
      <c r="I724" s="6">
        <f>IFERROR(INDEX(Param_E,MATCH(H724,Param_KeysNorm,0)),"")</f>
        <v>0</v>
      </c>
      <c r="J724" s="6">
        <f>IFERROR(INDEX(Param_Gf,MATCH(H724,Param_KeysNorm,0)),"")</f>
        <v>0</v>
      </c>
      <c r="K724" s="6">
        <f>IFERROR(INDEX(Param_s,MATCH(H724,Param_KeysNorm,0)),"")</f>
        <v>0</v>
      </c>
      <c r="L724" s="6">
        <f>IFERROR(INDEX(Param_g,MATCH(H724,Param_KeysNorm,0)),"")</f>
        <v>0</v>
      </c>
      <c r="M724" s="6">
        <f>IFERROR(INDEX(Param_L,MATCH(H724,Param_KeysNorm,0)),"")</f>
        <v>0</v>
      </c>
      <c r="N724" s="6">
        <f>IFERROR(INDEX(Param_rho,MATCH(H724,Param_KeysNorm,0)),"")</f>
        <v>0</v>
      </c>
      <c r="O724" s="6">
        <f>IFERROR(INDEX(Param_d,MATCH(H724,Param_KeysNorm,0)),"")</f>
        <v>0</v>
      </c>
      <c r="P724" s="6">
        <f>IFERROR(IF(I724&gt;0,10000/I724,""),"")</f>
        <v>0</v>
      </c>
      <c r="Q724" s="6">
        <f>IFERROR(IF(K724&gt;0,J724/K724,""),"")</f>
        <v>0</v>
      </c>
      <c r="R724" s="6">
        <f>IFERROR(IF(L724&gt;0,Q724/L724,""),"")</f>
        <v>0</v>
      </c>
      <c r="S724" s="7">
        <f>IFERROR(R724*P724,"")</f>
        <v>0</v>
      </c>
      <c r="T724" s="6">
        <f>IFERROR((S724*M724*N724)/1000,"")</f>
        <v>0</v>
      </c>
      <c r="U724" s="6">
        <f>IFERROR(R724*M724*N724,"")</f>
        <v>0</v>
      </c>
      <c r="V724" s="6">
        <f>IF(A724&gt;0,A724*(1-(B724/100)-(C724/100)),"")</f>
        <v>0</v>
      </c>
      <c r="W724" s="6">
        <f>IFERROR(T724*V724,"")</f>
        <v>0</v>
      </c>
      <c r="X724" s="8">
        <f>IF(AND(U724&gt;0,O724&gt;0),ABS(U724-O724)/O724,"")</f>
        <v>0</v>
      </c>
      <c r="Y724" s="8">
        <f>IF(E724="Seca",Tol_Seca,Tol_Chuva)</f>
        <v>0</v>
      </c>
      <c r="Z724">
        <f>IF(AND(U724&gt;0,O724&gt;0),IF(X724&lt;=Y724,"OK","ATENCAO"),"")</f>
        <v>0</v>
      </c>
    </row>
    <row r="725" spans="7:26">
      <c r="G725">
        <f>D725&amp;"|"&amp;E725&amp;"|"&amp;F725</f>
        <v>0</v>
      </c>
      <c r="H725">
        <f>UPPER(SUBSTITUTE(SUBSTITUTE(G725,"-","")," ",""))</f>
        <v>0</v>
      </c>
      <c r="I725" s="6">
        <f>IFERROR(INDEX(Param_E,MATCH(H725,Param_KeysNorm,0)),"")</f>
        <v>0</v>
      </c>
      <c r="J725" s="6">
        <f>IFERROR(INDEX(Param_Gf,MATCH(H725,Param_KeysNorm,0)),"")</f>
        <v>0</v>
      </c>
      <c r="K725" s="6">
        <f>IFERROR(INDEX(Param_s,MATCH(H725,Param_KeysNorm,0)),"")</f>
        <v>0</v>
      </c>
      <c r="L725" s="6">
        <f>IFERROR(INDEX(Param_g,MATCH(H725,Param_KeysNorm,0)),"")</f>
        <v>0</v>
      </c>
      <c r="M725" s="6">
        <f>IFERROR(INDEX(Param_L,MATCH(H725,Param_KeysNorm,0)),"")</f>
        <v>0</v>
      </c>
      <c r="N725" s="6">
        <f>IFERROR(INDEX(Param_rho,MATCH(H725,Param_KeysNorm,0)),"")</f>
        <v>0</v>
      </c>
      <c r="O725" s="6">
        <f>IFERROR(INDEX(Param_d,MATCH(H725,Param_KeysNorm,0)),"")</f>
        <v>0</v>
      </c>
      <c r="P725" s="6">
        <f>IFERROR(IF(I725&gt;0,10000/I725,""),"")</f>
        <v>0</v>
      </c>
      <c r="Q725" s="6">
        <f>IFERROR(IF(K725&gt;0,J725/K725,""),"")</f>
        <v>0</v>
      </c>
      <c r="R725" s="6">
        <f>IFERROR(IF(L725&gt;0,Q725/L725,""),"")</f>
        <v>0</v>
      </c>
      <c r="S725" s="7">
        <f>IFERROR(R725*P725,"")</f>
        <v>0</v>
      </c>
      <c r="T725" s="6">
        <f>IFERROR((S725*M725*N725)/1000,"")</f>
        <v>0</v>
      </c>
      <c r="U725" s="6">
        <f>IFERROR(R725*M725*N725,"")</f>
        <v>0</v>
      </c>
      <c r="V725" s="6">
        <f>IF(A725&gt;0,A725*(1-(B725/100)-(C725/100)),"")</f>
        <v>0</v>
      </c>
      <c r="W725" s="6">
        <f>IFERROR(T725*V725,"")</f>
        <v>0</v>
      </c>
      <c r="X725" s="8">
        <f>IF(AND(U725&gt;0,O725&gt;0),ABS(U725-O725)/O725,"")</f>
        <v>0</v>
      </c>
      <c r="Y725" s="8">
        <f>IF(E725="Seca",Tol_Seca,Tol_Chuva)</f>
        <v>0</v>
      </c>
      <c r="Z725">
        <f>IF(AND(U725&gt;0,O725&gt;0),IF(X725&lt;=Y725,"OK","ATENCAO"),"")</f>
        <v>0</v>
      </c>
    </row>
    <row r="726" spans="7:26">
      <c r="G726">
        <f>D726&amp;"|"&amp;E726&amp;"|"&amp;F726</f>
        <v>0</v>
      </c>
      <c r="H726">
        <f>UPPER(SUBSTITUTE(SUBSTITUTE(G726,"-","")," ",""))</f>
        <v>0</v>
      </c>
      <c r="I726" s="6">
        <f>IFERROR(INDEX(Param_E,MATCH(H726,Param_KeysNorm,0)),"")</f>
        <v>0</v>
      </c>
      <c r="J726" s="6">
        <f>IFERROR(INDEX(Param_Gf,MATCH(H726,Param_KeysNorm,0)),"")</f>
        <v>0</v>
      </c>
      <c r="K726" s="6">
        <f>IFERROR(INDEX(Param_s,MATCH(H726,Param_KeysNorm,0)),"")</f>
        <v>0</v>
      </c>
      <c r="L726" s="6">
        <f>IFERROR(INDEX(Param_g,MATCH(H726,Param_KeysNorm,0)),"")</f>
        <v>0</v>
      </c>
      <c r="M726" s="6">
        <f>IFERROR(INDEX(Param_L,MATCH(H726,Param_KeysNorm,0)),"")</f>
        <v>0</v>
      </c>
      <c r="N726" s="6">
        <f>IFERROR(INDEX(Param_rho,MATCH(H726,Param_KeysNorm,0)),"")</f>
        <v>0</v>
      </c>
      <c r="O726" s="6">
        <f>IFERROR(INDEX(Param_d,MATCH(H726,Param_KeysNorm,0)),"")</f>
        <v>0</v>
      </c>
      <c r="P726" s="6">
        <f>IFERROR(IF(I726&gt;0,10000/I726,""),"")</f>
        <v>0</v>
      </c>
      <c r="Q726" s="6">
        <f>IFERROR(IF(K726&gt;0,J726/K726,""),"")</f>
        <v>0</v>
      </c>
      <c r="R726" s="6">
        <f>IFERROR(IF(L726&gt;0,Q726/L726,""),"")</f>
        <v>0</v>
      </c>
      <c r="S726" s="7">
        <f>IFERROR(R726*P726,"")</f>
        <v>0</v>
      </c>
      <c r="T726" s="6">
        <f>IFERROR((S726*M726*N726)/1000,"")</f>
        <v>0</v>
      </c>
      <c r="U726" s="6">
        <f>IFERROR(R726*M726*N726,"")</f>
        <v>0</v>
      </c>
      <c r="V726" s="6">
        <f>IF(A726&gt;0,A726*(1-(B726/100)-(C726/100)),"")</f>
        <v>0</v>
      </c>
      <c r="W726" s="6">
        <f>IFERROR(T726*V726,"")</f>
        <v>0</v>
      </c>
      <c r="X726" s="8">
        <f>IF(AND(U726&gt;0,O726&gt;0),ABS(U726-O726)/O726,"")</f>
        <v>0</v>
      </c>
      <c r="Y726" s="8">
        <f>IF(E726="Seca",Tol_Seca,Tol_Chuva)</f>
        <v>0</v>
      </c>
      <c r="Z726">
        <f>IF(AND(U726&gt;0,O726&gt;0),IF(X726&lt;=Y726,"OK","ATENCAO"),"")</f>
        <v>0</v>
      </c>
    </row>
    <row r="727" spans="7:26">
      <c r="G727">
        <f>D727&amp;"|"&amp;E727&amp;"|"&amp;F727</f>
        <v>0</v>
      </c>
      <c r="H727">
        <f>UPPER(SUBSTITUTE(SUBSTITUTE(G727,"-","")," ",""))</f>
        <v>0</v>
      </c>
      <c r="I727" s="6">
        <f>IFERROR(INDEX(Param_E,MATCH(H727,Param_KeysNorm,0)),"")</f>
        <v>0</v>
      </c>
      <c r="J727" s="6">
        <f>IFERROR(INDEX(Param_Gf,MATCH(H727,Param_KeysNorm,0)),"")</f>
        <v>0</v>
      </c>
      <c r="K727" s="6">
        <f>IFERROR(INDEX(Param_s,MATCH(H727,Param_KeysNorm,0)),"")</f>
        <v>0</v>
      </c>
      <c r="L727" s="6">
        <f>IFERROR(INDEX(Param_g,MATCH(H727,Param_KeysNorm,0)),"")</f>
        <v>0</v>
      </c>
      <c r="M727" s="6">
        <f>IFERROR(INDEX(Param_L,MATCH(H727,Param_KeysNorm,0)),"")</f>
        <v>0</v>
      </c>
      <c r="N727" s="6">
        <f>IFERROR(INDEX(Param_rho,MATCH(H727,Param_KeysNorm,0)),"")</f>
        <v>0</v>
      </c>
      <c r="O727" s="6">
        <f>IFERROR(INDEX(Param_d,MATCH(H727,Param_KeysNorm,0)),"")</f>
        <v>0</v>
      </c>
      <c r="P727" s="6">
        <f>IFERROR(IF(I727&gt;0,10000/I727,""),"")</f>
        <v>0</v>
      </c>
      <c r="Q727" s="6">
        <f>IFERROR(IF(K727&gt;0,J727/K727,""),"")</f>
        <v>0</v>
      </c>
      <c r="R727" s="6">
        <f>IFERROR(IF(L727&gt;0,Q727/L727,""),"")</f>
        <v>0</v>
      </c>
      <c r="S727" s="7">
        <f>IFERROR(R727*P727,"")</f>
        <v>0</v>
      </c>
      <c r="T727" s="6">
        <f>IFERROR((S727*M727*N727)/1000,"")</f>
        <v>0</v>
      </c>
      <c r="U727" s="6">
        <f>IFERROR(R727*M727*N727,"")</f>
        <v>0</v>
      </c>
      <c r="V727" s="6">
        <f>IF(A727&gt;0,A727*(1-(B727/100)-(C727/100)),"")</f>
        <v>0</v>
      </c>
      <c r="W727" s="6">
        <f>IFERROR(T727*V727,"")</f>
        <v>0</v>
      </c>
      <c r="X727" s="8">
        <f>IF(AND(U727&gt;0,O727&gt;0),ABS(U727-O727)/O727,"")</f>
        <v>0</v>
      </c>
      <c r="Y727" s="8">
        <f>IF(E727="Seca",Tol_Seca,Tol_Chuva)</f>
        <v>0</v>
      </c>
      <c r="Z727">
        <f>IF(AND(U727&gt;0,O727&gt;0),IF(X727&lt;=Y727,"OK","ATENCAO"),"")</f>
        <v>0</v>
      </c>
    </row>
    <row r="728" spans="7:26">
      <c r="G728">
        <f>D728&amp;"|"&amp;E728&amp;"|"&amp;F728</f>
        <v>0</v>
      </c>
      <c r="H728">
        <f>UPPER(SUBSTITUTE(SUBSTITUTE(G728,"-","")," ",""))</f>
        <v>0</v>
      </c>
      <c r="I728" s="6">
        <f>IFERROR(INDEX(Param_E,MATCH(H728,Param_KeysNorm,0)),"")</f>
        <v>0</v>
      </c>
      <c r="J728" s="6">
        <f>IFERROR(INDEX(Param_Gf,MATCH(H728,Param_KeysNorm,0)),"")</f>
        <v>0</v>
      </c>
      <c r="K728" s="6">
        <f>IFERROR(INDEX(Param_s,MATCH(H728,Param_KeysNorm,0)),"")</f>
        <v>0</v>
      </c>
      <c r="L728" s="6">
        <f>IFERROR(INDEX(Param_g,MATCH(H728,Param_KeysNorm,0)),"")</f>
        <v>0</v>
      </c>
      <c r="M728" s="6">
        <f>IFERROR(INDEX(Param_L,MATCH(H728,Param_KeysNorm,0)),"")</f>
        <v>0</v>
      </c>
      <c r="N728" s="6">
        <f>IFERROR(INDEX(Param_rho,MATCH(H728,Param_KeysNorm,0)),"")</f>
        <v>0</v>
      </c>
      <c r="O728" s="6">
        <f>IFERROR(INDEX(Param_d,MATCH(H728,Param_KeysNorm,0)),"")</f>
        <v>0</v>
      </c>
      <c r="P728" s="6">
        <f>IFERROR(IF(I728&gt;0,10000/I728,""),"")</f>
        <v>0</v>
      </c>
      <c r="Q728" s="6">
        <f>IFERROR(IF(K728&gt;0,J728/K728,""),"")</f>
        <v>0</v>
      </c>
      <c r="R728" s="6">
        <f>IFERROR(IF(L728&gt;0,Q728/L728,""),"")</f>
        <v>0</v>
      </c>
      <c r="S728" s="7">
        <f>IFERROR(R728*P728,"")</f>
        <v>0</v>
      </c>
      <c r="T728" s="6">
        <f>IFERROR((S728*M728*N728)/1000,"")</f>
        <v>0</v>
      </c>
      <c r="U728" s="6">
        <f>IFERROR(R728*M728*N728,"")</f>
        <v>0</v>
      </c>
      <c r="V728" s="6">
        <f>IF(A728&gt;0,A728*(1-(B728/100)-(C728/100)),"")</f>
        <v>0</v>
      </c>
      <c r="W728" s="6">
        <f>IFERROR(T728*V728,"")</f>
        <v>0</v>
      </c>
      <c r="X728" s="8">
        <f>IF(AND(U728&gt;0,O728&gt;0),ABS(U728-O728)/O728,"")</f>
        <v>0</v>
      </c>
      <c r="Y728" s="8">
        <f>IF(E728="Seca",Tol_Seca,Tol_Chuva)</f>
        <v>0</v>
      </c>
      <c r="Z728">
        <f>IF(AND(U728&gt;0,O728&gt;0),IF(X728&lt;=Y728,"OK","ATENCAO"),"")</f>
        <v>0</v>
      </c>
    </row>
    <row r="729" spans="7:26">
      <c r="G729">
        <f>D729&amp;"|"&amp;E729&amp;"|"&amp;F729</f>
        <v>0</v>
      </c>
      <c r="H729">
        <f>UPPER(SUBSTITUTE(SUBSTITUTE(G729,"-","")," ",""))</f>
        <v>0</v>
      </c>
      <c r="I729" s="6">
        <f>IFERROR(INDEX(Param_E,MATCH(H729,Param_KeysNorm,0)),"")</f>
        <v>0</v>
      </c>
      <c r="J729" s="6">
        <f>IFERROR(INDEX(Param_Gf,MATCH(H729,Param_KeysNorm,0)),"")</f>
        <v>0</v>
      </c>
      <c r="K729" s="6">
        <f>IFERROR(INDEX(Param_s,MATCH(H729,Param_KeysNorm,0)),"")</f>
        <v>0</v>
      </c>
      <c r="L729" s="6">
        <f>IFERROR(INDEX(Param_g,MATCH(H729,Param_KeysNorm,0)),"")</f>
        <v>0</v>
      </c>
      <c r="M729" s="6">
        <f>IFERROR(INDEX(Param_L,MATCH(H729,Param_KeysNorm,0)),"")</f>
        <v>0</v>
      </c>
      <c r="N729" s="6">
        <f>IFERROR(INDEX(Param_rho,MATCH(H729,Param_KeysNorm,0)),"")</f>
        <v>0</v>
      </c>
      <c r="O729" s="6">
        <f>IFERROR(INDEX(Param_d,MATCH(H729,Param_KeysNorm,0)),"")</f>
        <v>0</v>
      </c>
      <c r="P729" s="6">
        <f>IFERROR(IF(I729&gt;0,10000/I729,""),"")</f>
        <v>0</v>
      </c>
      <c r="Q729" s="6">
        <f>IFERROR(IF(K729&gt;0,J729/K729,""),"")</f>
        <v>0</v>
      </c>
      <c r="R729" s="6">
        <f>IFERROR(IF(L729&gt;0,Q729/L729,""),"")</f>
        <v>0</v>
      </c>
      <c r="S729" s="7">
        <f>IFERROR(R729*P729,"")</f>
        <v>0</v>
      </c>
      <c r="T729" s="6">
        <f>IFERROR((S729*M729*N729)/1000,"")</f>
        <v>0</v>
      </c>
      <c r="U729" s="6">
        <f>IFERROR(R729*M729*N729,"")</f>
        <v>0</v>
      </c>
      <c r="V729" s="6">
        <f>IF(A729&gt;0,A729*(1-(B729/100)-(C729/100)),"")</f>
        <v>0</v>
      </c>
      <c r="W729" s="6">
        <f>IFERROR(T729*V729,"")</f>
        <v>0</v>
      </c>
      <c r="X729" s="8">
        <f>IF(AND(U729&gt;0,O729&gt;0),ABS(U729-O729)/O729,"")</f>
        <v>0</v>
      </c>
      <c r="Y729" s="8">
        <f>IF(E729="Seca",Tol_Seca,Tol_Chuva)</f>
        <v>0</v>
      </c>
      <c r="Z729">
        <f>IF(AND(U729&gt;0,O729&gt;0),IF(X729&lt;=Y729,"OK","ATENCAO"),"")</f>
        <v>0</v>
      </c>
    </row>
    <row r="730" spans="7:26">
      <c r="G730">
        <f>D730&amp;"|"&amp;E730&amp;"|"&amp;F730</f>
        <v>0</v>
      </c>
      <c r="H730">
        <f>UPPER(SUBSTITUTE(SUBSTITUTE(G730,"-","")," ",""))</f>
        <v>0</v>
      </c>
      <c r="I730" s="6">
        <f>IFERROR(INDEX(Param_E,MATCH(H730,Param_KeysNorm,0)),"")</f>
        <v>0</v>
      </c>
      <c r="J730" s="6">
        <f>IFERROR(INDEX(Param_Gf,MATCH(H730,Param_KeysNorm,0)),"")</f>
        <v>0</v>
      </c>
      <c r="K730" s="6">
        <f>IFERROR(INDEX(Param_s,MATCH(H730,Param_KeysNorm,0)),"")</f>
        <v>0</v>
      </c>
      <c r="L730" s="6">
        <f>IFERROR(INDEX(Param_g,MATCH(H730,Param_KeysNorm,0)),"")</f>
        <v>0</v>
      </c>
      <c r="M730" s="6">
        <f>IFERROR(INDEX(Param_L,MATCH(H730,Param_KeysNorm,0)),"")</f>
        <v>0</v>
      </c>
      <c r="N730" s="6">
        <f>IFERROR(INDEX(Param_rho,MATCH(H730,Param_KeysNorm,0)),"")</f>
        <v>0</v>
      </c>
      <c r="O730" s="6">
        <f>IFERROR(INDEX(Param_d,MATCH(H730,Param_KeysNorm,0)),"")</f>
        <v>0</v>
      </c>
      <c r="P730" s="6">
        <f>IFERROR(IF(I730&gt;0,10000/I730,""),"")</f>
        <v>0</v>
      </c>
      <c r="Q730" s="6">
        <f>IFERROR(IF(K730&gt;0,J730/K730,""),"")</f>
        <v>0</v>
      </c>
      <c r="R730" s="6">
        <f>IFERROR(IF(L730&gt;0,Q730/L730,""),"")</f>
        <v>0</v>
      </c>
      <c r="S730" s="7">
        <f>IFERROR(R730*P730,"")</f>
        <v>0</v>
      </c>
      <c r="T730" s="6">
        <f>IFERROR((S730*M730*N730)/1000,"")</f>
        <v>0</v>
      </c>
      <c r="U730" s="6">
        <f>IFERROR(R730*M730*N730,"")</f>
        <v>0</v>
      </c>
      <c r="V730" s="6">
        <f>IF(A730&gt;0,A730*(1-(B730/100)-(C730/100)),"")</f>
        <v>0</v>
      </c>
      <c r="W730" s="6">
        <f>IFERROR(T730*V730,"")</f>
        <v>0</v>
      </c>
      <c r="X730" s="8">
        <f>IF(AND(U730&gt;0,O730&gt;0),ABS(U730-O730)/O730,"")</f>
        <v>0</v>
      </c>
      <c r="Y730" s="8">
        <f>IF(E730="Seca",Tol_Seca,Tol_Chuva)</f>
        <v>0</v>
      </c>
      <c r="Z730">
        <f>IF(AND(U730&gt;0,O730&gt;0),IF(X730&lt;=Y730,"OK","ATENCAO"),"")</f>
        <v>0</v>
      </c>
    </row>
    <row r="731" spans="7:26">
      <c r="G731">
        <f>D731&amp;"|"&amp;E731&amp;"|"&amp;F731</f>
        <v>0</v>
      </c>
      <c r="H731">
        <f>UPPER(SUBSTITUTE(SUBSTITUTE(G731,"-","")," ",""))</f>
        <v>0</v>
      </c>
      <c r="I731" s="6">
        <f>IFERROR(INDEX(Param_E,MATCH(H731,Param_KeysNorm,0)),"")</f>
        <v>0</v>
      </c>
      <c r="J731" s="6">
        <f>IFERROR(INDEX(Param_Gf,MATCH(H731,Param_KeysNorm,0)),"")</f>
        <v>0</v>
      </c>
      <c r="K731" s="6">
        <f>IFERROR(INDEX(Param_s,MATCH(H731,Param_KeysNorm,0)),"")</f>
        <v>0</v>
      </c>
      <c r="L731" s="6">
        <f>IFERROR(INDEX(Param_g,MATCH(H731,Param_KeysNorm,0)),"")</f>
        <v>0</v>
      </c>
      <c r="M731" s="6">
        <f>IFERROR(INDEX(Param_L,MATCH(H731,Param_KeysNorm,0)),"")</f>
        <v>0</v>
      </c>
      <c r="N731" s="6">
        <f>IFERROR(INDEX(Param_rho,MATCH(H731,Param_KeysNorm,0)),"")</f>
        <v>0</v>
      </c>
      <c r="O731" s="6">
        <f>IFERROR(INDEX(Param_d,MATCH(H731,Param_KeysNorm,0)),"")</f>
        <v>0</v>
      </c>
      <c r="P731" s="6">
        <f>IFERROR(IF(I731&gt;0,10000/I731,""),"")</f>
        <v>0</v>
      </c>
      <c r="Q731" s="6">
        <f>IFERROR(IF(K731&gt;0,J731/K731,""),"")</f>
        <v>0</v>
      </c>
      <c r="R731" s="6">
        <f>IFERROR(IF(L731&gt;0,Q731/L731,""),"")</f>
        <v>0</v>
      </c>
      <c r="S731" s="7">
        <f>IFERROR(R731*P731,"")</f>
        <v>0</v>
      </c>
      <c r="T731" s="6">
        <f>IFERROR((S731*M731*N731)/1000,"")</f>
        <v>0</v>
      </c>
      <c r="U731" s="6">
        <f>IFERROR(R731*M731*N731,"")</f>
        <v>0</v>
      </c>
      <c r="V731" s="6">
        <f>IF(A731&gt;0,A731*(1-(B731/100)-(C731/100)),"")</f>
        <v>0</v>
      </c>
      <c r="W731" s="6">
        <f>IFERROR(T731*V731,"")</f>
        <v>0</v>
      </c>
      <c r="X731" s="8">
        <f>IF(AND(U731&gt;0,O731&gt;0),ABS(U731-O731)/O731,"")</f>
        <v>0</v>
      </c>
      <c r="Y731" s="8">
        <f>IF(E731="Seca",Tol_Seca,Tol_Chuva)</f>
        <v>0</v>
      </c>
      <c r="Z731">
        <f>IF(AND(U731&gt;0,O731&gt;0),IF(X731&lt;=Y731,"OK","ATENCAO"),"")</f>
        <v>0</v>
      </c>
    </row>
    <row r="732" spans="7:26">
      <c r="G732">
        <f>D732&amp;"|"&amp;E732&amp;"|"&amp;F732</f>
        <v>0</v>
      </c>
      <c r="H732">
        <f>UPPER(SUBSTITUTE(SUBSTITUTE(G732,"-","")," ",""))</f>
        <v>0</v>
      </c>
      <c r="I732" s="6">
        <f>IFERROR(INDEX(Param_E,MATCH(H732,Param_KeysNorm,0)),"")</f>
        <v>0</v>
      </c>
      <c r="J732" s="6">
        <f>IFERROR(INDEX(Param_Gf,MATCH(H732,Param_KeysNorm,0)),"")</f>
        <v>0</v>
      </c>
      <c r="K732" s="6">
        <f>IFERROR(INDEX(Param_s,MATCH(H732,Param_KeysNorm,0)),"")</f>
        <v>0</v>
      </c>
      <c r="L732" s="6">
        <f>IFERROR(INDEX(Param_g,MATCH(H732,Param_KeysNorm,0)),"")</f>
        <v>0</v>
      </c>
      <c r="M732" s="6">
        <f>IFERROR(INDEX(Param_L,MATCH(H732,Param_KeysNorm,0)),"")</f>
        <v>0</v>
      </c>
      <c r="N732" s="6">
        <f>IFERROR(INDEX(Param_rho,MATCH(H732,Param_KeysNorm,0)),"")</f>
        <v>0</v>
      </c>
      <c r="O732" s="6">
        <f>IFERROR(INDEX(Param_d,MATCH(H732,Param_KeysNorm,0)),"")</f>
        <v>0</v>
      </c>
      <c r="P732" s="6">
        <f>IFERROR(IF(I732&gt;0,10000/I732,""),"")</f>
        <v>0</v>
      </c>
      <c r="Q732" s="6">
        <f>IFERROR(IF(K732&gt;0,J732/K732,""),"")</f>
        <v>0</v>
      </c>
      <c r="R732" s="6">
        <f>IFERROR(IF(L732&gt;0,Q732/L732,""),"")</f>
        <v>0</v>
      </c>
      <c r="S732" s="7">
        <f>IFERROR(R732*P732,"")</f>
        <v>0</v>
      </c>
      <c r="T732" s="6">
        <f>IFERROR((S732*M732*N732)/1000,"")</f>
        <v>0</v>
      </c>
      <c r="U732" s="6">
        <f>IFERROR(R732*M732*N732,"")</f>
        <v>0</v>
      </c>
      <c r="V732" s="6">
        <f>IF(A732&gt;0,A732*(1-(B732/100)-(C732/100)),"")</f>
        <v>0</v>
      </c>
      <c r="W732" s="6">
        <f>IFERROR(T732*V732,"")</f>
        <v>0</v>
      </c>
      <c r="X732" s="8">
        <f>IF(AND(U732&gt;0,O732&gt;0),ABS(U732-O732)/O732,"")</f>
        <v>0</v>
      </c>
      <c r="Y732" s="8">
        <f>IF(E732="Seca",Tol_Seca,Tol_Chuva)</f>
        <v>0</v>
      </c>
      <c r="Z732">
        <f>IF(AND(U732&gt;0,O732&gt;0),IF(X732&lt;=Y732,"OK","ATENCAO"),"")</f>
        <v>0</v>
      </c>
    </row>
    <row r="733" spans="7:26">
      <c r="G733">
        <f>D733&amp;"|"&amp;E733&amp;"|"&amp;F733</f>
        <v>0</v>
      </c>
      <c r="H733">
        <f>UPPER(SUBSTITUTE(SUBSTITUTE(G733,"-","")," ",""))</f>
        <v>0</v>
      </c>
      <c r="I733" s="6">
        <f>IFERROR(INDEX(Param_E,MATCH(H733,Param_KeysNorm,0)),"")</f>
        <v>0</v>
      </c>
      <c r="J733" s="6">
        <f>IFERROR(INDEX(Param_Gf,MATCH(H733,Param_KeysNorm,0)),"")</f>
        <v>0</v>
      </c>
      <c r="K733" s="6">
        <f>IFERROR(INDEX(Param_s,MATCH(H733,Param_KeysNorm,0)),"")</f>
        <v>0</v>
      </c>
      <c r="L733" s="6">
        <f>IFERROR(INDEX(Param_g,MATCH(H733,Param_KeysNorm,0)),"")</f>
        <v>0</v>
      </c>
      <c r="M733" s="6">
        <f>IFERROR(INDEX(Param_L,MATCH(H733,Param_KeysNorm,0)),"")</f>
        <v>0</v>
      </c>
      <c r="N733" s="6">
        <f>IFERROR(INDEX(Param_rho,MATCH(H733,Param_KeysNorm,0)),"")</f>
        <v>0</v>
      </c>
      <c r="O733" s="6">
        <f>IFERROR(INDEX(Param_d,MATCH(H733,Param_KeysNorm,0)),"")</f>
        <v>0</v>
      </c>
      <c r="P733" s="6">
        <f>IFERROR(IF(I733&gt;0,10000/I733,""),"")</f>
        <v>0</v>
      </c>
      <c r="Q733" s="6">
        <f>IFERROR(IF(K733&gt;0,J733/K733,""),"")</f>
        <v>0</v>
      </c>
      <c r="R733" s="6">
        <f>IFERROR(IF(L733&gt;0,Q733/L733,""),"")</f>
        <v>0</v>
      </c>
      <c r="S733" s="7">
        <f>IFERROR(R733*P733,"")</f>
        <v>0</v>
      </c>
      <c r="T733" s="6">
        <f>IFERROR((S733*M733*N733)/1000,"")</f>
        <v>0</v>
      </c>
      <c r="U733" s="6">
        <f>IFERROR(R733*M733*N733,"")</f>
        <v>0</v>
      </c>
      <c r="V733" s="6">
        <f>IF(A733&gt;0,A733*(1-(B733/100)-(C733/100)),"")</f>
        <v>0</v>
      </c>
      <c r="W733" s="6">
        <f>IFERROR(T733*V733,"")</f>
        <v>0</v>
      </c>
      <c r="X733" s="8">
        <f>IF(AND(U733&gt;0,O733&gt;0),ABS(U733-O733)/O733,"")</f>
        <v>0</v>
      </c>
      <c r="Y733" s="8">
        <f>IF(E733="Seca",Tol_Seca,Tol_Chuva)</f>
        <v>0</v>
      </c>
      <c r="Z733">
        <f>IF(AND(U733&gt;0,O733&gt;0),IF(X733&lt;=Y733,"OK","ATENCAO"),"")</f>
        <v>0</v>
      </c>
    </row>
    <row r="734" spans="7:26">
      <c r="G734">
        <f>D734&amp;"|"&amp;E734&amp;"|"&amp;F734</f>
        <v>0</v>
      </c>
      <c r="H734">
        <f>UPPER(SUBSTITUTE(SUBSTITUTE(G734,"-","")," ",""))</f>
        <v>0</v>
      </c>
      <c r="I734" s="6">
        <f>IFERROR(INDEX(Param_E,MATCH(H734,Param_KeysNorm,0)),"")</f>
        <v>0</v>
      </c>
      <c r="J734" s="6">
        <f>IFERROR(INDEX(Param_Gf,MATCH(H734,Param_KeysNorm,0)),"")</f>
        <v>0</v>
      </c>
      <c r="K734" s="6">
        <f>IFERROR(INDEX(Param_s,MATCH(H734,Param_KeysNorm,0)),"")</f>
        <v>0</v>
      </c>
      <c r="L734" s="6">
        <f>IFERROR(INDEX(Param_g,MATCH(H734,Param_KeysNorm,0)),"")</f>
        <v>0</v>
      </c>
      <c r="M734" s="6">
        <f>IFERROR(INDEX(Param_L,MATCH(H734,Param_KeysNorm,0)),"")</f>
        <v>0</v>
      </c>
      <c r="N734" s="6">
        <f>IFERROR(INDEX(Param_rho,MATCH(H734,Param_KeysNorm,0)),"")</f>
        <v>0</v>
      </c>
      <c r="O734" s="6">
        <f>IFERROR(INDEX(Param_d,MATCH(H734,Param_KeysNorm,0)),"")</f>
        <v>0</v>
      </c>
      <c r="P734" s="6">
        <f>IFERROR(IF(I734&gt;0,10000/I734,""),"")</f>
        <v>0</v>
      </c>
      <c r="Q734" s="6">
        <f>IFERROR(IF(K734&gt;0,J734/K734,""),"")</f>
        <v>0</v>
      </c>
      <c r="R734" s="6">
        <f>IFERROR(IF(L734&gt;0,Q734/L734,""),"")</f>
        <v>0</v>
      </c>
      <c r="S734" s="7">
        <f>IFERROR(R734*P734,"")</f>
        <v>0</v>
      </c>
      <c r="T734" s="6">
        <f>IFERROR((S734*M734*N734)/1000,"")</f>
        <v>0</v>
      </c>
      <c r="U734" s="6">
        <f>IFERROR(R734*M734*N734,"")</f>
        <v>0</v>
      </c>
      <c r="V734" s="6">
        <f>IF(A734&gt;0,A734*(1-(B734/100)-(C734/100)),"")</f>
        <v>0</v>
      </c>
      <c r="W734" s="6">
        <f>IFERROR(T734*V734,"")</f>
        <v>0</v>
      </c>
      <c r="X734" s="8">
        <f>IF(AND(U734&gt;0,O734&gt;0),ABS(U734-O734)/O734,"")</f>
        <v>0</v>
      </c>
      <c r="Y734" s="8">
        <f>IF(E734="Seca",Tol_Seca,Tol_Chuva)</f>
        <v>0</v>
      </c>
      <c r="Z734">
        <f>IF(AND(U734&gt;0,O734&gt;0),IF(X734&lt;=Y734,"OK","ATENCAO"),"")</f>
        <v>0</v>
      </c>
    </row>
    <row r="735" spans="7:26">
      <c r="G735">
        <f>D735&amp;"|"&amp;E735&amp;"|"&amp;F735</f>
        <v>0</v>
      </c>
      <c r="H735">
        <f>UPPER(SUBSTITUTE(SUBSTITUTE(G735,"-","")," ",""))</f>
        <v>0</v>
      </c>
      <c r="I735" s="6">
        <f>IFERROR(INDEX(Param_E,MATCH(H735,Param_KeysNorm,0)),"")</f>
        <v>0</v>
      </c>
      <c r="J735" s="6">
        <f>IFERROR(INDEX(Param_Gf,MATCH(H735,Param_KeysNorm,0)),"")</f>
        <v>0</v>
      </c>
      <c r="K735" s="6">
        <f>IFERROR(INDEX(Param_s,MATCH(H735,Param_KeysNorm,0)),"")</f>
        <v>0</v>
      </c>
      <c r="L735" s="6">
        <f>IFERROR(INDEX(Param_g,MATCH(H735,Param_KeysNorm,0)),"")</f>
        <v>0</v>
      </c>
      <c r="M735" s="6">
        <f>IFERROR(INDEX(Param_L,MATCH(H735,Param_KeysNorm,0)),"")</f>
        <v>0</v>
      </c>
      <c r="N735" s="6">
        <f>IFERROR(INDEX(Param_rho,MATCH(H735,Param_KeysNorm,0)),"")</f>
        <v>0</v>
      </c>
      <c r="O735" s="6">
        <f>IFERROR(INDEX(Param_d,MATCH(H735,Param_KeysNorm,0)),"")</f>
        <v>0</v>
      </c>
      <c r="P735" s="6">
        <f>IFERROR(IF(I735&gt;0,10000/I735,""),"")</f>
        <v>0</v>
      </c>
      <c r="Q735" s="6">
        <f>IFERROR(IF(K735&gt;0,J735/K735,""),"")</f>
        <v>0</v>
      </c>
      <c r="R735" s="6">
        <f>IFERROR(IF(L735&gt;0,Q735/L735,""),"")</f>
        <v>0</v>
      </c>
      <c r="S735" s="7">
        <f>IFERROR(R735*P735,"")</f>
        <v>0</v>
      </c>
      <c r="T735" s="6">
        <f>IFERROR((S735*M735*N735)/1000,"")</f>
        <v>0</v>
      </c>
      <c r="U735" s="6">
        <f>IFERROR(R735*M735*N735,"")</f>
        <v>0</v>
      </c>
      <c r="V735" s="6">
        <f>IF(A735&gt;0,A735*(1-(B735/100)-(C735/100)),"")</f>
        <v>0</v>
      </c>
      <c r="W735" s="6">
        <f>IFERROR(T735*V735,"")</f>
        <v>0</v>
      </c>
      <c r="X735" s="8">
        <f>IF(AND(U735&gt;0,O735&gt;0),ABS(U735-O735)/O735,"")</f>
        <v>0</v>
      </c>
      <c r="Y735" s="8">
        <f>IF(E735="Seca",Tol_Seca,Tol_Chuva)</f>
        <v>0</v>
      </c>
      <c r="Z735">
        <f>IF(AND(U735&gt;0,O735&gt;0),IF(X735&lt;=Y735,"OK","ATENCAO"),"")</f>
        <v>0</v>
      </c>
    </row>
    <row r="736" spans="7:26">
      <c r="G736">
        <f>D736&amp;"|"&amp;E736&amp;"|"&amp;F736</f>
        <v>0</v>
      </c>
      <c r="H736">
        <f>UPPER(SUBSTITUTE(SUBSTITUTE(G736,"-","")," ",""))</f>
        <v>0</v>
      </c>
      <c r="I736" s="6">
        <f>IFERROR(INDEX(Param_E,MATCH(H736,Param_KeysNorm,0)),"")</f>
        <v>0</v>
      </c>
      <c r="J736" s="6">
        <f>IFERROR(INDEX(Param_Gf,MATCH(H736,Param_KeysNorm,0)),"")</f>
        <v>0</v>
      </c>
      <c r="K736" s="6">
        <f>IFERROR(INDEX(Param_s,MATCH(H736,Param_KeysNorm,0)),"")</f>
        <v>0</v>
      </c>
      <c r="L736" s="6">
        <f>IFERROR(INDEX(Param_g,MATCH(H736,Param_KeysNorm,0)),"")</f>
        <v>0</v>
      </c>
      <c r="M736" s="6">
        <f>IFERROR(INDEX(Param_L,MATCH(H736,Param_KeysNorm,0)),"")</f>
        <v>0</v>
      </c>
      <c r="N736" s="6">
        <f>IFERROR(INDEX(Param_rho,MATCH(H736,Param_KeysNorm,0)),"")</f>
        <v>0</v>
      </c>
      <c r="O736" s="6">
        <f>IFERROR(INDEX(Param_d,MATCH(H736,Param_KeysNorm,0)),"")</f>
        <v>0</v>
      </c>
      <c r="P736" s="6">
        <f>IFERROR(IF(I736&gt;0,10000/I736,""),"")</f>
        <v>0</v>
      </c>
      <c r="Q736" s="6">
        <f>IFERROR(IF(K736&gt;0,J736/K736,""),"")</f>
        <v>0</v>
      </c>
      <c r="R736" s="6">
        <f>IFERROR(IF(L736&gt;0,Q736/L736,""),"")</f>
        <v>0</v>
      </c>
      <c r="S736" s="7">
        <f>IFERROR(R736*P736,"")</f>
        <v>0</v>
      </c>
      <c r="T736" s="6">
        <f>IFERROR((S736*M736*N736)/1000,"")</f>
        <v>0</v>
      </c>
      <c r="U736" s="6">
        <f>IFERROR(R736*M736*N736,"")</f>
        <v>0</v>
      </c>
      <c r="V736" s="6">
        <f>IF(A736&gt;0,A736*(1-(B736/100)-(C736/100)),"")</f>
        <v>0</v>
      </c>
      <c r="W736" s="6">
        <f>IFERROR(T736*V736,"")</f>
        <v>0</v>
      </c>
      <c r="X736" s="8">
        <f>IF(AND(U736&gt;0,O736&gt;0),ABS(U736-O736)/O736,"")</f>
        <v>0</v>
      </c>
      <c r="Y736" s="8">
        <f>IF(E736="Seca",Tol_Seca,Tol_Chuva)</f>
        <v>0</v>
      </c>
      <c r="Z736">
        <f>IF(AND(U736&gt;0,O736&gt;0),IF(X736&lt;=Y736,"OK","ATENCAO"),"")</f>
        <v>0</v>
      </c>
    </row>
    <row r="737" spans="7:26">
      <c r="G737">
        <f>D737&amp;"|"&amp;E737&amp;"|"&amp;F737</f>
        <v>0</v>
      </c>
      <c r="H737">
        <f>UPPER(SUBSTITUTE(SUBSTITUTE(G737,"-","")," ",""))</f>
        <v>0</v>
      </c>
      <c r="I737" s="6">
        <f>IFERROR(INDEX(Param_E,MATCH(H737,Param_KeysNorm,0)),"")</f>
        <v>0</v>
      </c>
      <c r="J737" s="6">
        <f>IFERROR(INDEX(Param_Gf,MATCH(H737,Param_KeysNorm,0)),"")</f>
        <v>0</v>
      </c>
      <c r="K737" s="6">
        <f>IFERROR(INDEX(Param_s,MATCH(H737,Param_KeysNorm,0)),"")</f>
        <v>0</v>
      </c>
      <c r="L737" s="6">
        <f>IFERROR(INDEX(Param_g,MATCH(H737,Param_KeysNorm,0)),"")</f>
        <v>0</v>
      </c>
      <c r="M737" s="6">
        <f>IFERROR(INDEX(Param_L,MATCH(H737,Param_KeysNorm,0)),"")</f>
        <v>0</v>
      </c>
      <c r="N737" s="6">
        <f>IFERROR(INDEX(Param_rho,MATCH(H737,Param_KeysNorm,0)),"")</f>
        <v>0</v>
      </c>
      <c r="O737" s="6">
        <f>IFERROR(INDEX(Param_d,MATCH(H737,Param_KeysNorm,0)),"")</f>
        <v>0</v>
      </c>
      <c r="P737" s="6">
        <f>IFERROR(IF(I737&gt;0,10000/I737,""),"")</f>
        <v>0</v>
      </c>
      <c r="Q737" s="6">
        <f>IFERROR(IF(K737&gt;0,J737/K737,""),"")</f>
        <v>0</v>
      </c>
      <c r="R737" s="6">
        <f>IFERROR(IF(L737&gt;0,Q737/L737,""),"")</f>
        <v>0</v>
      </c>
      <c r="S737" s="7">
        <f>IFERROR(R737*P737,"")</f>
        <v>0</v>
      </c>
      <c r="T737" s="6">
        <f>IFERROR((S737*M737*N737)/1000,"")</f>
        <v>0</v>
      </c>
      <c r="U737" s="6">
        <f>IFERROR(R737*M737*N737,"")</f>
        <v>0</v>
      </c>
      <c r="V737" s="6">
        <f>IF(A737&gt;0,A737*(1-(B737/100)-(C737/100)),"")</f>
        <v>0</v>
      </c>
      <c r="W737" s="6">
        <f>IFERROR(T737*V737,"")</f>
        <v>0</v>
      </c>
      <c r="X737" s="8">
        <f>IF(AND(U737&gt;0,O737&gt;0),ABS(U737-O737)/O737,"")</f>
        <v>0</v>
      </c>
      <c r="Y737" s="8">
        <f>IF(E737="Seca",Tol_Seca,Tol_Chuva)</f>
        <v>0</v>
      </c>
      <c r="Z737">
        <f>IF(AND(U737&gt;0,O737&gt;0),IF(X737&lt;=Y737,"OK","ATENCAO"),"")</f>
        <v>0</v>
      </c>
    </row>
    <row r="738" spans="7:26">
      <c r="G738">
        <f>D738&amp;"|"&amp;E738&amp;"|"&amp;F738</f>
        <v>0</v>
      </c>
      <c r="H738">
        <f>UPPER(SUBSTITUTE(SUBSTITUTE(G738,"-","")," ",""))</f>
        <v>0</v>
      </c>
      <c r="I738" s="6">
        <f>IFERROR(INDEX(Param_E,MATCH(H738,Param_KeysNorm,0)),"")</f>
        <v>0</v>
      </c>
      <c r="J738" s="6">
        <f>IFERROR(INDEX(Param_Gf,MATCH(H738,Param_KeysNorm,0)),"")</f>
        <v>0</v>
      </c>
      <c r="K738" s="6">
        <f>IFERROR(INDEX(Param_s,MATCH(H738,Param_KeysNorm,0)),"")</f>
        <v>0</v>
      </c>
      <c r="L738" s="6">
        <f>IFERROR(INDEX(Param_g,MATCH(H738,Param_KeysNorm,0)),"")</f>
        <v>0</v>
      </c>
      <c r="M738" s="6">
        <f>IFERROR(INDEX(Param_L,MATCH(H738,Param_KeysNorm,0)),"")</f>
        <v>0</v>
      </c>
      <c r="N738" s="6">
        <f>IFERROR(INDEX(Param_rho,MATCH(H738,Param_KeysNorm,0)),"")</f>
        <v>0</v>
      </c>
      <c r="O738" s="6">
        <f>IFERROR(INDEX(Param_d,MATCH(H738,Param_KeysNorm,0)),"")</f>
        <v>0</v>
      </c>
      <c r="P738" s="6">
        <f>IFERROR(IF(I738&gt;0,10000/I738,""),"")</f>
        <v>0</v>
      </c>
      <c r="Q738" s="6">
        <f>IFERROR(IF(K738&gt;0,J738/K738,""),"")</f>
        <v>0</v>
      </c>
      <c r="R738" s="6">
        <f>IFERROR(IF(L738&gt;0,Q738/L738,""),"")</f>
        <v>0</v>
      </c>
      <c r="S738" s="7">
        <f>IFERROR(R738*P738,"")</f>
        <v>0</v>
      </c>
      <c r="T738" s="6">
        <f>IFERROR((S738*M738*N738)/1000,"")</f>
        <v>0</v>
      </c>
      <c r="U738" s="6">
        <f>IFERROR(R738*M738*N738,"")</f>
        <v>0</v>
      </c>
      <c r="V738" s="6">
        <f>IF(A738&gt;0,A738*(1-(B738/100)-(C738/100)),"")</f>
        <v>0</v>
      </c>
      <c r="W738" s="6">
        <f>IFERROR(T738*V738,"")</f>
        <v>0</v>
      </c>
      <c r="X738" s="8">
        <f>IF(AND(U738&gt;0,O738&gt;0),ABS(U738-O738)/O738,"")</f>
        <v>0</v>
      </c>
      <c r="Y738" s="8">
        <f>IF(E738="Seca",Tol_Seca,Tol_Chuva)</f>
        <v>0</v>
      </c>
      <c r="Z738">
        <f>IF(AND(U738&gt;0,O738&gt;0),IF(X738&lt;=Y738,"OK","ATENCAO"),"")</f>
        <v>0</v>
      </c>
    </row>
    <row r="739" spans="7:26">
      <c r="G739">
        <f>D739&amp;"|"&amp;E739&amp;"|"&amp;F739</f>
        <v>0</v>
      </c>
      <c r="H739">
        <f>UPPER(SUBSTITUTE(SUBSTITUTE(G739,"-","")," ",""))</f>
        <v>0</v>
      </c>
      <c r="I739" s="6">
        <f>IFERROR(INDEX(Param_E,MATCH(H739,Param_KeysNorm,0)),"")</f>
        <v>0</v>
      </c>
      <c r="J739" s="6">
        <f>IFERROR(INDEX(Param_Gf,MATCH(H739,Param_KeysNorm,0)),"")</f>
        <v>0</v>
      </c>
      <c r="K739" s="6">
        <f>IFERROR(INDEX(Param_s,MATCH(H739,Param_KeysNorm,0)),"")</f>
        <v>0</v>
      </c>
      <c r="L739" s="6">
        <f>IFERROR(INDEX(Param_g,MATCH(H739,Param_KeysNorm,0)),"")</f>
        <v>0</v>
      </c>
      <c r="M739" s="6">
        <f>IFERROR(INDEX(Param_L,MATCH(H739,Param_KeysNorm,0)),"")</f>
        <v>0</v>
      </c>
      <c r="N739" s="6">
        <f>IFERROR(INDEX(Param_rho,MATCH(H739,Param_KeysNorm,0)),"")</f>
        <v>0</v>
      </c>
      <c r="O739" s="6">
        <f>IFERROR(INDEX(Param_d,MATCH(H739,Param_KeysNorm,0)),"")</f>
        <v>0</v>
      </c>
      <c r="P739" s="6">
        <f>IFERROR(IF(I739&gt;0,10000/I739,""),"")</f>
        <v>0</v>
      </c>
      <c r="Q739" s="6">
        <f>IFERROR(IF(K739&gt;0,J739/K739,""),"")</f>
        <v>0</v>
      </c>
      <c r="R739" s="6">
        <f>IFERROR(IF(L739&gt;0,Q739/L739,""),"")</f>
        <v>0</v>
      </c>
      <c r="S739" s="7">
        <f>IFERROR(R739*P739,"")</f>
        <v>0</v>
      </c>
      <c r="T739" s="6">
        <f>IFERROR((S739*M739*N739)/1000,"")</f>
        <v>0</v>
      </c>
      <c r="U739" s="6">
        <f>IFERROR(R739*M739*N739,"")</f>
        <v>0</v>
      </c>
      <c r="V739" s="6">
        <f>IF(A739&gt;0,A739*(1-(B739/100)-(C739/100)),"")</f>
        <v>0</v>
      </c>
      <c r="W739" s="6">
        <f>IFERROR(T739*V739,"")</f>
        <v>0</v>
      </c>
      <c r="X739" s="8">
        <f>IF(AND(U739&gt;0,O739&gt;0),ABS(U739-O739)/O739,"")</f>
        <v>0</v>
      </c>
      <c r="Y739" s="8">
        <f>IF(E739="Seca",Tol_Seca,Tol_Chuva)</f>
        <v>0</v>
      </c>
      <c r="Z739">
        <f>IF(AND(U739&gt;0,O739&gt;0),IF(X739&lt;=Y739,"OK","ATENCAO"),"")</f>
        <v>0</v>
      </c>
    </row>
    <row r="740" spans="7:26">
      <c r="G740">
        <f>D740&amp;"|"&amp;E740&amp;"|"&amp;F740</f>
        <v>0</v>
      </c>
      <c r="H740">
        <f>UPPER(SUBSTITUTE(SUBSTITUTE(G740,"-","")," ",""))</f>
        <v>0</v>
      </c>
      <c r="I740" s="6">
        <f>IFERROR(INDEX(Param_E,MATCH(H740,Param_KeysNorm,0)),"")</f>
        <v>0</v>
      </c>
      <c r="J740" s="6">
        <f>IFERROR(INDEX(Param_Gf,MATCH(H740,Param_KeysNorm,0)),"")</f>
        <v>0</v>
      </c>
      <c r="K740" s="6">
        <f>IFERROR(INDEX(Param_s,MATCH(H740,Param_KeysNorm,0)),"")</f>
        <v>0</v>
      </c>
      <c r="L740" s="6">
        <f>IFERROR(INDEX(Param_g,MATCH(H740,Param_KeysNorm,0)),"")</f>
        <v>0</v>
      </c>
      <c r="M740" s="6">
        <f>IFERROR(INDEX(Param_L,MATCH(H740,Param_KeysNorm,0)),"")</f>
        <v>0</v>
      </c>
      <c r="N740" s="6">
        <f>IFERROR(INDEX(Param_rho,MATCH(H740,Param_KeysNorm,0)),"")</f>
        <v>0</v>
      </c>
      <c r="O740" s="6">
        <f>IFERROR(INDEX(Param_d,MATCH(H740,Param_KeysNorm,0)),"")</f>
        <v>0</v>
      </c>
      <c r="P740" s="6">
        <f>IFERROR(IF(I740&gt;0,10000/I740,""),"")</f>
        <v>0</v>
      </c>
      <c r="Q740" s="6">
        <f>IFERROR(IF(K740&gt;0,J740/K740,""),"")</f>
        <v>0</v>
      </c>
      <c r="R740" s="6">
        <f>IFERROR(IF(L740&gt;0,Q740/L740,""),"")</f>
        <v>0</v>
      </c>
      <c r="S740" s="7">
        <f>IFERROR(R740*P740,"")</f>
        <v>0</v>
      </c>
      <c r="T740" s="6">
        <f>IFERROR((S740*M740*N740)/1000,"")</f>
        <v>0</v>
      </c>
      <c r="U740" s="6">
        <f>IFERROR(R740*M740*N740,"")</f>
        <v>0</v>
      </c>
      <c r="V740" s="6">
        <f>IF(A740&gt;0,A740*(1-(B740/100)-(C740/100)),"")</f>
        <v>0</v>
      </c>
      <c r="W740" s="6">
        <f>IFERROR(T740*V740,"")</f>
        <v>0</v>
      </c>
      <c r="X740" s="8">
        <f>IF(AND(U740&gt;0,O740&gt;0),ABS(U740-O740)/O740,"")</f>
        <v>0</v>
      </c>
      <c r="Y740" s="8">
        <f>IF(E740="Seca",Tol_Seca,Tol_Chuva)</f>
        <v>0</v>
      </c>
      <c r="Z740">
        <f>IF(AND(U740&gt;0,O740&gt;0),IF(X740&lt;=Y740,"OK","ATENCAO"),"")</f>
        <v>0</v>
      </c>
    </row>
    <row r="741" spans="7:26">
      <c r="G741">
        <f>D741&amp;"|"&amp;E741&amp;"|"&amp;F741</f>
        <v>0</v>
      </c>
      <c r="H741">
        <f>UPPER(SUBSTITUTE(SUBSTITUTE(G741,"-","")," ",""))</f>
        <v>0</v>
      </c>
      <c r="I741" s="6">
        <f>IFERROR(INDEX(Param_E,MATCH(H741,Param_KeysNorm,0)),"")</f>
        <v>0</v>
      </c>
      <c r="J741" s="6">
        <f>IFERROR(INDEX(Param_Gf,MATCH(H741,Param_KeysNorm,0)),"")</f>
        <v>0</v>
      </c>
      <c r="K741" s="6">
        <f>IFERROR(INDEX(Param_s,MATCH(H741,Param_KeysNorm,0)),"")</f>
        <v>0</v>
      </c>
      <c r="L741" s="6">
        <f>IFERROR(INDEX(Param_g,MATCH(H741,Param_KeysNorm,0)),"")</f>
        <v>0</v>
      </c>
      <c r="M741" s="6">
        <f>IFERROR(INDEX(Param_L,MATCH(H741,Param_KeysNorm,0)),"")</f>
        <v>0</v>
      </c>
      <c r="N741" s="6">
        <f>IFERROR(INDEX(Param_rho,MATCH(H741,Param_KeysNorm,0)),"")</f>
        <v>0</v>
      </c>
      <c r="O741" s="6">
        <f>IFERROR(INDEX(Param_d,MATCH(H741,Param_KeysNorm,0)),"")</f>
        <v>0</v>
      </c>
      <c r="P741" s="6">
        <f>IFERROR(IF(I741&gt;0,10000/I741,""),"")</f>
        <v>0</v>
      </c>
      <c r="Q741" s="6">
        <f>IFERROR(IF(K741&gt;0,J741/K741,""),"")</f>
        <v>0</v>
      </c>
      <c r="R741" s="6">
        <f>IFERROR(IF(L741&gt;0,Q741/L741,""),"")</f>
        <v>0</v>
      </c>
      <c r="S741" s="7">
        <f>IFERROR(R741*P741,"")</f>
        <v>0</v>
      </c>
      <c r="T741" s="6">
        <f>IFERROR((S741*M741*N741)/1000,"")</f>
        <v>0</v>
      </c>
      <c r="U741" s="6">
        <f>IFERROR(R741*M741*N741,"")</f>
        <v>0</v>
      </c>
      <c r="V741" s="6">
        <f>IF(A741&gt;0,A741*(1-(B741/100)-(C741/100)),"")</f>
        <v>0</v>
      </c>
      <c r="W741" s="6">
        <f>IFERROR(T741*V741,"")</f>
        <v>0</v>
      </c>
      <c r="X741" s="8">
        <f>IF(AND(U741&gt;0,O741&gt;0),ABS(U741-O741)/O741,"")</f>
        <v>0</v>
      </c>
      <c r="Y741" s="8">
        <f>IF(E741="Seca",Tol_Seca,Tol_Chuva)</f>
        <v>0</v>
      </c>
      <c r="Z741">
        <f>IF(AND(U741&gt;0,O741&gt;0),IF(X741&lt;=Y741,"OK","ATENCAO"),"")</f>
        <v>0</v>
      </c>
    </row>
    <row r="742" spans="7:26">
      <c r="G742">
        <f>D742&amp;"|"&amp;E742&amp;"|"&amp;F742</f>
        <v>0</v>
      </c>
      <c r="H742">
        <f>UPPER(SUBSTITUTE(SUBSTITUTE(G742,"-","")," ",""))</f>
        <v>0</v>
      </c>
      <c r="I742" s="6">
        <f>IFERROR(INDEX(Param_E,MATCH(H742,Param_KeysNorm,0)),"")</f>
        <v>0</v>
      </c>
      <c r="J742" s="6">
        <f>IFERROR(INDEX(Param_Gf,MATCH(H742,Param_KeysNorm,0)),"")</f>
        <v>0</v>
      </c>
      <c r="K742" s="6">
        <f>IFERROR(INDEX(Param_s,MATCH(H742,Param_KeysNorm,0)),"")</f>
        <v>0</v>
      </c>
      <c r="L742" s="6">
        <f>IFERROR(INDEX(Param_g,MATCH(H742,Param_KeysNorm,0)),"")</f>
        <v>0</v>
      </c>
      <c r="M742" s="6">
        <f>IFERROR(INDEX(Param_L,MATCH(H742,Param_KeysNorm,0)),"")</f>
        <v>0</v>
      </c>
      <c r="N742" s="6">
        <f>IFERROR(INDEX(Param_rho,MATCH(H742,Param_KeysNorm,0)),"")</f>
        <v>0</v>
      </c>
      <c r="O742" s="6">
        <f>IFERROR(INDEX(Param_d,MATCH(H742,Param_KeysNorm,0)),"")</f>
        <v>0</v>
      </c>
      <c r="P742" s="6">
        <f>IFERROR(IF(I742&gt;0,10000/I742,""),"")</f>
        <v>0</v>
      </c>
      <c r="Q742" s="6">
        <f>IFERROR(IF(K742&gt;0,J742/K742,""),"")</f>
        <v>0</v>
      </c>
      <c r="R742" s="6">
        <f>IFERROR(IF(L742&gt;0,Q742/L742,""),"")</f>
        <v>0</v>
      </c>
      <c r="S742" s="7">
        <f>IFERROR(R742*P742,"")</f>
        <v>0</v>
      </c>
      <c r="T742" s="6">
        <f>IFERROR((S742*M742*N742)/1000,"")</f>
        <v>0</v>
      </c>
      <c r="U742" s="6">
        <f>IFERROR(R742*M742*N742,"")</f>
        <v>0</v>
      </c>
      <c r="V742" s="6">
        <f>IF(A742&gt;0,A742*(1-(B742/100)-(C742/100)),"")</f>
        <v>0</v>
      </c>
      <c r="W742" s="6">
        <f>IFERROR(T742*V742,"")</f>
        <v>0</v>
      </c>
      <c r="X742" s="8">
        <f>IF(AND(U742&gt;0,O742&gt;0),ABS(U742-O742)/O742,"")</f>
        <v>0</v>
      </c>
      <c r="Y742" s="8">
        <f>IF(E742="Seca",Tol_Seca,Tol_Chuva)</f>
        <v>0</v>
      </c>
      <c r="Z742">
        <f>IF(AND(U742&gt;0,O742&gt;0),IF(X742&lt;=Y742,"OK","ATENCAO"),"")</f>
        <v>0</v>
      </c>
    </row>
    <row r="743" spans="7:26">
      <c r="G743">
        <f>D743&amp;"|"&amp;E743&amp;"|"&amp;F743</f>
        <v>0</v>
      </c>
      <c r="H743">
        <f>UPPER(SUBSTITUTE(SUBSTITUTE(G743,"-","")," ",""))</f>
        <v>0</v>
      </c>
      <c r="I743" s="6">
        <f>IFERROR(INDEX(Param_E,MATCH(H743,Param_KeysNorm,0)),"")</f>
        <v>0</v>
      </c>
      <c r="J743" s="6">
        <f>IFERROR(INDEX(Param_Gf,MATCH(H743,Param_KeysNorm,0)),"")</f>
        <v>0</v>
      </c>
      <c r="K743" s="6">
        <f>IFERROR(INDEX(Param_s,MATCH(H743,Param_KeysNorm,0)),"")</f>
        <v>0</v>
      </c>
      <c r="L743" s="6">
        <f>IFERROR(INDEX(Param_g,MATCH(H743,Param_KeysNorm,0)),"")</f>
        <v>0</v>
      </c>
      <c r="M743" s="6">
        <f>IFERROR(INDEX(Param_L,MATCH(H743,Param_KeysNorm,0)),"")</f>
        <v>0</v>
      </c>
      <c r="N743" s="6">
        <f>IFERROR(INDEX(Param_rho,MATCH(H743,Param_KeysNorm,0)),"")</f>
        <v>0</v>
      </c>
      <c r="O743" s="6">
        <f>IFERROR(INDEX(Param_d,MATCH(H743,Param_KeysNorm,0)),"")</f>
        <v>0</v>
      </c>
      <c r="P743" s="6">
        <f>IFERROR(IF(I743&gt;0,10000/I743,""),"")</f>
        <v>0</v>
      </c>
      <c r="Q743" s="6">
        <f>IFERROR(IF(K743&gt;0,J743/K743,""),"")</f>
        <v>0</v>
      </c>
      <c r="R743" s="6">
        <f>IFERROR(IF(L743&gt;0,Q743/L743,""),"")</f>
        <v>0</v>
      </c>
      <c r="S743" s="7">
        <f>IFERROR(R743*P743,"")</f>
        <v>0</v>
      </c>
      <c r="T743" s="6">
        <f>IFERROR((S743*M743*N743)/1000,"")</f>
        <v>0</v>
      </c>
      <c r="U743" s="6">
        <f>IFERROR(R743*M743*N743,"")</f>
        <v>0</v>
      </c>
      <c r="V743" s="6">
        <f>IF(A743&gt;0,A743*(1-(B743/100)-(C743/100)),"")</f>
        <v>0</v>
      </c>
      <c r="W743" s="6">
        <f>IFERROR(T743*V743,"")</f>
        <v>0</v>
      </c>
      <c r="X743" s="8">
        <f>IF(AND(U743&gt;0,O743&gt;0),ABS(U743-O743)/O743,"")</f>
        <v>0</v>
      </c>
      <c r="Y743" s="8">
        <f>IF(E743="Seca",Tol_Seca,Tol_Chuva)</f>
        <v>0</v>
      </c>
      <c r="Z743">
        <f>IF(AND(U743&gt;0,O743&gt;0),IF(X743&lt;=Y743,"OK","ATENCAO"),"")</f>
        <v>0</v>
      </c>
    </row>
    <row r="744" spans="7:26">
      <c r="G744">
        <f>D744&amp;"|"&amp;E744&amp;"|"&amp;F744</f>
        <v>0</v>
      </c>
      <c r="H744">
        <f>UPPER(SUBSTITUTE(SUBSTITUTE(G744,"-","")," ",""))</f>
        <v>0</v>
      </c>
      <c r="I744" s="6">
        <f>IFERROR(INDEX(Param_E,MATCH(H744,Param_KeysNorm,0)),"")</f>
        <v>0</v>
      </c>
      <c r="J744" s="6">
        <f>IFERROR(INDEX(Param_Gf,MATCH(H744,Param_KeysNorm,0)),"")</f>
        <v>0</v>
      </c>
      <c r="K744" s="6">
        <f>IFERROR(INDEX(Param_s,MATCH(H744,Param_KeysNorm,0)),"")</f>
        <v>0</v>
      </c>
      <c r="L744" s="6">
        <f>IFERROR(INDEX(Param_g,MATCH(H744,Param_KeysNorm,0)),"")</f>
        <v>0</v>
      </c>
      <c r="M744" s="6">
        <f>IFERROR(INDEX(Param_L,MATCH(H744,Param_KeysNorm,0)),"")</f>
        <v>0</v>
      </c>
      <c r="N744" s="6">
        <f>IFERROR(INDEX(Param_rho,MATCH(H744,Param_KeysNorm,0)),"")</f>
        <v>0</v>
      </c>
      <c r="O744" s="6">
        <f>IFERROR(INDEX(Param_d,MATCH(H744,Param_KeysNorm,0)),"")</f>
        <v>0</v>
      </c>
      <c r="P744" s="6">
        <f>IFERROR(IF(I744&gt;0,10000/I744,""),"")</f>
        <v>0</v>
      </c>
      <c r="Q744" s="6">
        <f>IFERROR(IF(K744&gt;0,J744/K744,""),"")</f>
        <v>0</v>
      </c>
      <c r="R744" s="6">
        <f>IFERROR(IF(L744&gt;0,Q744/L744,""),"")</f>
        <v>0</v>
      </c>
      <c r="S744" s="7">
        <f>IFERROR(R744*P744,"")</f>
        <v>0</v>
      </c>
      <c r="T744" s="6">
        <f>IFERROR((S744*M744*N744)/1000,"")</f>
        <v>0</v>
      </c>
      <c r="U744" s="6">
        <f>IFERROR(R744*M744*N744,"")</f>
        <v>0</v>
      </c>
      <c r="V744" s="6">
        <f>IF(A744&gt;0,A744*(1-(B744/100)-(C744/100)),"")</f>
        <v>0</v>
      </c>
      <c r="W744" s="6">
        <f>IFERROR(T744*V744,"")</f>
        <v>0</v>
      </c>
      <c r="X744" s="8">
        <f>IF(AND(U744&gt;0,O744&gt;0),ABS(U744-O744)/O744,"")</f>
        <v>0</v>
      </c>
      <c r="Y744" s="8">
        <f>IF(E744="Seca",Tol_Seca,Tol_Chuva)</f>
        <v>0</v>
      </c>
      <c r="Z744">
        <f>IF(AND(U744&gt;0,O744&gt;0),IF(X744&lt;=Y744,"OK","ATENCAO"),"")</f>
        <v>0</v>
      </c>
    </row>
    <row r="745" spans="7:26">
      <c r="G745">
        <f>D745&amp;"|"&amp;E745&amp;"|"&amp;F745</f>
        <v>0</v>
      </c>
      <c r="H745">
        <f>UPPER(SUBSTITUTE(SUBSTITUTE(G745,"-","")," ",""))</f>
        <v>0</v>
      </c>
      <c r="I745" s="6">
        <f>IFERROR(INDEX(Param_E,MATCH(H745,Param_KeysNorm,0)),"")</f>
        <v>0</v>
      </c>
      <c r="J745" s="6">
        <f>IFERROR(INDEX(Param_Gf,MATCH(H745,Param_KeysNorm,0)),"")</f>
        <v>0</v>
      </c>
      <c r="K745" s="6">
        <f>IFERROR(INDEX(Param_s,MATCH(H745,Param_KeysNorm,0)),"")</f>
        <v>0</v>
      </c>
      <c r="L745" s="6">
        <f>IFERROR(INDEX(Param_g,MATCH(H745,Param_KeysNorm,0)),"")</f>
        <v>0</v>
      </c>
      <c r="M745" s="6">
        <f>IFERROR(INDEX(Param_L,MATCH(H745,Param_KeysNorm,0)),"")</f>
        <v>0</v>
      </c>
      <c r="N745" s="6">
        <f>IFERROR(INDEX(Param_rho,MATCH(H745,Param_KeysNorm,0)),"")</f>
        <v>0</v>
      </c>
      <c r="O745" s="6">
        <f>IFERROR(INDEX(Param_d,MATCH(H745,Param_KeysNorm,0)),"")</f>
        <v>0</v>
      </c>
      <c r="P745" s="6">
        <f>IFERROR(IF(I745&gt;0,10000/I745,""),"")</f>
        <v>0</v>
      </c>
      <c r="Q745" s="6">
        <f>IFERROR(IF(K745&gt;0,J745/K745,""),"")</f>
        <v>0</v>
      </c>
      <c r="R745" s="6">
        <f>IFERROR(IF(L745&gt;0,Q745/L745,""),"")</f>
        <v>0</v>
      </c>
      <c r="S745" s="7">
        <f>IFERROR(R745*P745,"")</f>
        <v>0</v>
      </c>
      <c r="T745" s="6">
        <f>IFERROR((S745*M745*N745)/1000,"")</f>
        <v>0</v>
      </c>
      <c r="U745" s="6">
        <f>IFERROR(R745*M745*N745,"")</f>
        <v>0</v>
      </c>
      <c r="V745" s="6">
        <f>IF(A745&gt;0,A745*(1-(B745/100)-(C745/100)),"")</f>
        <v>0</v>
      </c>
      <c r="W745" s="6">
        <f>IFERROR(T745*V745,"")</f>
        <v>0</v>
      </c>
      <c r="X745" s="8">
        <f>IF(AND(U745&gt;0,O745&gt;0),ABS(U745-O745)/O745,"")</f>
        <v>0</v>
      </c>
      <c r="Y745" s="8">
        <f>IF(E745="Seca",Tol_Seca,Tol_Chuva)</f>
        <v>0</v>
      </c>
      <c r="Z745">
        <f>IF(AND(U745&gt;0,O745&gt;0),IF(X745&lt;=Y745,"OK","ATENCAO"),"")</f>
        <v>0</v>
      </c>
    </row>
    <row r="746" spans="7:26">
      <c r="G746">
        <f>D746&amp;"|"&amp;E746&amp;"|"&amp;F746</f>
        <v>0</v>
      </c>
      <c r="H746">
        <f>UPPER(SUBSTITUTE(SUBSTITUTE(G746,"-","")," ",""))</f>
        <v>0</v>
      </c>
      <c r="I746" s="6">
        <f>IFERROR(INDEX(Param_E,MATCH(H746,Param_KeysNorm,0)),"")</f>
        <v>0</v>
      </c>
      <c r="J746" s="6">
        <f>IFERROR(INDEX(Param_Gf,MATCH(H746,Param_KeysNorm,0)),"")</f>
        <v>0</v>
      </c>
      <c r="K746" s="6">
        <f>IFERROR(INDEX(Param_s,MATCH(H746,Param_KeysNorm,0)),"")</f>
        <v>0</v>
      </c>
      <c r="L746" s="6">
        <f>IFERROR(INDEX(Param_g,MATCH(H746,Param_KeysNorm,0)),"")</f>
        <v>0</v>
      </c>
      <c r="M746" s="6">
        <f>IFERROR(INDEX(Param_L,MATCH(H746,Param_KeysNorm,0)),"")</f>
        <v>0</v>
      </c>
      <c r="N746" s="6">
        <f>IFERROR(INDEX(Param_rho,MATCH(H746,Param_KeysNorm,0)),"")</f>
        <v>0</v>
      </c>
      <c r="O746" s="6">
        <f>IFERROR(INDEX(Param_d,MATCH(H746,Param_KeysNorm,0)),"")</f>
        <v>0</v>
      </c>
      <c r="P746" s="6">
        <f>IFERROR(IF(I746&gt;0,10000/I746,""),"")</f>
        <v>0</v>
      </c>
      <c r="Q746" s="6">
        <f>IFERROR(IF(K746&gt;0,J746/K746,""),"")</f>
        <v>0</v>
      </c>
      <c r="R746" s="6">
        <f>IFERROR(IF(L746&gt;0,Q746/L746,""),"")</f>
        <v>0</v>
      </c>
      <c r="S746" s="7">
        <f>IFERROR(R746*P746,"")</f>
        <v>0</v>
      </c>
      <c r="T746" s="6">
        <f>IFERROR((S746*M746*N746)/1000,"")</f>
        <v>0</v>
      </c>
      <c r="U746" s="6">
        <f>IFERROR(R746*M746*N746,"")</f>
        <v>0</v>
      </c>
      <c r="V746" s="6">
        <f>IF(A746&gt;0,A746*(1-(B746/100)-(C746/100)),"")</f>
        <v>0</v>
      </c>
      <c r="W746" s="6">
        <f>IFERROR(T746*V746,"")</f>
        <v>0</v>
      </c>
      <c r="X746" s="8">
        <f>IF(AND(U746&gt;0,O746&gt;0),ABS(U746-O746)/O746,"")</f>
        <v>0</v>
      </c>
      <c r="Y746" s="8">
        <f>IF(E746="Seca",Tol_Seca,Tol_Chuva)</f>
        <v>0</v>
      </c>
      <c r="Z746">
        <f>IF(AND(U746&gt;0,O746&gt;0),IF(X746&lt;=Y746,"OK","ATENCAO"),"")</f>
        <v>0</v>
      </c>
    </row>
    <row r="747" spans="7:26">
      <c r="G747">
        <f>D747&amp;"|"&amp;E747&amp;"|"&amp;F747</f>
        <v>0</v>
      </c>
      <c r="H747">
        <f>UPPER(SUBSTITUTE(SUBSTITUTE(G747,"-","")," ",""))</f>
        <v>0</v>
      </c>
      <c r="I747" s="6">
        <f>IFERROR(INDEX(Param_E,MATCH(H747,Param_KeysNorm,0)),"")</f>
        <v>0</v>
      </c>
      <c r="J747" s="6">
        <f>IFERROR(INDEX(Param_Gf,MATCH(H747,Param_KeysNorm,0)),"")</f>
        <v>0</v>
      </c>
      <c r="K747" s="6">
        <f>IFERROR(INDEX(Param_s,MATCH(H747,Param_KeysNorm,0)),"")</f>
        <v>0</v>
      </c>
      <c r="L747" s="6">
        <f>IFERROR(INDEX(Param_g,MATCH(H747,Param_KeysNorm,0)),"")</f>
        <v>0</v>
      </c>
      <c r="M747" s="6">
        <f>IFERROR(INDEX(Param_L,MATCH(H747,Param_KeysNorm,0)),"")</f>
        <v>0</v>
      </c>
      <c r="N747" s="6">
        <f>IFERROR(INDEX(Param_rho,MATCH(H747,Param_KeysNorm,0)),"")</f>
        <v>0</v>
      </c>
      <c r="O747" s="6">
        <f>IFERROR(INDEX(Param_d,MATCH(H747,Param_KeysNorm,0)),"")</f>
        <v>0</v>
      </c>
      <c r="P747" s="6">
        <f>IFERROR(IF(I747&gt;0,10000/I747,""),"")</f>
        <v>0</v>
      </c>
      <c r="Q747" s="6">
        <f>IFERROR(IF(K747&gt;0,J747/K747,""),"")</f>
        <v>0</v>
      </c>
      <c r="R747" s="6">
        <f>IFERROR(IF(L747&gt;0,Q747/L747,""),"")</f>
        <v>0</v>
      </c>
      <c r="S747" s="7">
        <f>IFERROR(R747*P747,"")</f>
        <v>0</v>
      </c>
      <c r="T747" s="6">
        <f>IFERROR((S747*M747*N747)/1000,"")</f>
        <v>0</v>
      </c>
      <c r="U747" s="6">
        <f>IFERROR(R747*M747*N747,"")</f>
        <v>0</v>
      </c>
      <c r="V747" s="6">
        <f>IF(A747&gt;0,A747*(1-(B747/100)-(C747/100)),"")</f>
        <v>0</v>
      </c>
      <c r="W747" s="6">
        <f>IFERROR(T747*V747,"")</f>
        <v>0</v>
      </c>
      <c r="X747" s="8">
        <f>IF(AND(U747&gt;0,O747&gt;0),ABS(U747-O747)/O747,"")</f>
        <v>0</v>
      </c>
      <c r="Y747" s="8">
        <f>IF(E747="Seca",Tol_Seca,Tol_Chuva)</f>
        <v>0</v>
      </c>
      <c r="Z747">
        <f>IF(AND(U747&gt;0,O747&gt;0),IF(X747&lt;=Y747,"OK","ATENCAO"),"")</f>
        <v>0</v>
      </c>
    </row>
    <row r="748" spans="7:26">
      <c r="G748">
        <f>D748&amp;"|"&amp;E748&amp;"|"&amp;F748</f>
        <v>0</v>
      </c>
      <c r="H748">
        <f>UPPER(SUBSTITUTE(SUBSTITUTE(G748,"-","")," ",""))</f>
        <v>0</v>
      </c>
      <c r="I748" s="6">
        <f>IFERROR(INDEX(Param_E,MATCH(H748,Param_KeysNorm,0)),"")</f>
        <v>0</v>
      </c>
      <c r="J748" s="6">
        <f>IFERROR(INDEX(Param_Gf,MATCH(H748,Param_KeysNorm,0)),"")</f>
        <v>0</v>
      </c>
      <c r="K748" s="6">
        <f>IFERROR(INDEX(Param_s,MATCH(H748,Param_KeysNorm,0)),"")</f>
        <v>0</v>
      </c>
      <c r="L748" s="6">
        <f>IFERROR(INDEX(Param_g,MATCH(H748,Param_KeysNorm,0)),"")</f>
        <v>0</v>
      </c>
      <c r="M748" s="6">
        <f>IFERROR(INDEX(Param_L,MATCH(H748,Param_KeysNorm,0)),"")</f>
        <v>0</v>
      </c>
      <c r="N748" s="6">
        <f>IFERROR(INDEX(Param_rho,MATCH(H748,Param_KeysNorm,0)),"")</f>
        <v>0</v>
      </c>
      <c r="O748" s="6">
        <f>IFERROR(INDEX(Param_d,MATCH(H748,Param_KeysNorm,0)),"")</f>
        <v>0</v>
      </c>
      <c r="P748" s="6">
        <f>IFERROR(IF(I748&gt;0,10000/I748,""),"")</f>
        <v>0</v>
      </c>
      <c r="Q748" s="6">
        <f>IFERROR(IF(K748&gt;0,J748/K748,""),"")</f>
        <v>0</v>
      </c>
      <c r="R748" s="6">
        <f>IFERROR(IF(L748&gt;0,Q748/L748,""),"")</f>
        <v>0</v>
      </c>
      <c r="S748" s="7">
        <f>IFERROR(R748*P748,"")</f>
        <v>0</v>
      </c>
      <c r="T748" s="6">
        <f>IFERROR((S748*M748*N748)/1000,"")</f>
        <v>0</v>
      </c>
      <c r="U748" s="6">
        <f>IFERROR(R748*M748*N748,"")</f>
        <v>0</v>
      </c>
      <c r="V748" s="6">
        <f>IF(A748&gt;0,A748*(1-(B748/100)-(C748/100)),"")</f>
        <v>0</v>
      </c>
      <c r="W748" s="6">
        <f>IFERROR(T748*V748,"")</f>
        <v>0</v>
      </c>
      <c r="X748" s="8">
        <f>IF(AND(U748&gt;0,O748&gt;0),ABS(U748-O748)/O748,"")</f>
        <v>0</v>
      </c>
      <c r="Y748" s="8">
        <f>IF(E748="Seca",Tol_Seca,Tol_Chuva)</f>
        <v>0</v>
      </c>
      <c r="Z748">
        <f>IF(AND(U748&gt;0,O748&gt;0),IF(X748&lt;=Y748,"OK","ATENCAO"),"")</f>
        <v>0</v>
      </c>
    </row>
    <row r="749" spans="7:26">
      <c r="G749">
        <f>D749&amp;"|"&amp;E749&amp;"|"&amp;F749</f>
        <v>0</v>
      </c>
      <c r="H749">
        <f>UPPER(SUBSTITUTE(SUBSTITUTE(G749,"-","")," ",""))</f>
        <v>0</v>
      </c>
      <c r="I749" s="6">
        <f>IFERROR(INDEX(Param_E,MATCH(H749,Param_KeysNorm,0)),"")</f>
        <v>0</v>
      </c>
      <c r="J749" s="6">
        <f>IFERROR(INDEX(Param_Gf,MATCH(H749,Param_KeysNorm,0)),"")</f>
        <v>0</v>
      </c>
      <c r="K749" s="6">
        <f>IFERROR(INDEX(Param_s,MATCH(H749,Param_KeysNorm,0)),"")</f>
        <v>0</v>
      </c>
      <c r="L749" s="6">
        <f>IFERROR(INDEX(Param_g,MATCH(H749,Param_KeysNorm,0)),"")</f>
        <v>0</v>
      </c>
      <c r="M749" s="6">
        <f>IFERROR(INDEX(Param_L,MATCH(H749,Param_KeysNorm,0)),"")</f>
        <v>0</v>
      </c>
      <c r="N749" s="6">
        <f>IFERROR(INDEX(Param_rho,MATCH(H749,Param_KeysNorm,0)),"")</f>
        <v>0</v>
      </c>
      <c r="O749" s="6">
        <f>IFERROR(INDEX(Param_d,MATCH(H749,Param_KeysNorm,0)),"")</f>
        <v>0</v>
      </c>
      <c r="P749" s="6">
        <f>IFERROR(IF(I749&gt;0,10000/I749,""),"")</f>
        <v>0</v>
      </c>
      <c r="Q749" s="6">
        <f>IFERROR(IF(K749&gt;0,J749/K749,""),"")</f>
        <v>0</v>
      </c>
      <c r="R749" s="6">
        <f>IFERROR(IF(L749&gt;0,Q749/L749,""),"")</f>
        <v>0</v>
      </c>
      <c r="S749" s="7">
        <f>IFERROR(R749*P749,"")</f>
        <v>0</v>
      </c>
      <c r="T749" s="6">
        <f>IFERROR((S749*M749*N749)/1000,"")</f>
        <v>0</v>
      </c>
      <c r="U749" s="6">
        <f>IFERROR(R749*M749*N749,"")</f>
        <v>0</v>
      </c>
      <c r="V749" s="6">
        <f>IF(A749&gt;0,A749*(1-(B749/100)-(C749/100)),"")</f>
        <v>0</v>
      </c>
      <c r="W749" s="6">
        <f>IFERROR(T749*V749,"")</f>
        <v>0</v>
      </c>
      <c r="X749" s="8">
        <f>IF(AND(U749&gt;0,O749&gt;0),ABS(U749-O749)/O749,"")</f>
        <v>0</v>
      </c>
      <c r="Y749" s="8">
        <f>IF(E749="Seca",Tol_Seca,Tol_Chuva)</f>
        <v>0</v>
      </c>
      <c r="Z749">
        <f>IF(AND(U749&gt;0,O749&gt;0),IF(X749&lt;=Y749,"OK","ATENCAO"),"")</f>
        <v>0</v>
      </c>
    </row>
    <row r="750" spans="7:26">
      <c r="G750">
        <f>D750&amp;"|"&amp;E750&amp;"|"&amp;F750</f>
        <v>0</v>
      </c>
      <c r="H750">
        <f>UPPER(SUBSTITUTE(SUBSTITUTE(G750,"-","")," ",""))</f>
        <v>0</v>
      </c>
      <c r="I750" s="6">
        <f>IFERROR(INDEX(Param_E,MATCH(H750,Param_KeysNorm,0)),"")</f>
        <v>0</v>
      </c>
      <c r="J750" s="6">
        <f>IFERROR(INDEX(Param_Gf,MATCH(H750,Param_KeysNorm,0)),"")</f>
        <v>0</v>
      </c>
      <c r="K750" s="6">
        <f>IFERROR(INDEX(Param_s,MATCH(H750,Param_KeysNorm,0)),"")</f>
        <v>0</v>
      </c>
      <c r="L750" s="6">
        <f>IFERROR(INDEX(Param_g,MATCH(H750,Param_KeysNorm,0)),"")</f>
        <v>0</v>
      </c>
      <c r="M750" s="6">
        <f>IFERROR(INDEX(Param_L,MATCH(H750,Param_KeysNorm,0)),"")</f>
        <v>0</v>
      </c>
      <c r="N750" s="6">
        <f>IFERROR(INDEX(Param_rho,MATCH(H750,Param_KeysNorm,0)),"")</f>
        <v>0</v>
      </c>
      <c r="O750" s="6">
        <f>IFERROR(INDEX(Param_d,MATCH(H750,Param_KeysNorm,0)),"")</f>
        <v>0</v>
      </c>
      <c r="P750" s="6">
        <f>IFERROR(IF(I750&gt;0,10000/I750,""),"")</f>
        <v>0</v>
      </c>
      <c r="Q750" s="6">
        <f>IFERROR(IF(K750&gt;0,J750/K750,""),"")</f>
        <v>0</v>
      </c>
      <c r="R750" s="6">
        <f>IFERROR(IF(L750&gt;0,Q750/L750,""),"")</f>
        <v>0</v>
      </c>
      <c r="S750" s="7">
        <f>IFERROR(R750*P750,"")</f>
        <v>0</v>
      </c>
      <c r="T750" s="6">
        <f>IFERROR((S750*M750*N750)/1000,"")</f>
        <v>0</v>
      </c>
      <c r="U750" s="6">
        <f>IFERROR(R750*M750*N750,"")</f>
        <v>0</v>
      </c>
      <c r="V750" s="6">
        <f>IF(A750&gt;0,A750*(1-(B750/100)-(C750/100)),"")</f>
        <v>0</v>
      </c>
      <c r="W750" s="6">
        <f>IFERROR(T750*V750,"")</f>
        <v>0</v>
      </c>
      <c r="X750" s="8">
        <f>IF(AND(U750&gt;0,O750&gt;0),ABS(U750-O750)/O750,"")</f>
        <v>0</v>
      </c>
      <c r="Y750" s="8">
        <f>IF(E750="Seca",Tol_Seca,Tol_Chuva)</f>
        <v>0</v>
      </c>
      <c r="Z750">
        <f>IF(AND(U750&gt;0,O750&gt;0),IF(X750&lt;=Y750,"OK","ATENCAO"),"")</f>
        <v>0</v>
      </c>
    </row>
    <row r="751" spans="7:26">
      <c r="G751">
        <f>D751&amp;"|"&amp;E751&amp;"|"&amp;F751</f>
        <v>0</v>
      </c>
      <c r="H751">
        <f>UPPER(SUBSTITUTE(SUBSTITUTE(G751,"-","")," ",""))</f>
        <v>0</v>
      </c>
      <c r="I751" s="6">
        <f>IFERROR(INDEX(Param_E,MATCH(H751,Param_KeysNorm,0)),"")</f>
        <v>0</v>
      </c>
      <c r="J751" s="6">
        <f>IFERROR(INDEX(Param_Gf,MATCH(H751,Param_KeysNorm,0)),"")</f>
        <v>0</v>
      </c>
      <c r="K751" s="6">
        <f>IFERROR(INDEX(Param_s,MATCH(H751,Param_KeysNorm,0)),"")</f>
        <v>0</v>
      </c>
      <c r="L751" s="6">
        <f>IFERROR(INDEX(Param_g,MATCH(H751,Param_KeysNorm,0)),"")</f>
        <v>0</v>
      </c>
      <c r="M751" s="6">
        <f>IFERROR(INDEX(Param_L,MATCH(H751,Param_KeysNorm,0)),"")</f>
        <v>0</v>
      </c>
      <c r="N751" s="6">
        <f>IFERROR(INDEX(Param_rho,MATCH(H751,Param_KeysNorm,0)),"")</f>
        <v>0</v>
      </c>
      <c r="O751" s="6">
        <f>IFERROR(INDEX(Param_d,MATCH(H751,Param_KeysNorm,0)),"")</f>
        <v>0</v>
      </c>
      <c r="P751" s="6">
        <f>IFERROR(IF(I751&gt;0,10000/I751,""),"")</f>
        <v>0</v>
      </c>
      <c r="Q751" s="6">
        <f>IFERROR(IF(K751&gt;0,J751/K751,""),"")</f>
        <v>0</v>
      </c>
      <c r="R751" s="6">
        <f>IFERROR(IF(L751&gt;0,Q751/L751,""),"")</f>
        <v>0</v>
      </c>
      <c r="S751" s="7">
        <f>IFERROR(R751*P751,"")</f>
        <v>0</v>
      </c>
      <c r="T751" s="6">
        <f>IFERROR((S751*M751*N751)/1000,"")</f>
        <v>0</v>
      </c>
      <c r="U751" s="6">
        <f>IFERROR(R751*M751*N751,"")</f>
        <v>0</v>
      </c>
      <c r="V751" s="6">
        <f>IF(A751&gt;0,A751*(1-(B751/100)-(C751/100)),"")</f>
        <v>0</v>
      </c>
      <c r="W751" s="6">
        <f>IFERROR(T751*V751,"")</f>
        <v>0</v>
      </c>
      <c r="X751" s="8">
        <f>IF(AND(U751&gt;0,O751&gt;0),ABS(U751-O751)/O751,"")</f>
        <v>0</v>
      </c>
      <c r="Y751" s="8">
        <f>IF(E751="Seca",Tol_Seca,Tol_Chuva)</f>
        <v>0</v>
      </c>
      <c r="Z751">
        <f>IF(AND(U751&gt;0,O751&gt;0),IF(X751&lt;=Y751,"OK","ATENCAO"),"")</f>
        <v>0</v>
      </c>
    </row>
    <row r="752" spans="7:26">
      <c r="G752">
        <f>D752&amp;"|"&amp;E752&amp;"|"&amp;F752</f>
        <v>0</v>
      </c>
      <c r="H752">
        <f>UPPER(SUBSTITUTE(SUBSTITUTE(G752,"-","")," ",""))</f>
        <v>0</v>
      </c>
      <c r="I752" s="6">
        <f>IFERROR(INDEX(Param_E,MATCH(H752,Param_KeysNorm,0)),"")</f>
        <v>0</v>
      </c>
      <c r="J752" s="6">
        <f>IFERROR(INDEX(Param_Gf,MATCH(H752,Param_KeysNorm,0)),"")</f>
        <v>0</v>
      </c>
      <c r="K752" s="6">
        <f>IFERROR(INDEX(Param_s,MATCH(H752,Param_KeysNorm,0)),"")</f>
        <v>0</v>
      </c>
      <c r="L752" s="6">
        <f>IFERROR(INDEX(Param_g,MATCH(H752,Param_KeysNorm,0)),"")</f>
        <v>0</v>
      </c>
      <c r="M752" s="6">
        <f>IFERROR(INDEX(Param_L,MATCH(H752,Param_KeysNorm,0)),"")</f>
        <v>0</v>
      </c>
      <c r="N752" s="6">
        <f>IFERROR(INDEX(Param_rho,MATCH(H752,Param_KeysNorm,0)),"")</f>
        <v>0</v>
      </c>
      <c r="O752" s="6">
        <f>IFERROR(INDEX(Param_d,MATCH(H752,Param_KeysNorm,0)),"")</f>
        <v>0</v>
      </c>
      <c r="P752" s="6">
        <f>IFERROR(IF(I752&gt;0,10000/I752,""),"")</f>
        <v>0</v>
      </c>
      <c r="Q752" s="6">
        <f>IFERROR(IF(K752&gt;0,J752/K752,""),"")</f>
        <v>0</v>
      </c>
      <c r="R752" s="6">
        <f>IFERROR(IF(L752&gt;0,Q752/L752,""),"")</f>
        <v>0</v>
      </c>
      <c r="S752" s="7">
        <f>IFERROR(R752*P752,"")</f>
        <v>0</v>
      </c>
      <c r="T752" s="6">
        <f>IFERROR((S752*M752*N752)/1000,"")</f>
        <v>0</v>
      </c>
      <c r="U752" s="6">
        <f>IFERROR(R752*M752*N752,"")</f>
        <v>0</v>
      </c>
      <c r="V752" s="6">
        <f>IF(A752&gt;0,A752*(1-(B752/100)-(C752/100)),"")</f>
        <v>0</v>
      </c>
      <c r="W752" s="6">
        <f>IFERROR(T752*V752,"")</f>
        <v>0</v>
      </c>
      <c r="X752" s="8">
        <f>IF(AND(U752&gt;0,O752&gt;0),ABS(U752-O752)/O752,"")</f>
        <v>0</v>
      </c>
      <c r="Y752" s="8">
        <f>IF(E752="Seca",Tol_Seca,Tol_Chuva)</f>
        <v>0</v>
      </c>
      <c r="Z752">
        <f>IF(AND(U752&gt;0,O752&gt;0),IF(X752&lt;=Y752,"OK","ATENCAO"),"")</f>
        <v>0</v>
      </c>
    </row>
    <row r="753" spans="7:26">
      <c r="G753">
        <f>D753&amp;"|"&amp;E753&amp;"|"&amp;F753</f>
        <v>0</v>
      </c>
      <c r="H753">
        <f>UPPER(SUBSTITUTE(SUBSTITUTE(G753,"-","")," ",""))</f>
        <v>0</v>
      </c>
      <c r="I753" s="6">
        <f>IFERROR(INDEX(Param_E,MATCH(H753,Param_KeysNorm,0)),"")</f>
        <v>0</v>
      </c>
      <c r="J753" s="6">
        <f>IFERROR(INDEX(Param_Gf,MATCH(H753,Param_KeysNorm,0)),"")</f>
        <v>0</v>
      </c>
      <c r="K753" s="6">
        <f>IFERROR(INDEX(Param_s,MATCH(H753,Param_KeysNorm,0)),"")</f>
        <v>0</v>
      </c>
      <c r="L753" s="6">
        <f>IFERROR(INDEX(Param_g,MATCH(H753,Param_KeysNorm,0)),"")</f>
        <v>0</v>
      </c>
      <c r="M753" s="6">
        <f>IFERROR(INDEX(Param_L,MATCH(H753,Param_KeysNorm,0)),"")</f>
        <v>0</v>
      </c>
      <c r="N753" s="6">
        <f>IFERROR(INDEX(Param_rho,MATCH(H753,Param_KeysNorm,0)),"")</f>
        <v>0</v>
      </c>
      <c r="O753" s="6">
        <f>IFERROR(INDEX(Param_d,MATCH(H753,Param_KeysNorm,0)),"")</f>
        <v>0</v>
      </c>
      <c r="P753" s="6">
        <f>IFERROR(IF(I753&gt;0,10000/I753,""),"")</f>
        <v>0</v>
      </c>
      <c r="Q753" s="6">
        <f>IFERROR(IF(K753&gt;0,J753/K753,""),"")</f>
        <v>0</v>
      </c>
      <c r="R753" s="6">
        <f>IFERROR(IF(L753&gt;0,Q753/L753,""),"")</f>
        <v>0</v>
      </c>
      <c r="S753" s="7">
        <f>IFERROR(R753*P753,"")</f>
        <v>0</v>
      </c>
      <c r="T753" s="6">
        <f>IFERROR((S753*M753*N753)/1000,"")</f>
        <v>0</v>
      </c>
      <c r="U753" s="6">
        <f>IFERROR(R753*M753*N753,"")</f>
        <v>0</v>
      </c>
      <c r="V753" s="6">
        <f>IF(A753&gt;0,A753*(1-(B753/100)-(C753/100)),"")</f>
        <v>0</v>
      </c>
      <c r="W753" s="6">
        <f>IFERROR(T753*V753,"")</f>
        <v>0</v>
      </c>
      <c r="X753" s="8">
        <f>IF(AND(U753&gt;0,O753&gt;0),ABS(U753-O753)/O753,"")</f>
        <v>0</v>
      </c>
      <c r="Y753" s="8">
        <f>IF(E753="Seca",Tol_Seca,Tol_Chuva)</f>
        <v>0</v>
      </c>
      <c r="Z753">
        <f>IF(AND(U753&gt;0,O753&gt;0),IF(X753&lt;=Y753,"OK","ATENCAO"),"")</f>
        <v>0</v>
      </c>
    </row>
    <row r="754" spans="7:26">
      <c r="G754">
        <f>D754&amp;"|"&amp;E754&amp;"|"&amp;F754</f>
        <v>0</v>
      </c>
      <c r="H754">
        <f>UPPER(SUBSTITUTE(SUBSTITUTE(G754,"-","")," ",""))</f>
        <v>0</v>
      </c>
      <c r="I754" s="6">
        <f>IFERROR(INDEX(Param_E,MATCH(H754,Param_KeysNorm,0)),"")</f>
        <v>0</v>
      </c>
      <c r="J754" s="6">
        <f>IFERROR(INDEX(Param_Gf,MATCH(H754,Param_KeysNorm,0)),"")</f>
        <v>0</v>
      </c>
      <c r="K754" s="6">
        <f>IFERROR(INDEX(Param_s,MATCH(H754,Param_KeysNorm,0)),"")</f>
        <v>0</v>
      </c>
      <c r="L754" s="6">
        <f>IFERROR(INDEX(Param_g,MATCH(H754,Param_KeysNorm,0)),"")</f>
        <v>0</v>
      </c>
      <c r="M754" s="6">
        <f>IFERROR(INDEX(Param_L,MATCH(H754,Param_KeysNorm,0)),"")</f>
        <v>0</v>
      </c>
      <c r="N754" s="6">
        <f>IFERROR(INDEX(Param_rho,MATCH(H754,Param_KeysNorm,0)),"")</f>
        <v>0</v>
      </c>
      <c r="O754" s="6">
        <f>IFERROR(INDEX(Param_d,MATCH(H754,Param_KeysNorm,0)),"")</f>
        <v>0</v>
      </c>
      <c r="P754" s="6">
        <f>IFERROR(IF(I754&gt;0,10000/I754,""),"")</f>
        <v>0</v>
      </c>
      <c r="Q754" s="6">
        <f>IFERROR(IF(K754&gt;0,J754/K754,""),"")</f>
        <v>0</v>
      </c>
      <c r="R754" s="6">
        <f>IFERROR(IF(L754&gt;0,Q754/L754,""),"")</f>
        <v>0</v>
      </c>
      <c r="S754" s="7">
        <f>IFERROR(R754*P754,"")</f>
        <v>0</v>
      </c>
      <c r="T754" s="6">
        <f>IFERROR((S754*M754*N754)/1000,"")</f>
        <v>0</v>
      </c>
      <c r="U754" s="6">
        <f>IFERROR(R754*M754*N754,"")</f>
        <v>0</v>
      </c>
      <c r="V754" s="6">
        <f>IF(A754&gt;0,A754*(1-(B754/100)-(C754/100)),"")</f>
        <v>0</v>
      </c>
      <c r="W754" s="6">
        <f>IFERROR(T754*V754,"")</f>
        <v>0</v>
      </c>
      <c r="X754" s="8">
        <f>IF(AND(U754&gt;0,O754&gt;0),ABS(U754-O754)/O754,"")</f>
        <v>0</v>
      </c>
      <c r="Y754" s="8">
        <f>IF(E754="Seca",Tol_Seca,Tol_Chuva)</f>
        <v>0</v>
      </c>
      <c r="Z754">
        <f>IF(AND(U754&gt;0,O754&gt;0),IF(X754&lt;=Y754,"OK","ATENCAO"),"")</f>
        <v>0</v>
      </c>
    </row>
    <row r="755" spans="7:26">
      <c r="G755">
        <f>D755&amp;"|"&amp;E755&amp;"|"&amp;F755</f>
        <v>0</v>
      </c>
      <c r="H755">
        <f>UPPER(SUBSTITUTE(SUBSTITUTE(G755,"-","")," ",""))</f>
        <v>0</v>
      </c>
      <c r="I755" s="6">
        <f>IFERROR(INDEX(Param_E,MATCH(H755,Param_KeysNorm,0)),"")</f>
        <v>0</v>
      </c>
      <c r="J755" s="6">
        <f>IFERROR(INDEX(Param_Gf,MATCH(H755,Param_KeysNorm,0)),"")</f>
        <v>0</v>
      </c>
      <c r="K755" s="6">
        <f>IFERROR(INDEX(Param_s,MATCH(H755,Param_KeysNorm,0)),"")</f>
        <v>0</v>
      </c>
      <c r="L755" s="6">
        <f>IFERROR(INDEX(Param_g,MATCH(H755,Param_KeysNorm,0)),"")</f>
        <v>0</v>
      </c>
      <c r="M755" s="6">
        <f>IFERROR(INDEX(Param_L,MATCH(H755,Param_KeysNorm,0)),"")</f>
        <v>0</v>
      </c>
      <c r="N755" s="6">
        <f>IFERROR(INDEX(Param_rho,MATCH(H755,Param_KeysNorm,0)),"")</f>
        <v>0</v>
      </c>
      <c r="O755" s="6">
        <f>IFERROR(INDEX(Param_d,MATCH(H755,Param_KeysNorm,0)),"")</f>
        <v>0</v>
      </c>
      <c r="P755" s="6">
        <f>IFERROR(IF(I755&gt;0,10000/I755,""),"")</f>
        <v>0</v>
      </c>
      <c r="Q755" s="6">
        <f>IFERROR(IF(K755&gt;0,J755/K755,""),"")</f>
        <v>0</v>
      </c>
      <c r="R755" s="6">
        <f>IFERROR(IF(L755&gt;0,Q755/L755,""),"")</f>
        <v>0</v>
      </c>
      <c r="S755" s="7">
        <f>IFERROR(R755*P755,"")</f>
        <v>0</v>
      </c>
      <c r="T755" s="6">
        <f>IFERROR((S755*M755*N755)/1000,"")</f>
        <v>0</v>
      </c>
      <c r="U755" s="6">
        <f>IFERROR(R755*M755*N755,"")</f>
        <v>0</v>
      </c>
      <c r="V755" s="6">
        <f>IF(A755&gt;0,A755*(1-(B755/100)-(C755/100)),"")</f>
        <v>0</v>
      </c>
      <c r="W755" s="6">
        <f>IFERROR(T755*V755,"")</f>
        <v>0</v>
      </c>
      <c r="X755" s="8">
        <f>IF(AND(U755&gt;0,O755&gt;0),ABS(U755-O755)/O755,"")</f>
        <v>0</v>
      </c>
      <c r="Y755" s="8">
        <f>IF(E755="Seca",Tol_Seca,Tol_Chuva)</f>
        <v>0</v>
      </c>
      <c r="Z755">
        <f>IF(AND(U755&gt;0,O755&gt;0),IF(X755&lt;=Y755,"OK","ATENCAO"),"")</f>
        <v>0</v>
      </c>
    </row>
    <row r="756" spans="7:26">
      <c r="G756">
        <f>D756&amp;"|"&amp;E756&amp;"|"&amp;F756</f>
        <v>0</v>
      </c>
      <c r="H756">
        <f>UPPER(SUBSTITUTE(SUBSTITUTE(G756,"-","")," ",""))</f>
        <v>0</v>
      </c>
      <c r="I756" s="6">
        <f>IFERROR(INDEX(Param_E,MATCH(H756,Param_KeysNorm,0)),"")</f>
        <v>0</v>
      </c>
      <c r="J756" s="6">
        <f>IFERROR(INDEX(Param_Gf,MATCH(H756,Param_KeysNorm,0)),"")</f>
        <v>0</v>
      </c>
      <c r="K756" s="6">
        <f>IFERROR(INDEX(Param_s,MATCH(H756,Param_KeysNorm,0)),"")</f>
        <v>0</v>
      </c>
      <c r="L756" s="6">
        <f>IFERROR(INDEX(Param_g,MATCH(H756,Param_KeysNorm,0)),"")</f>
        <v>0</v>
      </c>
      <c r="M756" s="6">
        <f>IFERROR(INDEX(Param_L,MATCH(H756,Param_KeysNorm,0)),"")</f>
        <v>0</v>
      </c>
      <c r="N756" s="6">
        <f>IFERROR(INDEX(Param_rho,MATCH(H756,Param_KeysNorm,0)),"")</f>
        <v>0</v>
      </c>
      <c r="O756" s="6">
        <f>IFERROR(INDEX(Param_d,MATCH(H756,Param_KeysNorm,0)),"")</f>
        <v>0</v>
      </c>
      <c r="P756" s="6">
        <f>IFERROR(IF(I756&gt;0,10000/I756,""),"")</f>
        <v>0</v>
      </c>
      <c r="Q756" s="6">
        <f>IFERROR(IF(K756&gt;0,J756/K756,""),"")</f>
        <v>0</v>
      </c>
      <c r="R756" s="6">
        <f>IFERROR(IF(L756&gt;0,Q756/L756,""),"")</f>
        <v>0</v>
      </c>
      <c r="S756" s="7">
        <f>IFERROR(R756*P756,"")</f>
        <v>0</v>
      </c>
      <c r="T756" s="6">
        <f>IFERROR((S756*M756*N756)/1000,"")</f>
        <v>0</v>
      </c>
      <c r="U756" s="6">
        <f>IFERROR(R756*M756*N756,"")</f>
        <v>0</v>
      </c>
      <c r="V756" s="6">
        <f>IF(A756&gt;0,A756*(1-(B756/100)-(C756/100)),"")</f>
        <v>0</v>
      </c>
      <c r="W756" s="6">
        <f>IFERROR(T756*V756,"")</f>
        <v>0</v>
      </c>
      <c r="X756" s="8">
        <f>IF(AND(U756&gt;0,O756&gt;0),ABS(U756-O756)/O756,"")</f>
        <v>0</v>
      </c>
      <c r="Y756" s="8">
        <f>IF(E756="Seca",Tol_Seca,Tol_Chuva)</f>
        <v>0</v>
      </c>
      <c r="Z756">
        <f>IF(AND(U756&gt;0,O756&gt;0),IF(X756&lt;=Y756,"OK","ATENCAO"),"")</f>
        <v>0</v>
      </c>
    </row>
    <row r="757" spans="7:26">
      <c r="G757">
        <f>D757&amp;"|"&amp;E757&amp;"|"&amp;F757</f>
        <v>0</v>
      </c>
      <c r="H757">
        <f>UPPER(SUBSTITUTE(SUBSTITUTE(G757,"-","")," ",""))</f>
        <v>0</v>
      </c>
      <c r="I757" s="6">
        <f>IFERROR(INDEX(Param_E,MATCH(H757,Param_KeysNorm,0)),"")</f>
        <v>0</v>
      </c>
      <c r="J757" s="6">
        <f>IFERROR(INDEX(Param_Gf,MATCH(H757,Param_KeysNorm,0)),"")</f>
        <v>0</v>
      </c>
      <c r="K757" s="6">
        <f>IFERROR(INDEX(Param_s,MATCH(H757,Param_KeysNorm,0)),"")</f>
        <v>0</v>
      </c>
      <c r="L757" s="6">
        <f>IFERROR(INDEX(Param_g,MATCH(H757,Param_KeysNorm,0)),"")</f>
        <v>0</v>
      </c>
      <c r="M757" s="6">
        <f>IFERROR(INDEX(Param_L,MATCH(H757,Param_KeysNorm,0)),"")</f>
        <v>0</v>
      </c>
      <c r="N757" s="6">
        <f>IFERROR(INDEX(Param_rho,MATCH(H757,Param_KeysNorm,0)),"")</f>
        <v>0</v>
      </c>
      <c r="O757" s="6">
        <f>IFERROR(INDEX(Param_d,MATCH(H757,Param_KeysNorm,0)),"")</f>
        <v>0</v>
      </c>
      <c r="P757" s="6">
        <f>IFERROR(IF(I757&gt;0,10000/I757,""),"")</f>
        <v>0</v>
      </c>
      <c r="Q757" s="6">
        <f>IFERROR(IF(K757&gt;0,J757/K757,""),"")</f>
        <v>0</v>
      </c>
      <c r="R757" s="6">
        <f>IFERROR(IF(L757&gt;0,Q757/L757,""),"")</f>
        <v>0</v>
      </c>
      <c r="S757" s="7">
        <f>IFERROR(R757*P757,"")</f>
        <v>0</v>
      </c>
      <c r="T757" s="6">
        <f>IFERROR((S757*M757*N757)/1000,"")</f>
        <v>0</v>
      </c>
      <c r="U757" s="6">
        <f>IFERROR(R757*M757*N757,"")</f>
        <v>0</v>
      </c>
      <c r="V757" s="6">
        <f>IF(A757&gt;0,A757*(1-(B757/100)-(C757/100)),"")</f>
        <v>0</v>
      </c>
      <c r="W757" s="6">
        <f>IFERROR(T757*V757,"")</f>
        <v>0</v>
      </c>
      <c r="X757" s="8">
        <f>IF(AND(U757&gt;0,O757&gt;0),ABS(U757-O757)/O757,"")</f>
        <v>0</v>
      </c>
      <c r="Y757" s="8">
        <f>IF(E757="Seca",Tol_Seca,Tol_Chuva)</f>
        <v>0</v>
      </c>
      <c r="Z757">
        <f>IF(AND(U757&gt;0,O757&gt;0),IF(X757&lt;=Y757,"OK","ATENCAO"),"")</f>
        <v>0</v>
      </c>
    </row>
    <row r="758" spans="7:26">
      <c r="G758">
        <f>D758&amp;"|"&amp;E758&amp;"|"&amp;F758</f>
        <v>0</v>
      </c>
      <c r="H758">
        <f>UPPER(SUBSTITUTE(SUBSTITUTE(G758,"-","")," ",""))</f>
        <v>0</v>
      </c>
      <c r="I758" s="6">
        <f>IFERROR(INDEX(Param_E,MATCH(H758,Param_KeysNorm,0)),"")</f>
        <v>0</v>
      </c>
      <c r="J758" s="6">
        <f>IFERROR(INDEX(Param_Gf,MATCH(H758,Param_KeysNorm,0)),"")</f>
        <v>0</v>
      </c>
      <c r="K758" s="6">
        <f>IFERROR(INDEX(Param_s,MATCH(H758,Param_KeysNorm,0)),"")</f>
        <v>0</v>
      </c>
      <c r="L758" s="6">
        <f>IFERROR(INDEX(Param_g,MATCH(H758,Param_KeysNorm,0)),"")</f>
        <v>0</v>
      </c>
      <c r="M758" s="6">
        <f>IFERROR(INDEX(Param_L,MATCH(H758,Param_KeysNorm,0)),"")</f>
        <v>0</v>
      </c>
      <c r="N758" s="6">
        <f>IFERROR(INDEX(Param_rho,MATCH(H758,Param_KeysNorm,0)),"")</f>
        <v>0</v>
      </c>
      <c r="O758" s="6">
        <f>IFERROR(INDEX(Param_d,MATCH(H758,Param_KeysNorm,0)),"")</f>
        <v>0</v>
      </c>
      <c r="P758" s="6">
        <f>IFERROR(IF(I758&gt;0,10000/I758,""),"")</f>
        <v>0</v>
      </c>
      <c r="Q758" s="6">
        <f>IFERROR(IF(K758&gt;0,J758/K758,""),"")</f>
        <v>0</v>
      </c>
      <c r="R758" s="6">
        <f>IFERROR(IF(L758&gt;0,Q758/L758,""),"")</f>
        <v>0</v>
      </c>
      <c r="S758" s="7">
        <f>IFERROR(R758*P758,"")</f>
        <v>0</v>
      </c>
      <c r="T758" s="6">
        <f>IFERROR((S758*M758*N758)/1000,"")</f>
        <v>0</v>
      </c>
      <c r="U758" s="6">
        <f>IFERROR(R758*M758*N758,"")</f>
        <v>0</v>
      </c>
      <c r="V758" s="6">
        <f>IF(A758&gt;0,A758*(1-(B758/100)-(C758/100)),"")</f>
        <v>0</v>
      </c>
      <c r="W758" s="6">
        <f>IFERROR(T758*V758,"")</f>
        <v>0</v>
      </c>
      <c r="X758" s="8">
        <f>IF(AND(U758&gt;0,O758&gt;0),ABS(U758-O758)/O758,"")</f>
        <v>0</v>
      </c>
      <c r="Y758" s="8">
        <f>IF(E758="Seca",Tol_Seca,Tol_Chuva)</f>
        <v>0</v>
      </c>
      <c r="Z758">
        <f>IF(AND(U758&gt;0,O758&gt;0),IF(X758&lt;=Y758,"OK","ATENCAO"),"")</f>
        <v>0</v>
      </c>
    </row>
    <row r="759" spans="7:26">
      <c r="G759">
        <f>D759&amp;"|"&amp;E759&amp;"|"&amp;F759</f>
        <v>0</v>
      </c>
      <c r="H759">
        <f>UPPER(SUBSTITUTE(SUBSTITUTE(G759,"-","")," ",""))</f>
        <v>0</v>
      </c>
      <c r="I759" s="6">
        <f>IFERROR(INDEX(Param_E,MATCH(H759,Param_KeysNorm,0)),"")</f>
        <v>0</v>
      </c>
      <c r="J759" s="6">
        <f>IFERROR(INDEX(Param_Gf,MATCH(H759,Param_KeysNorm,0)),"")</f>
        <v>0</v>
      </c>
      <c r="K759" s="6">
        <f>IFERROR(INDEX(Param_s,MATCH(H759,Param_KeysNorm,0)),"")</f>
        <v>0</v>
      </c>
      <c r="L759" s="6">
        <f>IFERROR(INDEX(Param_g,MATCH(H759,Param_KeysNorm,0)),"")</f>
        <v>0</v>
      </c>
      <c r="M759" s="6">
        <f>IFERROR(INDEX(Param_L,MATCH(H759,Param_KeysNorm,0)),"")</f>
        <v>0</v>
      </c>
      <c r="N759" s="6">
        <f>IFERROR(INDEX(Param_rho,MATCH(H759,Param_KeysNorm,0)),"")</f>
        <v>0</v>
      </c>
      <c r="O759" s="6">
        <f>IFERROR(INDEX(Param_d,MATCH(H759,Param_KeysNorm,0)),"")</f>
        <v>0</v>
      </c>
      <c r="P759" s="6">
        <f>IFERROR(IF(I759&gt;0,10000/I759,""),"")</f>
        <v>0</v>
      </c>
      <c r="Q759" s="6">
        <f>IFERROR(IF(K759&gt;0,J759/K759,""),"")</f>
        <v>0</v>
      </c>
      <c r="R759" s="6">
        <f>IFERROR(IF(L759&gt;0,Q759/L759,""),"")</f>
        <v>0</v>
      </c>
      <c r="S759" s="7">
        <f>IFERROR(R759*P759,"")</f>
        <v>0</v>
      </c>
      <c r="T759" s="6">
        <f>IFERROR((S759*M759*N759)/1000,"")</f>
        <v>0</v>
      </c>
      <c r="U759" s="6">
        <f>IFERROR(R759*M759*N759,"")</f>
        <v>0</v>
      </c>
      <c r="V759" s="6">
        <f>IF(A759&gt;0,A759*(1-(B759/100)-(C759/100)),"")</f>
        <v>0</v>
      </c>
      <c r="W759" s="6">
        <f>IFERROR(T759*V759,"")</f>
        <v>0</v>
      </c>
      <c r="X759" s="8">
        <f>IF(AND(U759&gt;0,O759&gt;0),ABS(U759-O759)/O759,"")</f>
        <v>0</v>
      </c>
      <c r="Y759" s="8">
        <f>IF(E759="Seca",Tol_Seca,Tol_Chuva)</f>
        <v>0</v>
      </c>
      <c r="Z759">
        <f>IF(AND(U759&gt;0,O759&gt;0),IF(X759&lt;=Y759,"OK","ATENCAO"),"")</f>
        <v>0</v>
      </c>
    </row>
    <row r="760" spans="7:26">
      <c r="G760">
        <f>D760&amp;"|"&amp;E760&amp;"|"&amp;F760</f>
        <v>0</v>
      </c>
      <c r="H760">
        <f>UPPER(SUBSTITUTE(SUBSTITUTE(G760,"-","")," ",""))</f>
        <v>0</v>
      </c>
      <c r="I760" s="6">
        <f>IFERROR(INDEX(Param_E,MATCH(H760,Param_KeysNorm,0)),"")</f>
        <v>0</v>
      </c>
      <c r="J760" s="6">
        <f>IFERROR(INDEX(Param_Gf,MATCH(H760,Param_KeysNorm,0)),"")</f>
        <v>0</v>
      </c>
      <c r="K760" s="6">
        <f>IFERROR(INDEX(Param_s,MATCH(H760,Param_KeysNorm,0)),"")</f>
        <v>0</v>
      </c>
      <c r="L760" s="6">
        <f>IFERROR(INDEX(Param_g,MATCH(H760,Param_KeysNorm,0)),"")</f>
        <v>0</v>
      </c>
      <c r="M760" s="6">
        <f>IFERROR(INDEX(Param_L,MATCH(H760,Param_KeysNorm,0)),"")</f>
        <v>0</v>
      </c>
      <c r="N760" s="6">
        <f>IFERROR(INDEX(Param_rho,MATCH(H760,Param_KeysNorm,0)),"")</f>
        <v>0</v>
      </c>
      <c r="O760" s="6">
        <f>IFERROR(INDEX(Param_d,MATCH(H760,Param_KeysNorm,0)),"")</f>
        <v>0</v>
      </c>
      <c r="P760" s="6">
        <f>IFERROR(IF(I760&gt;0,10000/I760,""),"")</f>
        <v>0</v>
      </c>
      <c r="Q760" s="6">
        <f>IFERROR(IF(K760&gt;0,J760/K760,""),"")</f>
        <v>0</v>
      </c>
      <c r="R760" s="6">
        <f>IFERROR(IF(L760&gt;0,Q760/L760,""),"")</f>
        <v>0</v>
      </c>
      <c r="S760" s="7">
        <f>IFERROR(R760*P760,"")</f>
        <v>0</v>
      </c>
      <c r="T760" s="6">
        <f>IFERROR((S760*M760*N760)/1000,"")</f>
        <v>0</v>
      </c>
      <c r="U760" s="6">
        <f>IFERROR(R760*M760*N760,"")</f>
        <v>0</v>
      </c>
      <c r="V760" s="6">
        <f>IF(A760&gt;0,A760*(1-(B760/100)-(C760/100)),"")</f>
        <v>0</v>
      </c>
      <c r="W760" s="6">
        <f>IFERROR(T760*V760,"")</f>
        <v>0</v>
      </c>
      <c r="X760" s="8">
        <f>IF(AND(U760&gt;0,O760&gt;0),ABS(U760-O760)/O760,"")</f>
        <v>0</v>
      </c>
      <c r="Y760" s="8">
        <f>IF(E760="Seca",Tol_Seca,Tol_Chuva)</f>
        <v>0</v>
      </c>
      <c r="Z760">
        <f>IF(AND(U760&gt;0,O760&gt;0),IF(X760&lt;=Y760,"OK","ATENCAO"),"")</f>
        <v>0</v>
      </c>
    </row>
    <row r="761" spans="7:26">
      <c r="G761">
        <f>D761&amp;"|"&amp;E761&amp;"|"&amp;F761</f>
        <v>0</v>
      </c>
      <c r="H761">
        <f>UPPER(SUBSTITUTE(SUBSTITUTE(G761,"-","")," ",""))</f>
        <v>0</v>
      </c>
      <c r="I761" s="6">
        <f>IFERROR(INDEX(Param_E,MATCH(H761,Param_KeysNorm,0)),"")</f>
        <v>0</v>
      </c>
      <c r="J761" s="6">
        <f>IFERROR(INDEX(Param_Gf,MATCH(H761,Param_KeysNorm,0)),"")</f>
        <v>0</v>
      </c>
      <c r="K761" s="6">
        <f>IFERROR(INDEX(Param_s,MATCH(H761,Param_KeysNorm,0)),"")</f>
        <v>0</v>
      </c>
      <c r="L761" s="6">
        <f>IFERROR(INDEX(Param_g,MATCH(H761,Param_KeysNorm,0)),"")</f>
        <v>0</v>
      </c>
      <c r="M761" s="6">
        <f>IFERROR(INDEX(Param_L,MATCH(H761,Param_KeysNorm,0)),"")</f>
        <v>0</v>
      </c>
      <c r="N761" s="6">
        <f>IFERROR(INDEX(Param_rho,MATCH(H761,Param_KeysNorm,0)),"")</f>
        <v>0</v>
      </c>
      <c r="O761" s="6">
        <f>IFERROR(INDEX(Param_d,MATCH(H761,Param_KeysNorm,0)),"")</f>
        <v>0</v>
      </c>
      <c r="P761" s="6">
        <f>IFERROR(IF(I761&gt;0,10000/I761,""),"")</f>
        <v>0</v>
      </c>
      <c r="Q761" s="6">
        <f>IFERROR(IF(K761&gt;0,J761/K761,""),"")</f>
        <v>0</v>
      </c>
      <c r="R761" s="6">
        <f>IFERROR(IF(L761&gt;0,Q761/L761,""),"")</f>
        <v>0</v>
      </c>
      <c r="S761" s="7">
        <f>IFERROR(R761*P761,"")</f>
        <v>0</v>
      </c>
      <c r="T761" s="6">
        <f>IFERROR((S761*M761*N761)/1000,"")</f>
        <v>0</v>
      </c>
      <c r="U761" s="6">
        <f>IFERROR(R761*M761*N761,"")</f>
        <v>0</v>
      </c>
      <c r="V761" s="6">
        <f>IF(A761&gt;0,A761*(1-(B761/100)-(C761/100)),"")</f>
        <v>0</v>
      </c>
      <c r="W761" s="6">
        <f>IFERROR(T761*V761,"")</f>
        <v>0</v>
      </c>
      <c r="X761" s="8">
        <f>IF(AND(U761&gt;0,O761&gt;0),ABS(U761-O761)/O761,"")</f>
        <v>0</v>
      </c>
      <c r="Y761" s="8">
        <f>IF(E761="Seca",Tol_Seca,Tol_Chuva)</f>
        <v>0</v>
      </c>
      <c r="Z761">
        <f>IF(AND(U761&gt;0,O761&gt;0),IF(X761&lt;=Y761,"OK","ATENCAO"),"")</f>
        <v>0</v>
      </c>
    </row>
    <row r="762" spans="7:26">
      <c r="G762">
        <f>D762&amp;"|"&amp;E762&amp;"|"&amp;F762</f>
        <v>0</v>
      </c>
      <c r="H762">
        <f>UPPER(SUBSTITUTE(SUBSTITUTE(G762,"-","")," ",""))</f>
        <v>0</v>
      </c>
      <c r="I762" s="6">
        <f>IFERROR(INDEX(Param_E,MATCH(H762,Param_KeysNorm,0)),"")</f>
        <v>0</v>
      </c>
      <c r="J762" s="6">
        <f>IFERROR(INDEX(Param_Gf,MATCH(H762,Param_KeysNorm,0)),"")</f>
        <v>0</v>
      </c>
      <c r="K762" s="6">
        <f>IFERROR(INDEX(Param_s,MATCH(H762,Param_KeysNorm,0)),"")</f>
        <v>0</v>
      </c>
      <c r="L762" s="6">
        <f>IFERROR(INDEX(Param_g,MATCH(H762,Param_KeysNorm,0)),"")</f>
        <v>0</v>
      </c>
      <c r="M762" s="6">
        <f>IFERROR(INDEX(Param_L,MATCH(H762,Param_KeysNorm,0)),"")</f>
        <v>0</v>
      </c>
      <c r="N762" s="6">
        <f>IFERROR(INDEX(Param_rho,MATCH(H762,Param_KeysNorm,0)),"")</f>
        <v>0</v>
      </c>
      <c r="O762" s="6">
        <f>IFERROR(INDEX(Param_d,MATCH(H762,Param_KeysNorm,0)),"")</f>
        <v>0</v>
      </c>
      <c r="P762" s="6">
        <f>IFERROR(IF(I762&gt;0,10000/I762,""),"")</f>
        <v>0</v>
      </c>
      <c r="Q762" s="6">
        <f>IFERROR(IF(K762&gt;0,J762/K762,""),"")</f>
        <v>0</v>
      </c>
      <c r="R762" s="6">
        <f>IFERROR(IF(L762&gt;0,Q762/L762,""),"")</f>
        <v>0</v>
      </c>
      <c r="S762" s="7">
        <f>IFERROR(R762*P762,"")</f>
        <v>0</v>
      </c>
      <c r="T762" s="6">
        <f>IFERROR((S762*M762*N762)/1000,"")</f>
        <v>0</v>
      </c>
      <c r="U762" s="6">
        <f>IFERROR(R762*M762*N762,"")</f>
        <v>0</v>
      </c>
      <c r="V762" s="6">
        <f>IF(A762&gt;0,A762*(1-(B762/100)-(C762/100)),"")</f>
        <v>0</v>
      </c>
      <c r="W762" s="6">
        <f>IFERROR(T762*V762,"")</f>
        <v>0</v>
      </c>
      <c r="X762" s="8">
        <f>IF(AND(U762&gt;0,O762&gt;0),ABS(U762-O762)/O762,"")</f>
        <v>0</v>
      </c>
      <c r="Y762" s="8">
        <f>IF(E762="Seca",Tol_Seca,Tol_Chuva)</f>
        <v>0</v>
      </c>
      <c r="Z762">
        <f>IF(AND(U762&gt;0,O762&gt;0),IF(X762&lt;=Y762,"OK","ATENCAO"),"")</f>
        <v>0</v>
      </c>
    </row>
    <row r="763" spans="7:26">
      <c r="G763">
        <f>D763&amp;"|"&amp;E763&amp;"|"&amp;F763</f>
        <v>0</v>
      </c>
      <c r="H763">
        <f>UPPER(SUBSTITUTE(SUBSTITUTE(G763,"-","")," ",""))</f>
        <v>0</v>
      </c>
      <c r="I763" s="6">
        <f>IFERROR(INDEX(Param_E,MATCH(H763,Param_KeysNorm,0)),"")</f>
        <v>0</v>
      </c>
      <c r="J763" s="6">
        <f>IFERROR(INDEX(Param_Gf,MATCH(H763,Param_KeysNorm,0)),"")</f>
        <v>0</v>
      </c>
      <c r="K763" s="6">
        <f>IFERROR(INDEX(Param_s,MATCH(H763,Param_KeysNorm,0)),"")</f>
        <v>0</v>
      </c>
      <c r="L763" s="6">
        <f>IFERROR(INDEX(Param_g,MATCH(H763,Param_KeysNorm,0)),"")</f>
        <v>0</v>
      </c>
      <c r="M763" s="6">
        <f>IFERROR(INDEX(Param_L,MATCH(H763,Param_KeysNorm,0)),"")</f>
        <v>0</v>
      </c>
      <c r="N763" s="6">
        <f>IFERROR(INDEX(Param_rho,MATCH(H763,Param_KeysNorm,0)),"")</f>
        <v>0</v>
      </c>
      <c r="O763" s="6">
        <f>IFERROR(INDEX(Param_d,MATCH(H763,Param_KeysNorm,0)),"")</f>
        <v>0</v>
      </c>
      <c r="P763" s="6">
        <f>IFERROR(IF(I763&gt;0,10000/I763,""),"")</f>
        <v>0</v>
      </c>
      <c r="Q763" s="6">
        <f>IFERROR(IF(K763&gt;0,J763/K763,""),"")</f>
        <v>0</v>
      </c>
      <c r="R763" s="6">
        <f>IFERROR(IF(L763&gt;0,Q763/L763,""),"")</f>
        <v>0</v>
      </c>
      <c r="S763" s="7">
        <f>IFERROR(R763*P763,"")</f>
        <v>0</v>
      </c>
      <c r="T763" s="6">
        <f>IFERROR((S763*M763*N763)/1000,"")</f>
        <v>0</v>
      </c>
      <c r="U763" s="6">
        <f>IFERROR(R763*M763*N763,"")</f>
        <v>0</v>
      </c>
      <c r="V763" s="6">
        <f>IF(A763&gt;0,A763*(1-(B763/100)-(C763/100)),"")</f>
        <v>0</v>
      </c>
      <c r="W763" s="6">
        <f>IFERROR(T763*V763,"")</f>
        <v>0</v>
      </c>
      <c r="X763" s="8">
        <f>IF(AND(U763&gt;0,O763&gt;0),ABS(U763-O763)/O763,"")</f>
        <v>0</v>
      </c>
      <c r="Y763" s="8">
        <f>IF(E763="Seca",Tol_Seca,Tol_Chuva)</f>
        <v>0</v>
      </c>
      <c r="Z763">
        <f>IF(AND(U763&gt;0,O763&gt;0),IF(X763&lt;=Y763,"OK","ATENCAO"),"")</f>
        <v>0</v>
      </c>
    </row>
    <row r="764" spans="7:26">
      <c r="G764">
        <f>D764&amp;"|"&amp;E764&amp;"|"&amp;F764</f>
        <v>0</v>
      </c>
      <c r="H764">
        <f>UPPER(SUBSTITUTE(SUBSTITUTE(G764,"-","")," ",""))</f>
        <v>0</v>
      </c>
      <c r="I764" s="6">
        <f>IFERROR(INDEX(Param_E,MATCH(H764,Param_KeysNorm,0)),"")</f>
        <v>0</v>
      </c>
      <c r="J764" s="6">
        <f>IFERROR(INDEX(Param_Gf,MATCH(H764,Param_KeysNorm,0)),"")</f>
        <v>0</v>
      </c>
      <c r="K764" s="6">
        <f>IFERROR(INDEX(Param_s,MATCH(H764,Param_KeysNorm,0)),"")</f>
        <v>0</v>
      </c>
      <c r="L764" s="6">
        <f>IFERROR(INDEX(Param_g,MATCH(H764,Param_KeysNorm,0)),"")</f>
        <v>0</v>
      </c>
      <c r="M764" s="6">
        <f>IFERROR(INDEX(Param_L,MATCH(H764,Param_KeysNorm,0)),"")</f>
        <v>0</v>
      </c>
      <c r="N764" s="6">
        <f>IFERROR(INDEX(Param_rho,MATCH(H764,Param_KeysNorm,0)),"")</f>
        <v>0</v>
      </c>
      <c r="O764" s="6">
        <f>IFERROR(INDEX(Param_d,MATCH(H764,Param_KeysNorm,0)),"")</f>
        <v>0</v>
      </c>
      <c r="P764" s="6">
        <f>IFERROR(IF(I764&gt;0,10000/I764,""),"")</f>
        <v>0</v>
      </c>
      <c r="Q764" s="6">
        <f>IFERROR(IF(K764&gt;0,J764/K764,""),"")</f>
        <v>0</v>
      </c>
      <c r="R764" s="6">
        <f>IFERROR(IF(L764&gt;0,Q764/L764,""),"")</f>
        <v>0</v>
      </c>
      <c r="S764" s="7">
        <f>IFERROR(R764*P764,"")</f>
        <v>0</v>
      </c>
      <c r="T764" s="6">
        <f>IFERROR((S764*M764*N764)/1000,"")</f>
        <v>0</v>
      </c>
      <c r="U764" s="6">
        <f>IFERROR(R764*M764*N764,"")</f>
        <v>0</v>
      </c>
      <c r="V764" s="6">
        <f>IF(A764&gt;0,A764*(1-(B764/100)-(C764/100)),"")</f>
        <v>0</v>
      </c>
      <c r="W764" s="6">
        <f>IFERROR(T764*V764,"")</f>
        <v>0</v>
      </c>
      <c r="X764" s="8">
        <f>IF(AND(U764&gt;0,O764&gt;0),ABS(U764-O764)/O764,"")</f>
        <v>0</v>
      </c>
      <c r="Y764" s="8">
        <f>IF(E764="Seca",Tol_Seca,Tol_Chuva)</f>
        <v>0</v>
      </c>
      <c r="Z764">
        <f>IF(AND(U764&gt;0,O764&gt;0),IF(X764&lt;=Y764,"OK","ATENCAO"),"")</f>
        <v>0</v>
      </c>
    </row>
    <row r="765" spans="7:26">
      <c r="G765">
        <f>D765&amp;"|"&amp;E765&amp;"|"&amp;F765</f>
        <v>0</v>
      </c>
      <c r="H765">
        <f>UPPER(SUBSTITUTE(SUBSTITUTE(G765,"-","")," ",""))</f>
        <v>0</v>
      </c>
      <c r="I765" s="6">
        <f>IFERROR(INDEX(Param_E,MATCH(H765,Param_KeysNorm,0)),"")</f>
        <v>0</v>
      </c>
      <c r="J765" s="6">
        <f>IFERROR(INDEX(Param_Gf,MATCH(H765,Param_KeysNorm,0)),"")</f>
        <v>0</v>
      </c>
      <c r="K765" s="6">
        <f>IFERROR(INDEX(Param_s,MATCH(H765,Param_KeysNorm,0)),"")</f>
        <v>0</v>
      </c>
      <c r="L765" s="6">
        <f>IFERROR(INDEX(Param_g,MATCH(H765,Param_KeysNorm,0)),"")</f>
        <v>0</v>
      </c>
      <c r="M765" s="6">
        <f>IFERROR(INDEX(Param_L,MATCH(H765,Param_KeysNorm,0)),"")</f>
        <v>0</v>
      </c>
      <c r="N765" s="6">
        <f>IFERROR(INDEX(Param_rho,MATCH(H765,Param_KeysNorm,0)),"")</f>
        <v>0</v>
      </c>
      <c r="O765" s="6">
        <f>IFERROR(INDEX(Param_d,MATCH(H765,Param_KeysNorm,0)),"")</f>
        <v>0</v>
      </c>
      <c r="P765" s="6">
        <f>IFERROR(IF(I765&gt;0,10000/I765,""),"")</f>
        <v>0</v>
      </c>
      <c r="Q765" s="6">
        <f>IFERROR(IF(K765&gt;0,J765/K765,""),"")</f>
        <v>0</v>
      </c>
      <c r="R765" s="6">
        <f>IFERROR(IF(L765&gt;0,Q765/L765,""),"")</f>
        <v>0</v>
      </c>
      <c r="S765" s="7">
        <f>IFERROR(R765*P765,"")</f>
        <v>0</v>
      </c>
      <c r="T765" s="6">
        <f>IFERROR((S765*M765*N765)/1000,"")</f>
        <v>0</v>
      </c>
      <c r="U765" s="6">
        <f>IFERROR(R765*M765*N765,"")</f>
        <v>0</v>
      </c>
      <c r="V765" s="6">
        <f>IF(A765&gt;0,A765*(1-(B765/100)-(C765/100)),"")</f>
        <v>0</v>
      </c>
      <c r="W765" s="6">
        <f>IFERROR(T765*V765,"")</f>
        <v>0</v>
      </c>
      <c r="X765" s="8">
        <f>IF(AND(U765&gt;0,O765&gt;0),ABS(U765-O765)/O765,"")</f>
        <v>0</v>
      </c>
      <c r="Y765" s="8">
        <f>IF(E765="Seca",Tol_Seca,Tol_Chuva)</f>
        <v>0</v>
      </c>
      <c r="Z765">
        <f>IF(AND(U765&gt;0,O765&gt;0),IF(X765&lt;=Y765,"OK","ATENCAO"),"")</f>
        <v>0</v>
      </c>
    </row>
    <row r="766" spans="7:26">
      <c r="G766">
        <f>D766&amp;"|"&amp;E766&amp;"|"&amp;F766</f>
        <v>0</v>
      </c>
      <c r="H766">
        <f>UPPER(SUBSTITUTE(SUBSTITUTE(G766,"-","")," ",""))</f>
        <v>0</v>
      </c>
      <c r="I766" s="6">
        <f>IFERROR(INDEX(Param_E,MATCH(H766,Param_KeysNorm,0)),"")</f>
        <v>0</v>
      </c>
      <c r="J766" s="6">
        <f>IFERROR(INDEX(Param_Gf,MATCH(H766,Param_KeysNorm,0)),"")</f>
        <v>0</v>
      </c>
      <c r="K766" s="6">
        <f>IFERROR(INDEX(Param_s,MATCH(H766,Param_KeysNorm,0)),"")</f>
        <v>0</v>
      </c>
      <c r="L766" s="6">
        <f>IFERROR(INDEX(Param_g,MATCH(H766,Param_KeysNorm,0)),"")</f>
        <v>0</v>
      </c>
      <c r="M766" s="6">
        <f>IFERROR(INDEX(Param_L,MATCH(H766,Param_KeysNorm,0)),"")</f>
        <v>0</v>
      </c>
      <c r="N766" s="6">
        <f>IFERROR(INDEX(Param_rho,MATCH(H766,Param_KeysNorm,0)),"")</f>
        <v>0</v>
      </c>
      <c r="O766" s="6">
        <f>IFERROR(INDEX(Param_d,MATCH(H766,Param_KeysNorm,0)),"")</f>
        <v>0</v>
      </c>
      <c r="P766" s="6">
        <f>IFERROR(IF(I766&gt;0,10000/I766,""),"")</f>
        <v>0</v>
      </c>
      <c r="Q766" s="6">
        <f>IFERROR(IF(K766&gt;0,J766/K766,""),"")</f>
        <v>0</v>
      </c>
      <c r="R766" s="6">
        <f>IFERROR(IF(L766&gt;0,Q766/L766,""),"")</f>
        <v>0</v>
      </c>
      <c r="S766" s="7">
        <f>IFERROR(R766*P766,"")</f>
        <v>0</v>
      </c>
      <c r="T766" s="6">
        <f>IFERROR((S766*M766*N766)/1000,"")</f>
        <v>0</v>
      </c>
      <c r="U766" s="6">
        <f>IFERROR(R766*M766*N766,"")</f>
        <v>0</v>
      </c>
      <c r="V766" s="6">
        <f>IF(A766&gt;0,A766*(1-(B766/100)-(C766/100)),"")</f>
        <v>0</v>
      </c>
      <c r="W766" s="6">
        <f>IFERROR(T766*V766,"")</f>
        <v>0</v>
      </c>
      <c r="X766" s="8">
        <f>IF(AND(U766&gt;0,O766&gt;0),ABS(U766-O766)/O766,"")</f>
        <v>0</v>
      </c>
      <c r="Y766" s="8">
        <f>IF(E766="Seca",Tol_Seca,Tol_Chuva)</f>
        <v>0</v>
      </c>
      <c r="Z766">
        <f>IF(AND(U766&gt;0,O766&gt;0),IF(X766&lt;=Y766,"OK","ATENCAO"),"")</f>
        <v>0</v>
      </c>
    </row>
    <row r="767" spans="7:26">
      <c r="G767">
        <f>D767&amp;"|"&amp;E767&amp;"|"&amp;F767</f>
        <v>0</v>
      </c>
      <c r="H767">
        <f>UPPER(SUBSTITUTE(SUBSTITUTE(G767,"-","")," ",""))</f>
        <v>0</v>
      </c>
      <c r="I767" s="6">
        <f>IFERROR(INDEX(Param_E,MATCH(H767,Param_KeysNorm,0)),"")</f>
        <v>0</v>
      </c>
      <c r="J767" s="6">
        <f>IFERROR(INDEX(Param_Gf,MATCH(H767,Param_KeysNorm,0)),"")</f>
        <v>0</v>
      </c>
      <c r="K767" s="6">
        <f>IFERROR(INDEX(Param_s,MATCH(H767,Param_KeysNorm,0)),"")</f>
        <v>0</v>
      </c>
      <c r="L767" s="6">
        <f>IFERROR(INDEX(Param_g,MATCH(H767,Param_KeysNorm,0)),"")</f>
        <v>0</v>
      </c>
      <c r="M767" s="6">
        <f>IFERROR(INDEX(Param_L,MATCH(H767,Param_KeysNorm,0)),"")</f>
        <v>0</v>
      </c>
      <c r="N767" s="6">
        <f>IFERROR(INDEX(Param_rho,MATCH(H767,Param_KeysNorm,0)),"")</f>
        <v>0</v>
      </c>
      <c r="O767" s="6">
        <f>IFERROR(INDEX(Param_d,MATCH(H767,Param_KeysNorm,0)),"")</f>
        <v>0</v>
      </c>
      <c r="P767" s="6">
        <f>IFERROR(IF(I767&gt;0,10000/I767,""),"")</f>
        <v>0</v>
      </c>
      <c r="Q767" s="6">
        <f>IFERROR(IF(K767&gt;0,J767/K767,""),"")</f>
        <v>0</v>
      </c>
      <c r="R767" s="6">
        <f>IFERROR(IF(L767&gt;0,Q767/L767,""),"")</f>
        <v>0</v>
      </c>
      <c r="S767" s="7">
        <f>IFERROR(R767*P767,"")</f>
        <v>0</v>
      </c>
      <c r="T767" s="6">
        <f>IFERROR((S767*M767*N767)/1000,"")</f>
        <v>0</v>
      </c>
      <c r="U767" s="6">
        <f>IFERROR(R767*M767*N767,"")</f>
        <v>0</v>
      </c>
      <c r="V767" s="6">
        <f>IF(A767&gt;0,A767*(1-(B767/100)-(C767/100)),"")</f>
        <v>0</v>
      </c>
      <c r="W767" s="6">
        <f>IFERROR(T767*V767,"")</f>
        <v>0</v>
      </c>
      <c r="X767" s="8">
        <f>IF(AND(U767&gt;0,O767&gt;0),ABS(U767-O767)/O767,"")</f>
        <v>0</v>
      </c>
      <c r="Y767" s="8">
        <f>IF(E767="Seca",Tol_Seca,Tol_Chuva)</f>
        <v>0</v>
      </c>
      <c r="Z767">
        <f>IF(AND(U767&gt;0,O767&gt;0),IF(X767&lt;=Y767,"OK","ATENCAO"),"")</f>
        <v>0</v>
      </c>
    </row>
    <row r="768" spans="7:26">
      <c r="G768">
        <f>D768&amp;"|"&amp;E768&amp;"|"&amp;F768</f>
        <v>0</v>
      </c>
      <c r="H768">
        <f>UPPER(SUBSTITUTE(SUBSTITUTE(G768,"-","")," ",""))</f>
        <v>0</v>
      </c>
      <c r="I768" s="6">
        <f>IFERROR(INDEX(Param_E,MATCH(H768,Param_KeysNorm,0)),"")</f>
        <v>0</v>
      </c>
      <c r="J768" s="6">
        <f>IFERROR(INDEX(Param_Gf,MATCH(H768,Param_KeysNorm,0)),"")</f>
        <v>0</v>
      </c>
      <c r="K768" s="6">
        <f>IFERROR(INDEX(Param_s,MATCH(H768,Param_KeysNorm,0)),"")</f>
        <v>0</v>
      </c>
      <c r="L768" s="6">
        <f>IFERROR(INDEX(Param_g,MATCH(H768,Param_KeysNorm,0)),"")</f>
        <v>0</v>
      </c>
      <c r="M768" s="6">
        <f>IFERROR(INDEX(Param_L,MATCH(H768,Param_KeysNorm,0)),"")</f>
        <v>0</v>
      </c>
      <c r="N768" s="6">
        <f>IFERROR(INDEX(Param_rho,MATCH(H768,Param_KeysNorm,0)),"")</f>
        <v>0</v>
      </c>
      <c r="O768" s="6">
        <f>IFERROR(INDEX(Param_d,MATCH(H768,Param_KeysNorm,0)),"")</f>
        <v>0</v>
      </c>
      <c r="P768" s="6">
        <f>IFERROR(IF(I768&gt;0,10000/I768,""),"")</f>
        <v>0</v>
      </c>
      <c r="Q768" s="6">
        <f>IFERROR(IF(K768&gt;0,J768/K768,""),"")</f>
        <v>0</v>
      </c>
      <c r="R768" s="6">
        <f>IFERROR(IF(L768&gt;0,Q768/L768,""),"")</f>
        <v>0</v>
      </c>
      <c r="S768" s="7">
        <f>IFERROR(R768*P768,"")</f>
        <v>0</v>
      </c>
      <c r="T768" s="6">
        <f>IFERROR((S768*M768*N768)/1000,"")</f>
        <v>0</v>
      </c>
      <c r="U768" s="6">
        <f>IFERROR(R768*M768*N768,"")</f>
        <v>0</v>
      </c>
      <c r="V768" s="6">
        <f>IF(A768&gt;0,A768*(1-(B768/100)-(C768/100)),"")</f>
        <v>0</v>
      </c>
      <c r="W768" s="6">
        <f>IFERROR(T768*V768,"")</f>
        <v>0</v>
      </c>
      <c r="X768" s="8">
        <f>IF(AND(U768&gt;0,O768&gt;0),ABS(U768-O768)/O768,"")</f>
        <v>0</v>
      </c>
      <c r="Y768" s="8">
        <f>IF(E768="Seca",Tol_Seca,Tol_Chuva)</f>
        <v>0</v>
      </c>
      <c r="Z768">
        <f>IF(AND(U768&gt;0,O768&gt;0),IF(X768&lt;=Y768,"OK","ATENCAO"),"")</f>
        <v>0</v>
      </c>
    </row>
    <row r="769" spans="7:26">
      <c r="G769">
        <f>D769&amp;"|"&amp;E769&amp;"|"&amp;F769</f>
        <v>0</v>
      </c>
      <c r="H769">
        <f>UPPER(SUBSTITUTE(SUBSTITUTE(G769,"-","")," ",""))</f>
        <v>0</v>
      </c>
      <c r="I769" s="6">
        <f>IFERROR(INDEX(Param_E,MATCH(H769,Param_KeysNorm,0)),"")</f>
        <v>0</v>
      </c>
      <c r="J769" s="6">
        <f>IFERROR(INDEX(Param_Gf,MATCH(H769,Param_KeysNorm,0)),"")</f>
        <v>0</v>
      </c>
      <c r="K769" s="6">
        <f>IFERROR(INDEX(Param_s,MATCH(H769,Param_KeysNorm,0)),"")</f>
        <v>0</v>
      </c>
      <c r="L769" s="6">
        <f>IFERROR(INDEX(Param_g,MATCH(H769,Param_KeysNorm,0)),"")</f>
        <v>0</v>
      </c>
      <c r="M769" s="6">
        <f>IFERROR(INDEX(Param_L,MATCH(H769,Param_KeysNorm,0)),"")</f>
        <v>0</v>
      </c>
      <c r="N769" s="6">
        <f>IFERROR(INDEX(Param_rho,MATCH(H769,Param_KeysNorm,0)),"")</f>
        <v>0</v>
      </c>
      <c r="O769" s="6">
        <f>IFERROR(INDEX(Param_d,MATCH(H769,Param_KeysNorm,0)),"")</f>
        <v>0</v>
      </c>
      <c r="P769" s="6">
        <f>IFERROR(IF(I769&gt;0,10000/I769,""),"")</f>
        <v>0</v>
      </c>
      <c r="Q769" s="6">
        <f>IFERROR(IF(K769&gt;0,J769/K769,""),"")</f>
        <v>0</v>
      </c>
      <c r="R769" s="6">
        <f>IFERROR(IF(L769&gt;0,Q769/L769,""),"")</f>
        <v>0</v>
      </c>
      <c r="S769" s="7">
        <f>IFERROR(R769*P769,"")</f>
        <v>0</v>
      </c>
      <c r="T769" s="6">
        <f>IFERROR((S769*M769*N769)/1000,"")</f>
        <v>0</v>
      </c>
      <c r="U769" s="6">
        <f>IFERROR(R769*M769*N769,"")</f>
        <v>0</v>
      </c>
      <c r="V769" s="6">
        <f>IF(A769&gt;0,A769*(1-(B769/100)-(C769/100)),"")</f>
        <v>0</v>
      </c>
      <c r="W769" s="6">
        <f>IFERROR(T769*V769,"")</f>
        <v>0</v>
      </c>
      <c r="X769" s="8">
        <f>IF(AND(U769&gt;0,O769&gt;0),ABS(U769-O769)/O769,"")</f>
        <v>0</v>
      </c>
      <c r="Y769" s="8">
        <f>IF(E769="Seca",Tol_Seca,Tol_Chuva)</f>
        <v>0</v>
      </c>
      <c r="Z769">
        <f>IF(AND(U769&gt;0,O769&gt;0),IF(X769&lt;=Y769,"OK","ATENCAO"),"")</f>
        <v>0</v>
      </c>
    </row>
    <row r="770" spans="7:26">
      <c r="G770">
        <f>D770&amp;"|"&amp;E770&amp;"|"&amp;F770</f>
        <v>0</v>
      </c>
      <c r="H770">
        <f>UPPER(SUBSTITUTE(SUBSTITUTE(G770,"-","")," ",""))</f>
        <v>0</v>
      </c>
      <c r="I770" s="6">
        <f>IFERROR(INDEX(Param_E,MATCH(H770,Param_KeysNorm,0)),"")</f>
        <v>0</v>
      </c>
      <c r="J770" s="6">
        <f>IFERROR(INDEX(Param_Gf,MATCH(H770,Param_KeysNorm,0)),"")</f>
        <v>0</v>
      </c>
      <c r="K770" s="6">
        <f>IFERROR(INDEX(Param_s,MATCH(H770,Param_KeysNorm,0)),"")</f>
        <v>0</v>
      </c>
      <c r="L770" s="6">
        <f>IFERROR(INDEX(Param_g,MATCH(H770,Param_KeysNorm,0)),"")</f>
        <v>0</v>
      </c>
      <c r="M770" s="6">
        <f>IFERROR(INDEX(Param_L,MATCH(H770,Param_KeysNorm,0)),"")</f>
        <v>0</v>
      </c>
      <c r="N770" s="6">
        <f>IFERROR(INDEX(Param_rho,MATCH(H770,Param_KeysNorm,0)),"")</f>
        <v>0</v>
      </c>
      <c r="O770" s="6">
        <f>IFERROR(INDEX(Param_d,MATCH(H770,Param_KeysNorm,0)),"")</f>
        <v>0</v>
      </c>
      <c r="P770" s="6">
        <f>IFERROR(IF(I770&gt;0,10000/I770,""),"")</f>
        <v>0</v>
      </c>
      <c r="Q770" s="6">
        <f>IFERROR(IF(K770&gt;0,J770/K770,""),"")</f>
        <v>0</v>
      </c>
      <c r="R770" s="6">
        <f>IFERROR(IF(L770&gt;0,Q770/L770,""),"")</f>
        <v>0</v>
      </c>
      <c r="S770" s="7">
        <f>IFERROR(R770*P770,"")</f>
        <v>0</v>
      </c>
      <c r="T770" s="6">
        <f>IFERROR((S770*M770*N770)/1000,"")</f>
        <v>0</v>
      </c>
      <c r="U770" s="6">
        <f>IFERROR(R770*M770*N770,"")</f>
        <v>0</v>
      </c>
      <c r="V770" s="6">
        <f>IF(A770&gt;0,A770*(1-(B770/100)-(C770/100)),"")</f>
        <v>0</v>
      </c>
      <c r="W770" s="6">
        <f>IFERROR(T770*V770,"")</f>
        <v>0</v>
      </c>
      <c r="X770" s="8">
        <f>IF(AND(U770&gt;0,O770&gt;0),ABS(U770-O770)/O770,"")</f>
        <v>0</v>
      </c>
      <c r="Y770" s="8">
        <f>IF(E770="Seca",Tol_Seca,Tol_Chuva)</f>
        <v>0</v>
      </c>
      <c r="Z770">
        <f>IF(AND(U770&gt;0,O770&gt;0),IF(X770&lt;=Y770,"OK","ATENCAO"),"")</f>
        <v>0</v>
      </c>
    </row>
    <row r="771" spans="7:26">
      <c r="G771">
        <f>D771&amp;"|"&amp;E771&amp;"|"&amp;F771</f>
        <v>0</v>
      </c>
      <c r="H771">
        <f>UPPER(SUBSTITUTE(SUBSTITUTE(G771,"-","")," ",""))</f>
        <v>0</v>
      </c>
      <c r="I771" s="6">
        <f>IFERROR(INDEX(Param_E,MATCH(H771,Param_KeysNorm,0)),"")</f>
        <v>0</v>
      </c>
      <c r="J771" s="6">
        <f>IFERROR(INDEX(Param_Gf,MATCH(H771,Param_KeysNorm,0)),"")</f>
        <v>0</v>
      </c>
      <c r="K771" s="6">
        <f>IFERROR(INDEX(Param_s,MATCH(H771,Param_KeysNorm,0)),"")</f>
        <v>0</v>
      </c>
      <c r="L771" s="6">
        <f>IFERROR(INDEX(Param_g,MATCH(H771,Param_KeysNorm,0)),"")</f>
        <v>0</v>
      </c>
      <c r="M771" s="6">
        <f>IFERROR(INDEX(Param_L,MATCH(H771,Param_KeysNorm,0)),"")</f>
        <v>0</v>
      </c>
      <c r="N771" s="6">
        <f>IFERROR(INDEX(Param_rho,MATCH(H771,Param_KeysNorm,0)),"")</f>
        <v>0</v>
      </c>
      <c r="O771" s="6">
        <f>IFERROR(INDEX(Param_d,MATCH(H771,Param_KeysNorm,0)),"")</f>
        <v>0</v>
      </c>
      <c r="P771" s="6">
        <f>IFERROR(IF(I771&gt;0,10000/I771,""),"")</f>
        <v>0</v>
      </c>
      <c r="Q771" s="6">
        <f>IFERROR(IF(K771&gt;0,J771/K771,""),"")</f>
        <v>0</v>
      </c>
      <c r="R771" s="6">
        <f>IFERROR(IF(L771&gt;0,Q771/L771,""),"")</f>
        <v>0</v>
      </c>
      <c r="S771" s="7">
        <f>IFERROR(R771*P771,"")</f>
        <v>0</v>
      </c>
      <c r="T771" s="6">
        <f>IFERROR((S771*M771*N771)/1000,"")</f>
        <v>0</v>
      </c>
      <c r="U771" s="6">
        <f>IFERROR(R771*M771*N771,"")</f>
        <v>0</v>
      </c>
      <c r="V771" s="6">
        <f>IF(A771&gt;0,A771*(1-(B771/100)-(C771/100)),"")</f>
        <v>0</v>
      </c>
      <c r="W771" s="6">
        <f>IFERROR(T771*V771,"")</f>
        <v>0</v>
      </c>
      <c r="X771" s="8">
        <f>IF(AND(U771&gt;0,O771&gt;0),ABS(U771-O771)/O771,"")</f>
        <v>0</v>
      </c>
      <c r="Y771" s="8">
        <f>IF(E771="Seca",Tol_Seca,Tol_Chuva)</f>
        <v>0</v>
      </c>
      <c r="Z771">
        <f>IF(AND(U771&gt;0,O771&gt;0),IF(X771&lt;=Y771,"OK","ATENCAO"),"")</f>
        <v>0</v>
      </c>
    </row>
    <row r="772" spans="7:26">
      <c r="G772">
        <f>D772&amp;"|"&amp;E772&amp;"|"&amp;F772</f>
        <v>0</v>
      </c>
      <c r="H772">
        <f>UPPER(SUBSTITUTE(SUBSTITUTE(G772,"-","")," ",""))</f>
        <v>0</v>
      </c>
      <c r="I772" s="6">
        <f>IFERROR(INDEX(Param_E,MATCH(H772,Param_KeysNorm,0)),"")</f>
        <v>0</v>
      </c>
      <c r="J772" s="6">
        <f>IFERROR(INDEX(Param_Gf,MATCH(H772,Param_KeysNorm,0)),"")</f>
        <v>0</v>
      </c>
      <c r="K772" s="6">
        <f>IFERROR(INDEX(Param_s,MATCH(H772,Param_KeysNorm,0)),"")</f>
        <v>0</v>
      </c>
      <c r="L772" s="6">
        <f>IFERROR(INDEX(Param_g,MATCH(H772,Param_KeysNorm,0)),"")</f>
        <v>0</v>
      </c>
      <c r="M772" s="6">
        <f>IFERROR(INDEX(Param_L,MATCH(H772,Param_KeysNorm,0)),"")</f>
        <v>0</v>
      </c>
      <c r="N772" s="6">
        <f>IFERROR(INDEX(Param_rho,MATCH(H772,Param_KeysNorm,0)),"")</f>
        <v>0</v>
      </c>
      <c r="O772" s="6">
        <f>IFERROR(INDEX(Param_d,MATCH(H772,Param_KeysNorm,0)),"")</f>
        <v>0</v>
      </c>
      <c r="P772" s="6">
        <f>IFERROR(IF(I772&gt;0,10000/I772,""),"")</f>
        <v>0</v>
      </c>
      <c r="Q772" s="6">
        <f>IFERROR(IF(K772&gt;0,J772/K772,""),"")</f>
        <v>0</v>
      </c>
      <c r="R772" s="6">
        <f>IFERROR(IF(L772&gt;0,Q772/L772,""),"")</f>
        <v>0</v>
      </c>
      <c r="S772" s="7">
        <f>IFERROR(R772*P772,"")</f>
        <v>0</v>
      </c>
      <c r="T772" s="6">
        <f>IFERROR((S772*M772*N772)/1000,"")</f>
        <v>0</v>
      </c>
      <c r="U772" s="6">
        <f>IFERROR(R772*M772*N772,"")</f>
        <v>0</v>
      </c>
      <c r="V772" s="6">
        <f>IF(A772&gt;0,A772*(1-(B772/100)-(C772/100)),"")</f>
        <v>0</v>
      </c>
      <c r="W772" s="6">
        <f>IFERROR(T772*V772,"")</f>
        <v>0</v>
      </c>
      <c r="X772" s="8">
        <f>IF(AND(U772&gt;0,O772&gt;0),ABS(U772-O772)/O772,"")</f>
        <v>0</v>
      </c>
      <c r="Y772" s="8">
        <f>IF(E772="Seca",Tol_Seca,Tol_Chuva)</f>
        <v>0</v>
      </c>
      <c r="Z772">
        <f>IF(AND(U772&gt;0,O772&gt;0),IF(X772&lt;=Y772,"OK","ATENCAO"),"")</f>
        <v>0</v>
      </c>
    </row>
    <row r="773" spans="7:26">
      <c r="G773">
        <f>D773&amp;"|"&amp;E773&amp;"|"&amp;F773</f>
        <v>0</v>
      </c>
      <c r="H773">
        <f>UPPER(SUBSTITUTE(SUBSTITUTE(G773,"-","")," ",""))</f>
        <v>0</v>
      </c>
      <c r="I773" s="6">
        <f>IFERROR(INDEX(Param_E,MATCH(H773,Param_KeysNorm,0)),"")</f>
        <v>0</v>
      </c>
      <c r="J773" s="6">
        <f>IFERROR(INDEX(Param_Gf,MATCH(H773,Param_KeysNorm,0)),"")</f>
        <v>0</v>
      </c>
      <c r="K773" s="6">
        <f>IFERROR(INDEX(Param_s,MATCH(H773,Param_KeysNorm,0)),"")</f>
        <v>0</v>
      </c>
      <c r="L773" s="6">
        <f>IFERROR(INDEX(Param_g,MATCH(H773,Param_KeysNorm,0)),"")</f>
        <v>0</v>
      </c>
      <c r="M773" s="6">
        <f>IFERROR(INDEX(Param_L,MATCH(H773,Param_KeysNorm,0)),"")</f>
        <v>0</v>
      </c>
      <c r="N773" s="6">
        <f>IFERROR(INDEX(Param_rho,MATCH(H773,Param_KeysNorm,0)),"")</f>
        <v>0</v>
      </c>
      <c r="O773" s="6">
        <f>IFERROR(INDEX(Param_d,MATCH(H773,Param_KeysNorm,0)),"")</f>
        <v>0</v>
      </c>
      <c r="P773" s="6">
        <f>IFERROR(IF(I773&gt;0,10000/I773,""),"")</f>
        <v>0</v>
      </c>
      <c r="Q773" s="6">
        <f>IFERROR(IF(K773&gt;0,J773/K773,""),"")</f>
        <v>0</v>
      </c>
      <c r="R773" s="6">
        <f>IFERROR(IF(L773&gt;0,Q773/L773,""),"")</f>
        <v>0</v>
      </c>
      <c r="S773" s="7">
        <f>IFERROR(R773*P773,"")</f>
        <v>0</v>
      </c>
      <c r="T773" s="6">
        <f>IFERROR((S773*M773*N773)/1000,"")</f>
        <v>0</v>
      </c>
      <c r="U773" s="6">
        <f>IFERROR(R773*M773*N773,"")</f>
        <v>0</v>
      </c>
      <c r="V773" s="6">
        <f>IF(A773&gt;0,A773*(1-(B773/100)-(C773/100)),"")</f>
        <v>0</v>
      </c>
      <c r="W773" s="6">
        <f>IFERROR(T773*V773,"")</f>
        <v>0</v>
      </c>
      <c r="X773" s="8">
        <f>IF(AND(U773&gt;0,O773&gt;0),ABS(U773-O773)/O773,"")</f>
        <v>0</v>
      </c>
      <c r="Y773" s="8">
        <f>IF(E773="Seca",Tol_Seca,Tol_Chuva)</f>
        <v>0</v>
      </c>
      <c r="Z773">
        <f>IF(AND(U773&gt;0,O773&gt;0),IF(X773&lt;=Y773,"OK","ATENCAO"),"")</f>
        <v>0</v>
      </c>
    </row>
    <row r="774" spans="7:26">
      <c r="G774">
        <f>D774&amp;"|"&amp;E774&amp;"|"&amp;F774</f>
        <v>0</v>
      </c>
      <c r="H774">
        <f>UPPER(SUBSTITUTE(SUBSTITUTE(G774,"-","")," ",""))</f>
        <v>0</v>
      </c>
      <c r="I774" s="6">
        <f>IFERROR(INDEX(Param_E,MATCH(H774,Param_KeysNorm,0)),"")</f>
        <v>0</v>
      </c>
      <c r="J774" s="6">
        <f>IFERROR(INDEX(Param_Gf,MATCH(H774,Param_KeysNorm,0)),"")</f>
        <v>0</v>
      </c>
      <c r="K774" s="6">
        <f>IFERROR(INDEX(Param_s,MATCH(H774,Param_KeysNorm,0)),"")</f>
        <v>0</v>
      </c>
      <c r="L774" s="6">
        <f>IFERROR(INDEX(Param_g,MATCH(H774,Param_KeysNorm,0)),"")</f>
        <v>0</v>
      </c>
      <c r="M774" s="6">
        <f>IFERROR(INDEX(Param_L,MATCH(H774,Param_KeysNorm,0)),"")</f>
        <v>0</v>
      </c>
      <c r="N774" s="6">
        <f>IFERROR(INDEX(Param_rho,MATCH(H774,Param_KeysNorm,0)),"")</f>
        <v>0</v>
      </c>
      <c r="O774" s="6">
        <f>IFERROR(INDEX(Param_d,MATCH(H774,Param_KeysNorm,0)),"")</f>
        <v>0</v>
      </c>
      <c r="P774" s="6">
        <f>IFERROR(IF(I774&gt;0,10000/I774,""),"")</f>
        <v>0</v>
      </c>
      <c r="Q774" s="6">
        <f>IFERROR(IF(K774&gt;0,J774/K774,""),"")</f>
        <v>0</v>
      </c>
      <c r="R774" s="6">
        <f>IFERROR(IF(L774&gt;0,Q774/L774,""),"")</f>
        <v>0</v>
      </c>
      <c r="S774" s="7">
        <f>IFERROR(R774*P774,"")</f>
        <v>0</v>
      </c>
      <c r="T774" s="6">
        <f>IFERROR((S774*M774*N774)/1000,"")</f>
        <v>0</v>
      </c>
      <c r="U774" s="6">
        <f>IFERROR(R774*M774*N774,"")</f>
        <v>0</v>
      </c>
      <c r="V774" s="6">
        <f>IF(A774&gt;0,A774*(1-(B774/100)-(C774/100)),"")</f>
        <v>0</v>
      </c>
      <c r="W774" s="6">
        <f>IFERROR(T774*V774,"")</f>
        <v>0</v>
      </c>
      <c r="X774" s="8">
        <f>IF(AND(U774&gt;0,O774&gt;0),ABS(U774-O774)/O774,"")</f>
        <v>0</v>
      </c>
      <c r="Y774" s="8">
        <f>IF(E774="Seca",Tol_Seca,Tol_Chuva)</f>
        <v>0</v>
      </c>
      <c r="Z774">
        <f>IF(AND(U774&gt;0,O774&gt;0),IF(X774&lt;=Y774,"OK","ATENCAO"),"")</f>
        <v>0</v>
      </c>
    </row>
    <row r="775" spans="7:26">
      <c r="G775">
        <f>D775&amp;"|"&amp;E775&amp;"|"&amp;F775</f>
        <v>0</v>
      </c>
      <c r="H775">
        <f>UPPER(SUBSTITUTE(SUBSTITUTE(G775,"-","")," ",""))</f>
        <v>0</v>
      </c>
      <c r="I775" s="6">
        <f>IFERROR(INDEX(Param_E,MATCH(H775,Param_KeysNorm,0)),"")</f>
        <v>0</v>
      </c>
      <c r="J775" s="6">
        <f>IFERROR(INDEX(Param_Gf,MATCH(H775,Param_KeysNorm,0)),"")</f>
        <v>0</v>
      </c>
      <c r="K775" s="6">
        <f>IFERROR(INDEX(Param_s,MATCH(H775,Param_KeysNorm,0)),"")</f>
        <v>0</v>
      </c>
      <c r="L775" s="6">
        <f>IFERROR(INDEX(Param_g,MATCH(H775,Param_KeysNorm,0)),"")</f>
        <v>0</v>
      </c>
      <c r="M775" s="6">
        <f>IFERROR(INDEX(Param_L,MATCH(H775,Param_KeysNorm,0)),"")</f>
        <v>0</v>
      </c>
      <c r="N775" s="6">
        <f>IFERROR(INDEX(Param_rho,MATCH(H775,Param_KeysNorm,0)),"")</f>
        <v>0</v>
      </c>
      <c r="O775" s="6">
        <f>IFERROR(INDEX(Param_d,MATCH(H775,Param_KeysNorm,0)),"")</f>
        <v>0</v>
      </c>
      <c r="P775" s="6">
        <f>IFERROR(IF(I775&gt;0,10000/I775,""),"")</f>
        <v>0</v>
      </c>
      <c r="Q775" s="6">
        <f>IFERROR(IF(K775&gt;0,J775/K775,""),"")</f>
        <v>0</v>
      </c>
      <c r="R775" s="6">
        <f>IFERROR(IF(L775&gt;0,Q775/L775,""),"")</f>
        <v>0</v>
      </c>
      <c r="S775" s="7">
        <f>IFERROR(R775*P775,"")</f>
        <v>0</v>
      </c>
      <c r="T775" s="6">
        <f>IFERROR((S775*M775*N775)/1000,"")</f>
        <v>0</v>
      </c>
      <c r="U775" s="6">
        <f>IFERROR(R775*M775*N775,"")</f>
        <v>0</v>
      </c>
      <c r="V775" s="6">
        <f>IF(A775&gt;0,A775*(1-(B775/100)-(C775/100)),"")</f>
        <v>0</v>
      </c>
      <c r="W775" s="6">
        <f>IFERROR(T775*V775,"")</f>
        <v>0</v>
      </c>
      <c r="X775" s="8">
        <f>IF(AND(U775&gt;0,O775&gt;0),ABS(U775-O775)/O775,"")</f>
        <v>0</v>
      </c>
      <c r="Y775" s="8">
        <f>IF(E775="Seca",Tol_Seca,Tol_Chuva)</f>
        <v>0</v>
      </c>
      <c r="Z775">
        <f>IF(AND(U775&gt;0,O775&gt;0),IF(X775&lt;=Y775,"OK","ATENCAO"),"")</f>
        <v>0</v>
      </c>
    </row>
    <row r="776" spans="7:26">
      <c r="G776">
        <f>D776&amp;"|"&amp;E776&amp;"|"&amp;F776</f>
        <v>0</v>
      </c>
      <c r="H776">
        <f>UPPER(SUBSTITUTE(SUBSTITUTE(G776,"-","")," ",""))</f>
        <v>0</v>
      </c>
      <c r="I776" s="6">
        <f>IFERROR(INDEX(Param_E,MATCH(H776,Param_KeysNorm,0)),"")</f>
        <v>0</v>
      </c>
      <c r="J776" s="6">
        <f>IFERROR(INDEX(Param_Gf,MATCH(H776,Param_KeysNorm,0)),"")</f>
        <v>0</v>
      </c>
      <c r="K776" s="6">
        <f>IFERROR(INDEX(Param_s,MATCH(H776,Param_KeysNorm,0)),"")</f>
        <v>0</v>
      </c>
      <c r="L776" s="6">
        <f>IFERROR(INDEX(Param_g,MATCH(H776,Param_KeysNorm,0)),"")</f>
        <v>0</v>
      </c>
      <c r="M776" s="6">
        <f>IFERROR(INDEX(Param_L,MATCH(H776,Param_KeysNorm,0)),"")</f>
        <v>0</v>
      </c>
      <c r="N776" s="6">
        <f>IFERROR(INDEX(Param_rho,MATCH(H776,Param_KeysNorm,0)),"")</f>
        <v>0</v>
      </c>
      <c r="O776" s="6">
        <f>IFERROR(INDEX(Param_d,MATCH(H776,Param_KeysNorm,0)),"")</f>
        <v>0</v>
      </c>
      <c r="P776" s="6">
        <f>IFERROR(IF(I776&gt;0,10000/I776,""),"")</f>
        <v>0</v>
      </c>
      <c r="Q776" s="6">
        <f>IFERROR(IF(K776&gt;0,J776/K776,""),"")</f>
        <v>0</v>
      </c>
      <c r="R776" s="6">
        <f>IFERROR(IF(L776&gt;0,Q776/L776,""),"")</f>
        <v>0</v>
      </c>
      <c r="S776" s="7">
        <f>IFERROR(R776*P776,"")</f>
        <v>0</v>
      </c>
      <c r="T776" s="6">
        <f>IFERROR((S776*M776*N776)/1000,"")</f>
        <v>0</v>
      </c>
      <c r="U776" s="6">
        <f>IFERROR(R776*M776*N776,"")</f>
        <v>0</v>
      </c>
      <c r="V776" s="6">
        <f>IF(A776&gt;0,A776*(1-(B776/100)-(C776/100)),"")</f>
        <v>0</v>
      </c>
      <c r="W776" s="6">
        <f>IFERROR(T776*V776,"")</f>
        <v>0</v>
      </c>
      <c r="X776" s="8">
        <f>IF(AND(U776&gt;0,O776&gt;0),ABS(U776-O776)/O776,"")</f>
        <v>0</v>
      </c>
      <c r="Y776" s="8">
        <f>IF(E776="Seca",Tol_Seca,Tol_Chuva)</f>
        <v>0</v>
      </c>
      <c r="Z776">
        <f>IF(AND(U776&gt;0,O776&gt;0),IF(X776&lt;=Y776,"OK","ATENCAO"),"")</f>
        <v>0</v>
      </c>
    </row>
    <row r="777" spans="7:26">
      <c r="G777">
        <f>D777&amp;"|"&amp;E777&amp;"|"&amp;F777</f>
        <v>0</v>
      </c>
      <c r="H777">
        <f>UPPER(SUBSTITUTE(SUBSTITUTE(G777,"-","")," ",""))</f>
        <v>0</v>
      </c>
      <c r="I777" s="6">
        <f>IFERROR(INDEX(Param_E,MATCH(H777,Param_KeysNorm,0)),"")</f>
        <v>0</v>
      </c>
      <c r="J777" s="6">
        <f>IFERROR(INDEX(Param_Gf,MATCH(H777,Param_KeysNorm,0)),"")</f>
        <v>0</v>
      </c>
      <c r="K777" s="6">
        <f>IFERROR(INDEX(Param_s,MATCH(H777,Param_KeysNorm,0)),"")</f>
        <v>0</v>
      </c>
      <c r="L777" s="6">
        <f>IFERROR(INDEX(Param_g,MATCH(H777,Param_KeysNorm,0)),"")</f>
        <v>0</v>
      </c>
      <c r="M777" s="6">
        <f>IFERROR(INDEX(Param_L,MATCH(H777,Param_KeysNorm,0)),"")</f>
        <v>0</v>
      </c>
      <c r="N777" s="6">
        <f>IFERROR(INDEX(Param_rho,MATCH(H777,Param_KeysNorm,0)),"")</f>
        <v>0</v>
      </c>
      <c r="O777" s="6">
        <f>IFERROR(INDEX(Param_d,MATCH(H777,Param_KeysNorm,0)),"")</f>
        <v>0</v>
      </c>
      <c r="P777" s="6">
        <f>IFERROR(IF(I777&gt;0,10000/I777,""),"")</f>
        <v>0</v>
      </c>
      <c r="Q777" s="6">
        <f>IFERROR(IF(K777&gt;0,J777/K777,""),"")</f>
        <v>0</v>
      </c>
      <c r="R777" s="6">
        <f>IFERROR(IF(L777&gt;0,Q777/L777,""),"")</f>
        <v>0</v>
      </c>
      <c r="S777" s="7">
        <f>IFERROR(R777*P777,"")</f>
        <v>0</v>
      </c>
      <c r="T777" s="6">
        <f>IFERROR((S777*M777*N777)/1000,"")</f>
        <v>0</v>
      </c>
      <c r="U777" s="6">
        <f>IFERROR(R777*M777*N777,"")</f>
        <v>0</v>
      </c>
      <c r="V777" s="6">
        <f>IF(A777&gt;0,A777*(1-(B777/100)-(C777/100)),"")</f>
        <v>0</v>
      </c>
      <c r="W777" s="6">
        <f>IFERROR(T777*V777,"")</f>
        <v>0</v>
      </c>
      <c r="X777" s="8">
        <f>IF(AND(U777&gt;0,O777&gt;0),ABS(U777-O777)/O777,"")</f>
        <v>0</v>
      </c>
      <c r="Y777" s="8">
        <f>IF(E777="Seca",Tol_Seca,Tol_Chuva)</f>
        <v>0</v>
      </c>
      <c r="Z777">
        <f>IF(AND(U777&gt;0,O777&gt;0),IF(X777&lt;=Y777,"OK","ATENCAO"),"")</f>
        <v>0</v>
      </c>
    </row>
    <row r="778" spans="7:26">
      <c r="G778">
        <f>D778&amp;"|"&amp;E778&amp;"|"&amp;F778</f>
        <v>0</v>
      </c>
      <c r="H778">
        <f>UPPER(SUBSTITUTE(SUBSTITUTE(G778,"-","")," ",""))</f>
        <v>0</v>
      </c>
      <c r="I778" s="6">
        <f>IFERROR(INDEX(Param_E,MATCH(H778,Param_KeysNorm,0)),"")</f>
        <v>0</v>
      </c>
      <c r="J778" s="6">
        <f>IFERROR(INDEX(Param_Gf,MATCH(H778,Param_KeysNorm,0)),"")</f>
        <v>0</v>
      </c>
      <c r="K778" s="6">
        <f>IFERROR(INDEX(Param_s,MATCH(H778,Param_KeysNorm,0)),"")</f>
        <v>0</v>
      </c>
      <c r="L778" s="6">
        <f>IFERROR(INDEX(Param_g,MATCH(H778,Param_KeysNorm,0)),"")</f>
        <v>0</v>
      </c>
      <c r="M778" s="6">
        <f>IFERROR(INDEX(Param_L,MATCH(H778,Param_KeysNorm,0)),"")</f>
        <v>0</v>
      </c>
      <c r="N778" s="6">
        <f>IFERROR(INDEX(Param_rho,MATCH(H778,Param_KeysNorm,0)),"")</f>
        <v>0</v>
      </c>
      <c r="O778" s="6">
        <f>IFERROR(INDEX(Param_d,MATCH(H778,Param_KeysNorm,0)),"")</f>
        <v>0</v>
      </c>
      <c r="P778" s="6">
        <f>IFERROR(IF(I778&gt;0,10000/I778,""),"")</f>
        <v>0</v>
      </c>
      <c r="Q778" s="6">
        <f>IFERROR(IF(K778&gt;0,J778/K778,""),"")</f>
        <v>0</v>
      </c>
      <c r="R778" s="6">
        <f>IFERROR(IF(L778&gt;0,Q778/L778,""),"")</f>
        <v>0</v>
      </c>
      <c r="S778" s="7">
        <f>IFERROR(R778*P778,"")</f>
        <v>0</v>
      </c>
      <c r="T778" s="6">
        <f>IFERROR((S778*M778*N778)/1000,"")</f>
        <v>0</v>
      </c>
      <c r="U778" s="6">
        <f>IFERROR(R778*M778*N778,"")</f>
        <v>0</v>
      </c>
      <c r="V778" s="6">
        <f>IF(A778&gt;0,A778*(1-(B778/100)-(C778/100)),"")</f>
        <v>0</v>
      </c>
      <c r="W778" s="6">
        <f>IFERROR(T778*V778,"")</f>
        <v>0</v>
      </c>
      <c r="X778" s="8">
        <f>IF(AND(U778&gt;0,O778&gt;0),ABS(U778-O778)/O778,"")</f>
        <v>0</v>
      </c>
      <c r="Y778" s="8">
        <f>IF(E778="Seca",Tol_Seca,Tol_Chuva)</f>
        <v>0</v>
      </c>
      <c r="Z778">
        <f>IF(AND(U778&gt;0,O778&gt;0),IF(X778&lt;=Y778,"OK","ATENCAO"),"")</f>
        <v>0</v>
      </c>
    </row>
    <row r="779" spans="7:26">
      <c r="G779">
        <f>D779&amp;"|"&amp;E779&amp;"|"&amp;F779</f>
        <v>0</v>
      </c>
      <c r="H779">
        <f>UPPER(SUBSTITUTE(SUBSTITUTE(G779,"-","")," ",""))</f>
        <v>0</v>
      </c>
      <c r="I779" s="6">
        <f>IFERROR(INDEX(Param_E,MATCH(H779,Param_KeysNorm,0)),"")</f>
        <v>0</v>
      </c>
      <c r="J779" s="6">
        <f>IFERROR(INDEX(Param_Gf,MATCH(H779,Param_KeysNorm,0)),"")</f>
        <v>0</v>
      </c>
      <c r="K779" s="6">
        <f>IFERROR(INDEX(Param_s,MATCH(H779,Param_KeysNorm,0)),"")</f>
        <v>0</v>
      </c>
      <c r="L779" s="6">
        <f>IFERROR(INDEX(Param_g,MATCH(H779,Param_KeysNorm,0)),"")</f>
        <v>0</v>
      </c>
      <c r="M779" s="6">
        <f>IFERROR(INDEX(Param_L,MATCH(H779,Param_KeysNorm,0)),"")</f>
        <v>0</v>
      </c>
      <c r="N779" s="6">
        <f>IFERROR(INDEX(Param_rho,MATCH(H779,Param_KeysNorm,0)),"")</f>
        <v>0</v>
      </c>
      <c r="O779" s="6">
        <f>IFERROR(INDEX(Param_d,MATCH(H779,Param_KeysNorm,0)),"")</f>
        <v>0</v>
      </c>
      <c r="P779" s="6">
        <f>IFERROR(IF(I779&gt;0,10000/I779,""),"")</f>
        <v>0</v>
      </c>
      <c r="Q779" s="6">
        <f>IFERROR(IF(K779&gt;0,J779/K779,""),"")</f>
        <v>0</v>
      </c>
      <c r="R779" s="6">
        <f>IFERROR(IF(L779&gt;0,Q779/L779,""),"")</f>
        <v>0</v>
      </c>
      <c r="S779" s="7">
        <f>IFERROR(R779*P779,"")</f>
        <v>0</v>
      </c>
      <c r="T779" s="6">
        <f>IFERROR((S779*M779*N779)/1000,"")</f>
        <v>0</v>
      </c>
      <c r="U779" s="6">
        <f>IFERROR(R779*M779*N779,"")</f>
        <v>0</v>
      </c>
      <c r="V779" s="6">
        <f>IF(A779&gt;0,A779*(1-(B779/100)-(C779/100)),"")</f>
        <v>0</v>
      </c>
      <c r="W779" s="6">
        <f>IFERROR(T779*V779,"")</f>
        <v>0</v>
      </c>
      <c r="X779" s="8">
        <f>IF(AND(U779&gt;0,O779&gt;0),ABS(U779-O779)/O779,"")</f>
        <v>0</v>
      </c>
      <c r="Y779" s="8">
        <f>IF(E779="Seca",Tol_Seca,Tol_Chuva)</f>
        <v>0</v>
      </c>
      <c r="Z779">
        <f>IF(AND(U779&gt;0,O779&gt;0),IF(X779&lt;=Y779,"OK","ATENCAO"),"")</f>
        <v>0</v>
      </c>
    </row>
    <row r="780" spans="7:26">
      <c r="G780">
        <f>D780&amp;"|"&amp;E780&amp;"|"&amp;F780</f>
        <v>0</v>
      </c>
      <c r="H780">
        <f>UPPER(SUBSTITUTE(SUBSTITUTE(G780,"-","")," ",""))</f>
        <v>0</v>
      </c>
      <c r="I780" s="6">
        <f>IFERROR(INDEX(Param_E,MATCH(H780,Param_KeysNorm,0)),"")</f>
        <v>0</v>
      </c>
      <c r="J780" s="6">
        <f>IFERROR(INDEX(Param_Gf,MATCH(H780,Param_KeysNorm,0)),"")</f>
        <v>0</v>
      </c>
      <c r="K780" s="6">
        <f>IFERROR(INDEX(Param_s,MATCH(H780,Param_KeysNorm,0)),"")</f>
        <v>0</v>
      </c>
      <c r="L780" s="6">
        <f>IFERROR(INDEX(Param_g,MATCH(H780,Param_KeysNorm,0)),"")</f>
        <v>0</v>
      </c>
      <c r="M780" s="6">
        <f>IFERROR(INDEX(Param_L,MATCH(H780,Param_KeysNorm,0)),"")</f>
        <v>0</v>
      </c>
      <c r="N780" s="6">
        <f>IFERROR(INDEX(Param_rho,MATCH(H780,Param_KeysNorm,0)),"")</f>
        <v>0</v>
      </c>
      <c r="O780" s="6">
        <f>IFERROR(INDEX(Param_d,MATCH(H780,Param_KeysNorm,0)),"")</f>
        <v>0</v>
      </c>
      <c r="P780" s="6">
        <f>IFERROR(IF(I780&gt;0,10000/I780,""),"")</f>
        <v>0</v>
      </c>
      <c r="Q780" s="6">
        <f>IFERROR(IF(K780&gt;0,J780/K780,""),"")</f>
        <v>0</v>
      </c>
      <c r="R780" s="6">
        <f>IFERROR(IF(L780&gt;0,Q780/L780,""),"")</f>
        <v>0</v>
      </c>
      <c r="S780" s="7">
        <f>IFERROR(R780*P780,"")</f>
        <v>0</v>
      </c>
      <c r="T780" s="6">
        <f>IFERROR((S780*M780*N780)/1000,"")</f>
        <v>0</v>
      </c>
      <c r="U780" s="6">
        <f>IFERROR(R780*M780*N780,"")</f>
        <v>0</v>
      </c>
      <c r="V780" s="6">
        <f>IF(A780&gt;0,A780*(1-(B780/100)-(C780/100)),"")</f>
        <v>0</v>
      </c>
      <c r="W780" s="6">
        <f>IFERROR(T780*V780,"")</f>
        <v>0</v>
      </c>
      <c r="X780" s="8">
        <f>IF(AND(U780&gt;0,O780&gt;0),ABS(U780-O780)/O780,"")</f>
        <v>0</v>
      </c>
      <c r="Y780" s="8">
        <f>IF(E780="Seca",Tol_Seca,Tol_Chuva)</f>
        <v>0</v>
      </c>
      <c r="Z780">
        <f>IF(AND(U780&gt;0,O780&gt;0),IF(X780&lt;=Y780,"OK","ATENCAO"),"")</f>
        <v>0</v>
      </c>
    </row>
    <row r="781" spans="7:26">
      <c r="G781">
        <f>D781&amp;"|"&amp;E781&amp;"|"&amp;F781</f>
        <v>0</v>
      </c>
      <c r="H781">
        <f>UPPER(SUBSTITUTE(SUBSTITUTE(G781,"-","")," ",""))</f>
        <v>0</v>
      </c>
      <c r="I781" s="6">
        <f>IFERROR(INDEX(Param_E,MATCH(H781,Param_KeysNorm,0)),"")</f>
        <v>0</v>
      </c>
      <c r="J781" s="6">
        <f>IFERROR(INDEX(Param_Gf,MATCH(H781,Param_KeysNorm,0)),"")</f>
        <v>0</v>
      </c>
      <c r="K781" s="6">
        <f>IFERROR(INDEX(Param_s,MATCH(H781,Param_KeysNorm,0)),"")</f>
        <v>0</v>
      </c>
      <c r="L781" s="6">
        <f>IFERROR(INDEX(Param_g,MATCH(H781,Param_KeysNorm,0)),"")</f>
        <v>0</v>
      </c>
      <c r="M781" s="6">
        <f>IFERROR(INDEX(Param_L,MATCH(H781,Param_KeysNorm,0)),"")</f>
        <v>0</v>
      </c>
      <c r="N781" s="6">
        <f>IFERROR(INDEX(Param_rho,MATCH(H781,Param_KeysNorm,0)),"")</f>
        <v>0</v>
      </c>
      <c r="O781" s="6">
        <f>IFERROR(INDEX(Param_d,MATCH(H781,Param_KeysNorm,0)),"")</f>
        <v>0</v>
      </c>
      <c r="P781" s="6">
        <f>IFERROR(IF(I781&gt;0,10000/I781,""),"")</f>
        <v>0</v>
      </c>
      <c r="Q781" s="6">
        <f>IFERROR(IF(K781&gt;0,J781/K781,""),"")</f>
        <v>0</v>
      </c>
      <c r="R781" s="6">
        <f>IFERROR(IF(L781&gt;0,Q781/L781,""),"")</f>
        <v>0</v>
      </c>
      <c r="S781" s="7">
        <f>IFERROR(R781*P781,"")</f>
        <v>0</v>
      </c>
      <c r="T781" s="6">
        <f>IFERROR((S781*M781*N781)/1000,"")</f>
        <v>0</v>
      </c>
      <c r="U781" s="6">
        <f>IFERROR(R781*M781*N781,"")</f>
        <v>0</v>
      </c>
      <c r="V781" s="6">
        <f>IF(A781&gt;0,A781*(1-(B781/100)-(C781/100)),"")</f>
        <v>0</v>
      </c>
      <c r="W781" s="6">
        <f>IFERROR(T781*V781,"")</f>
        <v>0</v>
      </c>
      <c r="X781" s="8">
        <f>IF(AND(U781&gt;0,O781&gt;0),ABS(U781-O781)/O781,"")</f>
        <v>0</v>
      </c>
      <c r="Y781" s="8">
        <f>IF(E781="Seca",Tol_Seca,Tol_Chuva)</f>
        <v>0</v>
      </c>
      <c r="Z781">
        <f>IF(AND(U781&gt;0,O781&gt;0),IF(X781&lt;=Y781,"OK","ATENCAO"),"")</f>
        <v>0</v>
      </c>
    </row>
    <row r="782" spans="7:26">
      <c r="G782">
        <f>D782&amp;"|"&amp;E782&amp;"|"&amp;F782</f>
        <v>0</v>
      </c>
      <c r="H782">
        <f>UPPER(SUBSTITUTE(SUBSTITUTE(G782,"-","")," ",""))</f>
        <v>0</v>
      </c>
      <c r="I782" s="6">
        <f>IFERROR(INDEX(Param_E,MATCH(H782,Param_KeysNorm,0)),"")</f>
        <v>0</v>
      </c>
      <c r="J782" s="6">
        <f>IFERROR(INDEX(Param_Gf,MATCH(H782,Param_KeysNorm,0)),"")</f>
        <v>0</v>
      </c>
      <c r="K782" s="6">
        <f>IFERROR(INDEX(Param_s,MATCH(H782,Param_KeysNorm,0)),"")</f>
        <v>0</v>
      </c>
      <c r="L782" s="6">
        <f>IFERROR(INDEX(Param_g,MATCH(H782,Param_KeysNorm,0)),"")</f>
        <v>0</v>
      </c>
      <c r="M782" s="6">
        <f>IFERROR(INDEX(Param_L,MATCH(H782,Param_KeysNorm,0)),"")</f>
        <v>0</v>
      </c>
      <c r="N782" s="6">
        <f>IFERROR(INDEX(Param_rho,MATCH(H782,Param_KeysNorm,0)),"")</f>
        <v>0</v>
      </c>
      <c r="O782" s="6">
        <f>IFERROR(INDEX(Param_d,MATCH(H782,Param_KeysNorm,0)),"")</f>
        <v>0</v>
      </c>
      <c r="P782" s="6">
        <f>IFERROR(IF(I782&gt;0,10000/I782,""),"")</f>
        <v>0</v>
      </c>
      <c r="Q782" s="6">
        <f>IFERROR(IF(K782&gt;0,J782/K782,""),"")</f>
        <v>0</v>
      </c>
      <c r="R782" s="6">
        <f>IFERROR(IF(L782&gt;0,Q782/L782,""),"")</f>
        <v>0</v>
      </c>
      <c r="S782" s="7">
        <f>IFERROR(R782*P782,"")</f>
        <v>0</v>
      </c>
      <c r="T782" s="6">
        <f>IFERROR((S782*M782*N782)/1000,"")</f>
        <v>0</v>
      </c>
      <c r="U782" s="6">
        <f>IFERROR(R782*M782*N782,"")</f>
        <v>0</v>
      </c>
      <c r="V782" s="6">
        <f>IF(A782&gt;0,A782*(1-(B782/100)-(C782/100)),"")</f>
        <v>0</v>
      </c>
      <c r="W782" s="6">
        <f>IFERROR(T782*V782,"")</f>
        <v>0</v>
      </c>
      <c r="X782" s="8">
        <f>IF(AND(U782&gt;0,O782&gt;0),ABS(U782-O782)/O782,"")</f>
        <v>0</v>
      </c>
      <c r="Y782" s="8">
        <f>IF(E782="Seca",Tol_Seca,Tol_Chuva)</f>
        <v>0</v>
      </c>
      <c r="Z782">
        <f>IF(AND(U782&gt;0,O782&gt;0),IF(X782&lt;=Y782,"OK","ATENCAO"),"")</f>
        <v>0</v>
      </c>
    </row>
    <row r="783" spans="7:26">
      <c r="G783">
        <f>D783&amp;"|"&amp;E783&amp;"|"&amp;F783</f>
        <v>0</v>
      </c>
      <c r="H783">
        <f>UPPER(SUBSTITUTE(SUBSTITUTE(G783,"-","")," ",""))</f>
        <v>0</v>
      </c>
      <c r="I783" s="6">
        <f>IFERROR(INDEX(Param_E,MATCH(H783,Param_KeysNorm,0)),"")</f>
        <v>0</v>
      </c>
      <c r="J783" s="6">
        <f>IFERROR(INDEX(Param_Gf,MATCH(H783,Param_KeysNorm,0)),"")</f>
        <v>0</v>
      </c>
      <c r="K783" s="6">
        <f>IFERROR(INDEX(Param_s,MATCH(H783,Param_KeysNorm,0)),"")</f>
        <v>0</v>
      </c>
      <c r="L783" s="6">
        <f>IFERROR(INDEX(Param_g,MATCH(H783,Param_KeysNorm,0)),"")</f>
        <v>0</v>
      </c>
      <c r="M783" s="6">
        <f>IFERROR(INDEX(Param_L,MATCH(H783,Param_KeysNorm,0)),"")</f>
        <v>0</v>
      </c>
      <c r="N783" s="6">
        <f>IFERROR(INDEX(Param_rho,MATCH(H783,Param_KeysNorm,0)),"")</f>
        <v>0</v>
      </c>
      <c r="O783" s="6">
        <f>IFERROR(INDEX(Param_d,MATCH(H783,Param_KeysNorm,0)),"")</f>
        <v>0</v>
      </c>
      <c r="P783" s="6">
        <f>IFERROR(IF(I783&gt;0,10000/I783,""),"")</f>
        <v>0</v>
      </c>
      <c r="Q783" s="6">
        <f>IFERROR(IF(K783&gt;0,J783/K783,""),"")</f>
        <v>0</v>
      </c>
      <c r="R783" s="6">
        <f>IFERROR(IF(L783&gt;0,Q783/L783,""),"")</f>
        <v>0</v>
      </c>
      <c r="S783" s="7">
        <f>IFERROR(R783*P783,"")</f>
        <v>0</v>
      </c>
      <c r="T783" s="6">
        <f>IFERROR((S783*M783*N783)/1000,"")</f>
        <v>0</v>
      </c>
      <c r="U783" s="6">
        <f>IFERROR(R783*M783*N783,"")</f>
        <v>0</v>
      </c>
      <c r="V783" s="6">
        <f>IF(A783&gt;0,A783*(1-(B783/100)-(C783/100)),"")</f>
        <v>0</v>
      </c>
      <c r="W783" s="6">
        <f>IFERROR(T783*V783,"")</f>
        <v>0</v>
      </c>
      <c r="X783" s="8">
        <f>IF(AND(U783&gt;0,O783&gt;0),ABS(U783-O783)/O783,"")</f>
        <v>0</v>
      </c>
      <c r="Y783" s="8">
        <f>IF(E783="Seca",Tol_Seca,Tol_Chuva)</f>
        <v>0</v>
      </c>
      <c r="Z783">
        <f>IF(AND(U783&gt;0,O783&gt;0),IF(X783&lt;=Y783,"OK","ATENCAO"),"")</f>
        <v>0</v>
      </c>
    </row>
    <row r="784" spans="7:26">
      <c r="G784">
        <f>D784&amp;"|"&amp;E784&amp;"|"&amp;F784</f>
        <v>0</v>
      </c>
      <c r="H784">
        <f>UPPER(SUBSTITUTE(SUBSTITUTE(G784,"-","")," ",""))</f>
        <v>0</v>
      </c>
      <c r="I784" s="6">
        <f>IFERROR(INDEX(Param_E,MATCH(H784,Param_KeysNorm,0)),"")</f>
        <v>0</v>
      </c>
      <c r="J784" s="6">
        <f>IFERROR(INDEX(Param_Gf,MATCH(H784,Param_KeysNorm,0)),"")</f>
        <v>0</v>
      </c>
      <c r="K784" s="6">
        <f>IFERROR(INDEX(Param_s,MATCH(H784,Param_KeysNorm,0)),"")</f>
        <v>0</v>
      </c>
      <c r="L784" s="6">
        <f>IFERROR(INDEX(Param_g,MATCH(H784,Param_KeysNorm,0)),"")</f>
        <v>0</v>
      </c>
      <c r="M784" s="6">
        <f>IFERROR(INDEX(Param_L,MATCH(H784,Param_KeysNorm,0)),"")</f>
        <v>0</v>
      </c>
      <c r="N784" s="6">
        <f>IFERROR(INDEX(Param_rho,MATCH(H784,Param_KeysNorm,0)),"")</f>
        <v>0</v>
      </c>
      <c r="O784" s="6">
        <f>IFERROR(INDEX(Param_d,MATCH(H784,Param_KeysNorm,0)),"")</f>
        <v>0</v>
      </c>
      <c r="P784" s="6">
        <f>IFERROR(IF(I784&gt;0,10000/I784,""),"")</f>
        <v>0</v>
      </c>
      <c r="Q784" s="6">
        <f>IFERROR(IF(K784&gt;0,J784/K784,""),"")</f>
        <v>0</v>
      </c>
      <c r="R784" s="6">
        <f>IFERROR(IF(L784&gt;0,Q784/L784,""),"")</f>
        <v>0</v>
      </c>
      <c r="S784" s="7">
        <f>IFERROR(R784*P784,"")</f>
        <v>0</v>
      </c>
      <c r="T784" s="6">
        <f>IFERROR((S784*M784*N784)/1000,"")</f>
        <v>0</v>
      </c>
      <c r="U784" s="6">
        <f>IFERROR(R784*M784*N784,"")</f>
        <v>0</v>
      </c>
      <c r="V784" s="6">
        <f>IF(A784&gt;0,A784*(1-(B784/100)-(C784/100)),"")</f>
        <v>0</v>
      </c>
      <c r="W784" s="6">
        <f>IFERROR(T784*V784,"")</f>
        <v>0</v>
      </c>
      <c r="X784" s="8">
        <f>IF(AND(U784&gt;0,O784&gt;0),ABS(U784-O784)/O784,"")</f>
        <v>0</v>
      </c>
      <c r="Y784" s="8">
        <f>IF(E784="Seca",Tol_Seca,Tol_Chuva)</f>
        <v>0</v>
      </c>
      <c r="Z784">
        <f>IF(AND(U784&gt;0,O784&gt;0),IF(X784&lt;=Y784,"OK","ATENCAO"),"")</f>
        <v>0</v>
      </c>
    </row>
    <row r="785" spans="7:26">
      <c r="G785">
        <f>D785&amp;"|"&amp;E785&amp;"|"&amp;F785</f>
        <v>0</v>
      </c>
      <c r="H785">
        <f>UPPER(SUBSTITUTE(SUBSTITUTE(G785,"-","")," ",""))</f>
        <v>0</v>
      </c>
      <c r="I785" s="6">
        <f>IFERROR(INDEX(Param_E,MATCH(H785,Param_KeysNorm,0)),"")</f>
        <v>0</v>
      </c>
      <c r="J785" s="6">
        <f>IFERROR(INDEX(Param_Gf,MATCH(H785,Param_KeysNorm,0)),"")</f>
        <v>0</v>
      </c>
      <c r="K785" s="6">
        <f>IFERROR(INDEX(Param_s,MATCH(H785,Param_KeysNorm,0)),"")</f>
        <v>0</v>
      </c>
      <c r="L785" s="6">
        <f>IFERROR(INDEX(Param_g,MATCH(H785,Param_KeysNorm,0)),"")</f>
        <v>0</v>
      </c>
      <c r="M785" s="6">
        <f>IFERROR(INDEX(Param_L,MATCH(H785,Param_KeysNorm,0)),"")</f>
        <v>0</v>
      </c>
      <c r="N785" s="6">
        <f>IFERROR(INDEX(Param_rho,MATCH(H785,Param_KeysNorm,0)),"")</f>
        <v>0</v>
      </c>
      <c r="O785" s="6">
        <f>IFERROR(INDEX(Param_d,MATCH(H785,Param_KeysNorm,0)),"")</f>
        <v>0</v>
      </c>
      <c r="P785" s="6">
        <f>IFERROR(IF(I785&gt;0,10000/I785,""),"")</f>
        <v>0</v>
      </c>
      <c r="Q785" s="6">
        <f>IFERROR(IF(K785&gt;0,J785/K785,""),"")</f>
        <v>0</v>
      </c>
      <c r="R785" s="6">
        <f>IFERROR(IF(L785&gt;0,Q785/L785,""),"")</f>
        <v>0</v>
      </c>
      <c r="S785" s="7">
        <f>IFERROR(R785*P785,"")</f>
        <v>0</v>
      </c>
      <c r="T785" s="6">
        <f>IFERROR((S785*M785*N785)/1000,"")</f>
        <v>0</v>
      </c>
      <c r="U785" s="6">
        <f>IFERROR(R785*M785*N785,"")</f>
        <v>0</v>
      </c>
      <c r="V785" s="6">
        <f>IF(A785&gt;0,A785*(1-(B785/100)-(C785/100)),"")</f>
        <v>0</v>
      </c>
      <c r="W785" s="6">
        <f>IFERROR(T785*V785,"")</f>
        <v>0</v>
      </c>
      <c r="X785" s="8">
        <f>IF(AND(U785&gt;0,O785&gt;0),ABS(U785-O785)/O785,"")</f>
        <v>0</v>
      </c>
      <c r="Y785" s="8">
        <f>IF(E785="Seca",Tol_Seca,Tol_Chuva)</f>
        <v>0</v>
      </c>
      <c r="Z785">
        <f>IF(AND(U785&gt;0,O785&gt;0),IF(X785&lt;=Y785,"OK","ATENCAO"),"")</f>
        <v>0</v>
      </c>
    </row>
    <row r="786" spans="7:26">
      <c r="G786">
        <f>D786&amp;"|"&amp;E786&amp;"|"&amp;F786</f>
        <v>0</v>
      </c>
      <c r="H786">
        <f>UPPER(SUBSTITUTE(SUBSTITUTE(G786,"-","")," ",""))</f>
        <v>0</v>
      </c>
      <c r="I786" s="6">
        <f>IFERROR(INDEX(Param_E,MATCH(H786,Param_KeysNorm,0)),"")</f>
        <v>0</v>
      </c>
      <c r="J786" s="6">
        <f>IFERROR(INDEX(Param_Gf,MATCH(H786,Param_KeysNorm,0)),"")</f>
        <v>0</v>
      </c>
      <c r="K786" s="6">
        <f>IFERROR(INDEX(Param_s,MATCH(H786,Param_KeysNorm,0)),"")</f>
        <v>0</v>
      </c>
      <c r="L786" s="6">
        <f>IFERROR(INDEX(Param_g,MATCH(H786,Param_KeysNorm,0)),"")</f>
        <v>0</v>
      </c>
      <c r="M786" s="6">
        <f>IFERROR(INDEX(Param_L,MATCH(H786,Param_KeysNorm,0)),"")</f>
        <v>0</v>
      </c>
      <c r="N786" s="6">
        <f>IFERROR(INDEX(Param_rho,MATCH(H786,Param_KeysNorm,0)),"")</f>
        <v>0</v>
      </c>
      <c r="O786" s="6">
        <f>IFERROR(INDEX(Param_d,MATCH(H786,Param_KeysNorm,0)),"")</f>
        <v>0</v>
      </c>
      <c r="P786" s="6">
        <f>IFERROR(IF(I786&gt;0,10000/I786,""),"")</f>
        <v>0</v>
      </c>
      <c r="Q786" s="6">
        <f>IFERROR(IF(K786&gt;0,J786/K786,""),"")</f>
        <v>0</v>
      </c>
      <c r="R786" s="6">
        <f>IFERROR(IF(L786&gt;0,Q786/L786,""),"")</f>
        <v>0</v>
      </c>
      <c r="S786" s="7">
        <f>IFERROR(R786*P786,"")</f>
        <v>0</v>
      </c>
      <c r="T786" s="6">
        <f>IFERROR((S786*M786*N786)/1000,"")</f>
        <v>0</v>
      </c>
      <c r="U786" s="6">
        <f>IFERROR(R786*M786*N786,"")</f>
        <v>0</v>
      </c>
      <c r="V786" s="6">
        <f>IF(A786&gt;0,A786*(1-(B786/100)-(C786/100)),"")</f>
        <v>0</v>
      </c>
      <c r="W786" s="6">
        <f>IFERROR(T786*V786,"")</f>
        <v>0</v>
      </c>
      <c r="X786" s="8">
        <f>IF(AND(U786&gt;0,O786&gt;0),ABS(U786-O786)/O786,"")</f>
        <v>0</v>
      </c>
      <c r="Y786" s="8">
        <f>IF(E786="Seca",Tol_Seca,Tol_Chuva)</f>
        <v>0</v>
      </c>
      <c r="Z786">
        <f>IF(AND(U786&gt;0,O786&gt;0),IF(X786&lt;=Y786,"OK","ATENCAO"),"")</f>
        <v>0</v>
      </c>
    </row>
    <row r="787" spans="7:26">
      <c r="G787">
        <f>D787&amp;"|"&amp;E787&amp;"|"&amp;F787</f>
        <v>0</v>
      </c>
      <c r="H787">
        <f>UPPER(SUBSTITUTE(SUBSTITUTE(G787,"-","")," ",""))</f>
        <v>0</v>
      </c>
      <c r="I787" s="6">
        <f>IFERROR(INDEX(Param_E,MATCH(H787,Param_KeysNorm,0)),"")</f>
        <v>0</v>
      </c>
      <c r="J787" s="6">
        <f>IFERROR(INDEX(Param_Gf,MATCH(H787,Param_KeysNorm,0)),"")</f>
        <v>0</v>
      </c>
      <c r="K787" s="6">
        <f>IFERROR(INDEX(Param_s,MATCH(H787,Param_KeysNorm,0)),"")</f>
        <v>0</v>
      </c>
      <c r="L787" s="6">
        <f>IFERROR(INDEX(Param_g,MATCH(H787,Param_KeysNorm,0)),"")</f>
        <v>0</v>
      </c>
      <c r="M787" s="6">
        <f>IFERROR(INDEX(Param_L,MATCH(H787,Param_KeysNorm,0)),"")</f>
        <v>0</v>
      </c>
      <c r="N787" s="6">
        <f>IFERROR(INDEX(Param_rho,MATCH(H787,Param_KeysNorm,0)),"")</f>
        <v>0</v>
      </c>
      <c r="O787" s="6">
        <f>IFERROR(INDEX(Param_d,MATCH(H787,Param_KeysNorm,0)),"")</f>
        <v>0</v>
      </c>
      <c r="P787" s="6">
        <f>IFERROR(IF(I787&gt;0,10000/I787,""),"")</f>
        <v>0</v>
      </c>
      <c r="Q787" s="6">
        <f>IFERROR(IF(K787&gt;0,J787/K787,""),"")</f>
        <v>0</v>
      </c>
      <c r="R787" s="6">
        <f>IFERROR(IF(L787&gt;0,Q787/L787,""),"")</f>
        <v>0</v>
      </c>
      <c r="S787" s="7">
        <f>IFERROR(R787*P787,"")</f>
        <v>0</v>
      </c>
      <c r="T787" s="6">
        <f>IFERROR((S787*M787*N787)/1000,"")</f>
        <v>0</v>
      </c>
      <c r="U787" s="6">
        <f>IFERROR(R787*M787*N787,"")</f>
        <v>0</v>
      </c>
      <c r="V787" s="6">
        <f>IF(A787&gt;0,A787*(1-(B787/100)-(C787/100)),"")</f>
        <v>0</v>
      </c>
      <c r="W787" s="6">
        <f>IFERROR(T787*V787,"")</f>
        <v>0</v>
      </c>
      <c r="X787" s="8">
        <f>IF(AND(U787&gt;0,O787&gt;0),ABS(U787-O787)/O787,"")</f>
        <v>0</v>
      </c>
      <c r="Y787" s="8">
        <f>IF(E787="Seca",Tol_Seca,Tol_Chuva)</f>
        <v>0</v>
      </c>
      <c r="Z787">
        <f>IF(AND(U787&gt;0,O787&gt;0),IF(X787&lt;=Y787,"OK","ATENCAO"),"")</f>
        <v>0</v>
      </c>
    </row>
    <row r="788" spans="7:26">
      <c r="G788">
        <f>D788&amp;"|"&amp;E788&amp;"|"&amp;F788</f>
        <v>0</v>
      </c>
      <c r="H788">
        <f>UPPER(SUBSTITUTE(SUBSTITUTE(G788,"-","")," ",""))</f>
        <v>0</v>
      </c>
      <c r="I788" s="6">
        <f>IFERROR(INDEX(Param_E,MATCH(H788,Param_KeysNorm,0)),"")</f>
        <v>0</v>
      </c>
      <c r="J788" s="6">
        <f>IFERROR(INDEX(Param_Gf,MATCH(H788,Param_KeysNorm,0)),"")</f>
        <v>0</v>
      </c>
      <c r="K788" s="6">
        <f>IFERROR(INDEX(Param_s,MATCH(H788,Param_KeysNorm,0)),"")</f>
        <v>0</v>
      </c>
      <c r="L788" s="6">
        <f>IFERROR(INDEX(Param_g,MATCH(H788,Param_KeysNorm,0)),"")</f>
        <v>0</v>
      </c>
      <c r="M788" s="6">
        <f>IFERROR(INDEX(Param_L,MATCH(H788,Param_KeysNorm,0)),"")</f>
        <v>0</v>
      </c>
      <c r="N788" s="6">
        <f>IFERROR(INDEX(Param_rho,MATCH(H788,Param_KeysNorm,0)),"")</f>
        <v>0</v>
      </c>
      <c r="O788" s="6">
        <f>IFERROR(INDEX(Param_d,MATCH(H788,Param_KeysNorm,0)),"")</f>
        <v>0</v>
      </c>
      <c r="P788" s="6">
        <f>IFERROR(IF(I788&gt;0,10000/I788,""),"")</f>
        <v>0</v>
      </c>
      <c r="Q788" s="6">
        <f>IFERROR(IF(K788&gt;0,J788/K788,""),"")</f>
        <v>0</v>
      </c>
      <c r="R788" s="6">
        <f>IFERROR(IF(L788&gt;0,Q788/L788,""),"")</f>
        <v>0</v>
      </c>
      <c r="S788" s="7">
        <f>IFERROR(R788*P788,"")</f>
        <v>0</v>
      </c>
      <c r="T788" s="6">
        <f>IFERROR((S788*M788*N788)/1000,"")</f>
        <v>0</v>
      </c>
      <c r="U788" s="6">
        <f>IFERROR(R788*M788*N788,"")</f>
        <v>0</v>
      </c>
      <c r="V788" s="6">
        <f>IF(A788&gt;0,A788*(1-(B788/100)-(C788/100)),"")</f>
        <v>0</v>
      </c>
      <c r="W788" s="6">
        <f>IFERROR(T788*V788,"")</f>
        <v>0</v>
      </c>
      <c r="X788" s="8">
        <f>IF(AND(U788&gt;0,O788&gt;0),ABS(U788-O788)/O788,"")</f>
        <v>0</v>
      </c>
      <c r="Y788" s="8">
        <f>IF(E788="Seca",Tol_Seca,Tol_Chuva)</f>
        <v>0</v>
      </c>
      <c r="Z788">
        <f>IF(AND(U788&gt;0,O788&gt;0),IF(X788&lt;=Y788,"OK","ATENCAO"),"")</f>
        <v>0</v>
      </c>
    </row>
    <row r="789" spans="7:26">
      <c r="G789">
        <f>D789&amp;"|"&amp;E789&amp;"|"&amp;F789</f>
        <v>0</v>
      </c>
      <c r="H789">
        <f>UPPER(SUBSTITUTE(SUBSTITUTE(G789,"-","")," ",""))</f>
        <v>0</v>
      </c>
      <c r="I789" s="6">
        <f>IFERROR(INDEX(Param_E,MATCH(H789,Param_KeysNorm,0)),"")</f>
        <v>0</v>
      </c>
      <c r="J789" s="6">
        <f>IFERROR(INDEX(Param_Gf,MATCH(H789,Param_KeysNorm,0)),"")</f>
        <v>0</v>
      </c>
      <c r="K789" s="6">
        <f>IFERROR(INDEX(Param_s,MATCH(H789,Param_KeysNorm,0)),"")</f>
        <v>0</v>
      </c>
      <c r="L789" s="6">
        <f>IFERROR(INDEX(Param_g,MATCH(H789,Param_KeysNorm,0)),"")</f>
        <v>0</v>
      </c>
      <c r="M789" s="6">
        <f>IFERROR(INDEX(Param_L,MATCH(H789,Param_KeysNorm,0)),"")</f>
        <v>0</v>
      </c>
      <c r="N789" s="6">
        <f>IFERROR(INDEX(Param_rho,MATCH(H789,Param_KeysNorm,0)),"")</f>
        <v>0</v>
      </c>
      <c r="O789" s="6">
        <f>IFERROR(INDEX(Param_d,MATCH(H789,Param_KeysNorm,0)),"")</f>
        <v>0</v>
      </c>
      <c r="P789" s="6">
        <f>IFERROR(IF(I789&gt;0,10000/I789,""),"")</f>
        <v>0</v>
      </c>
      <c r="Q789" s="6">
        <f>IFERROR(IF(K789&gt;0,J789/K789,""),"")</f>
        <v>0</v>
      </c>
      <c r="R789" s="6">
        <f>IFERROR(IF(L789&gt;0,Q789/L789,""),"")</f>
        <v>0</v>
      </c>
      <c r="S789" s="7">
        <f>IFERROR(R789*P789,"")</f>
        <v>0</v>
      </c>
      <c r="T789" s="6">
        <f>IFERROR((S789*M789*N789)/1000,"")</f>
        <v>0</v>
      </c>
      <c r="U789" s="6">
        <f>IFERROR(R789*M789*N789,"")</f>
        <v>0</v>
      </c>
      <c r="V789" s="6">
        <f>IF(A789&gt;0,A789*(1-(B789/100)-(C789/100)),"")</f>
        <v>0</v>
      </c>
      <c r="W789" s="6">
        <f>IFERROR(T789*V789,"")</f>
        <v>0</v>
      </c>
      <c r="X789" s="8">
        <f>IF(AND(U789&gt;0,O789&gt;0),ABS(U789-O789)/O789,"")</f>
        <v>0</v>
      </c>
      <c r="Y789" s="8">
        <f>IF(E789="Seca",Tol_Seca,Tol_Chuva)</f>
        <v>0</v>
      </c>
      <c r="Z789">
        <f>IF(AND(U789&gt;0,O789&gt;0),IF(X789&lt;=Y789,"OK","ATENCAO"),"")</f>
        <v>0</v>
      </c>
    </row>
    <row r="790" spans="7:26">
      <c r="G790">
        <f>D790&amp;"|"&amp;E790&amp;"|"&amp;F790</f>
        <v>0</v>
      </c>
      <c r="H790">
        <f>UPPER(SUBSTITUTE(SUBSTITUTE(G790,"-","")," ",""))</f>
        <v>0</v>
      </c>
      <c r="I790" s="6">
        <f>IFERROR(INDEX(Param_E,MATCH(H790,Param_KeysNorm,0)),"")</f>
        <v>0</v>
      </c>
      <c r="J790" s="6">
        <f>IFERROR(INDEX(Param_Gf,MATCH(H790,Param_KeysNorm,0)),"")</f>
        <v>0</v>
      </c>
      <c r="K790" s="6">
        <f>IFERROR(INDEX(Param_s,MATCH(H790,Param_KeysNorm,0)),"")</f>
        <v>0</v>
      </c>
      <c r="L790" s="6">
        <f>IFERROR(INDEX(Param_g,MATCH(H790,Param_KeysNorm,0)),"")</f>
        <v>0</v>
      </c>
      <c r="M790" s="6">
        <f>IFERROR(INDEX(Param_L,MATCH(H790,Param_KeysNorm,0)),"")</f>
        <v>0</v>
      </c>
      <c r="N790" s="6">
        <f>IFERROR(INDEX(Param_rho,MATCH(H790,Param_KeysNorm,0)),"")</f>
        <v>0</v>
      </c>
      <c r="O790" s="6">
        <f>IFERROR(INDEX(Param_d,MATCH(H790,Param_KeysNorm,0)),"")</f>
        <v>0</v>
      </c>
      <c r="P790" s="6">
        <f>IFERROR(IF(I790&gt;0,10000/I790,""),"")</f>
        <v>0</v>
      </c>
      <c r="Q790" s="6">
        <f>IFERROR(IF(K790&gt;0,J790/K790,""),"")</f>
        <v>0</v>
      </c>
      <c r="R790" s="6">
        <f>IFERROR(IF(L790&gt;0,Q790/L790,""),"")</f>
        <v>0</v>
      </c>
      <c r="S790" s="7">
        <f>IFERROR(R790*P790,"")</f>
        <v>0</v>
      </c>
      <c r="T790" s="6">
        <f>IFERROR((S790*M790*N790)/1000,"")</f>
        <v>0</v>
      </c>
      <c r="U790" s="6">
        <f>IFERROR(R790*M790*N790,"")</f>
        <v>0</v>
      </c>
      <c r="V790" s="6">
        <f>IF(A790&gt;0,A790*(1-(B790/100)-(C790/100)),"")</f>
        <v>0</v>
      </c>
      <c r="W790" s="6">
        <f>IFERROR(T790*V790,"")</f>
        <v>0</v>
      </c>
      <c r="X790" s="8">
        <f>IF(AND(U790&gt;0,O790&gt;0),ABS(U790-O790)/O790,"")</f>
        <v>0</v>
      </c>
      <c r="Y790" s="8">
        <f>IF(E790="Seca",Tol_Seca,Tol_Chuva)</f>
        <v>0</v>
      </c>
      <c r="Z790">
        <f>IF(AND(U790&gt;0,O790&gt;0),IF(X790&lt;=Y790,"OK","ATENCAO"),"")</f>
        <v>0</v>
      </c>
    </row>
    <row r="791" spans="7:26">
      <c r="G791">
        <f>D791&amp;"|"&amp;E791&amp;"|"&amp;F791</f>
        <v>0</v>
      </c>
      <c r="H791">
        <f>UPPER(SUBSTITUTE(SUBSTITUTE(G791,"-","")," ",""))</f>
        <v>0</v>
      </c>
      <c r="I791" s="6">
        <f>IFERROR(INDEX(Param_E,MATCH(H791,Param_KeysNorm,0)),"")</f>
        <v>0</v>
      </c>
      <c r="J791" s="6">
        <f>IFERROR(INDEX(Param_Gf,MATCH(H791,Param_KeysNorm,0)),"")</f>
        <v>0</v>
      </c>
      <c r="K791" s="6">
        <f>IFERROR(INDEX(Param_s,MATCH(H791,Param_KeysNorm,0)),"")</f>
        <v>0</v>
      </c>
      <c r="L791" s="6">
        <f>IFERROR(INDEX(Param_g,MATCH(H791,Param_KeysNorm,0)),"")</f>
        <v>0</v>
      </c>
      <c r="M791" s="6">
        <f>IFERROR(INDEX(Param_L,MATCH(H791,Param_KeysNorm,0)),"")</f>
        <v>0</v>
      </c>
      <c r="N791" s="6">
        <f>IFERROR(INDEX(Param_rho,MATCH(H791,Param_KeysNorm,0)),"")</f>
        <v>0</v>
      </c>
      <c r="O791" s="6">
        <f>IFERROR(INDEX(Param_d,MATCH(H791,Param_KeysNorm,0)),"")</f>
        <v>0</v>
      </c>
      <c r="P791" s="6">
        <f>IFERROR(IF(I791&gt;0,10000/I791,""),"")</f>
        <v>0</v>
      </c>
      <c r="Q791" s="6">
        <f>IFERROR(IF(K791&gt;0,J791/K791,""),"")</f>
        <v>0</v>
      </c>
      <c r="R791" s="6">
        <f>IFERROR(IF(L791&gt;0,Q791/L791,""),"")</f>
        <v>0</v>
      </c>
      <c r="S791" s="7">
        <f>IFERROR(R791*P791,"")</f>
        <v>0</v>
      </c>
      <c r="T791" s="6">
        <f>IFERROR((S791*M791*N791)/1000,"")</f>
        <v>0</v>
      </c>
      <c r="U791" s="6">
        <f>IFERROR(R791*M791*N791,"")</f>
        <v>0</v>
      </c>
      <c r="V791" s="6">
        <f>IF(A791&gt;0,A791*(1-(B791/100)-(C791/100)),"")</f>
        <v>0</v>
      </c>
      <c r="W791" s="6">
        <f>IFERROR(T791*V791,"")</f>
        <v>0</v>
      </c>
      <c r="X791" s="8">
        <f>IF(AND(U791&gt;0,O791&gt;0),ABS(U791-O791)/O791,"")</f>
        <v>0</v>
      </c>
      <c r="Y791" s="8">
        <f>IF(E791="Seca",Tol_Seca,Tol_Chuva)</f>
        <v>0</v>
      </c>
      <c r="Z791">
        <f>IF(AND(U791&gt;0,O791&gt;0),IF(X791&lt;=Y791,"OK","ATENCAO"),"")</f>
        <v>0</v>
      </c>
    </row>
    <row r="792" spans="7:26">
      <c r="G792">
        <f>D792&amp;"|"&amp;E792&amp;"|"&amp;F792</f>
        <v>0</v>
      </c>
      <c r="H792">
        <f>UPPER(SUBSTITUTE(SUBSTITUTE(G792,"-","")," ",""))</f>
        <v>0</v>
      </c>
      <c r="I792" s="6">
        <f>IFERROR(INDEX(Param_E,MATCH(H792,Param_KeysNorm,0)),"")</f>
        <v>0</v>
      </c>
      <c r="J792" s="6">
        <f>IFERROR(INDEX(Param_Gf,MATCH(H792,Param_KeysNorm,0)),"")</f>
        <v>0</v>
      </c>
      <c r="K792" s="6">
        <f>IFERROR(INDEX(Param_s,MATCH(H792,Param_KeysNorm,0)),"")</f>
        <v>0</v>
      </c>
      <c r="L792" s="6">
        <f>IFERROR(INDEX(Param_g,MATCH(H792,Param_KeysNorm,0)),"")</f>
        <v>0</v>
      </c>
      <c r="M792" s="6">
        <f>IFERROR(INDEX(Param_L,MATCH(H792,Param_KeysNorm,0)),"")</f>
        <v>0</v>
      </c>
      <c r="N792" s="6">
        <f>IFERROR(INDEX(Param_rho,MATCH(H792,Param_KeysNorm,0)),"")</f>
        <v>0</v>
      </c>
      <c r="O792" s="6">
        <f>IFERROR(INDEX(Param_d,MATCH(H792,Param_KeysNorm,0)),"")</f>
        <v>0</v>
      </c>
      <c r="P792" s="6">
        <f>IFERROR(IF(I792&gt;0,10000/I792,""),"")</f>
        <v>0</v>
      </c>
      <c r="Q792" s="6">
        <f>IFERROR(IF(K792&gt;0,J792/K792,""),"")</f>
        <v>0</v>
      </c>
      <c r="R792" s="6">
        <f>IFERROR(IF(L792&gt;0,Q792/L792,""),"")</f>
        <v>0</v>
      </c>
      <c r="S792" s="7">
        <f>IFERROR(R792*P792,"")</f>
        <v>0</v>
      </c>
      <c r="T792" s="6">
        <f>IFERROR((S792*M792*N792)/1000,"")</f>
        <v>0</v>
      </c>
      <c r="U792" s="6">
        <f>IFERROR(R792*M792*N792,"")</f>
        <v>0</v>
      </c>
      <c r="V792" s="6">
        <f>IF(A792&gt;0,A792*(1-(B792/100)-(C792/100)),"")</f>
        <v>0</v>
      </c>
      <c r="W792" s="6">
        <f>IFERROR(T792*V792,"")</f>
        <v>0</v>
      </c>
      <c r="X792" s="8">
        <f>IF(AND(U792&gt;0,O792&gt;0),ABS(U792-O792)/O792,"")</f>
        <v>0</v>
      </c>
      <c r="Y792" s="8">
        <f>IF(E792="Seca",Tol_Seca,Tol_Chuva)</f>
        <v>0</v>
      </c>
      <c r="Z792">
        <f>IF(AND(U792&gt;0,O792&gt;0),IF(X792&lt;=Y792,"OK","ATENCAO"),"")</f>
        <v>0</v>
      </c>
    </row>
    <row r="793" spans="7:26">
      <c r="G793">
        <f>D793&amp;"|"&amp;E793&amp;"|"&amp;F793</f>
        <v>0</v>
      </c>
      <c r="H793">
        <f>UPPER(SUBSTITUTE(SUBSTITUTE(G793,"-","")," ",""))</f>
        <v>0</v>
      </c>
      <c r="I793" s="6">
        <f>IFERROR(INDEX(Param_E,MATCH(H793,Param_KeysNorm,0)),"")</f>
        <v>0</v>
      </c>
      <c r="J793" s="6">
        <f>IFERROR(INDEX(Param_Gf,MATCH(H793,Param_KeysNorm,0)),"")</f>
        <v>0</v>
      </c>
      <c r="K793" s="6">
        <f>IFERROR(INDEX(Param_s,MATCH(H793,Param_KeysNorm,0)),"")</f>
        <v>0</v>
      </c>
      <c r="L793" s="6">
        <f>IFERROR(INDEX(Param_g,MATCH(H793,Param_KeysNorm,0)),"")</f>
        <v>0</v>
      </c>
      <c r="M793" s="6">
        <f>IFERROR(INDEX(Param_L,MATCH(H793,Param_KeysNorm,0)),"")</f>
        <v>0</v>
      </c>
      <c r="N793" s="6">
        <f>IFERROR(INDEX(Param_rho,MATCH(H793,Param_KeysNorm,0)),"")</f>
        <v>0</v>
      </c>
      <c r="O793" s="6">
        <f>IFERROR(INDEX(Param_d,MATCH(H793,Param_KeysNorm,0)),"")</f>
        <v>0</v>
      </c>
      <c r="P793" s="6">
        <f>IFERROR(IF(I793&gt;0,10000/I793,""),"")</f>
        <v>0</v>
      </c>
      <c r="Q793" s="6">
        <f>IFERROR(IF(K793&gt;0,J793/K793,""),"")</f>
        <v>0</v>
      </c>
      <c r="R793" s="6">
        <f>IFERROR(IF(L793&gt;0,Q793/L793,""),"")</f>
        <v>0</v>
      </c>
      <c r="S793" s="7">
        <f>IFERROR(R793*P793,"")</f>
        <v>0</v>
      </c>
      <c r="T793" s="6">
        <f>IFERROR((S793*M793*N793)/1000,"")</f>
        <v>0</v>
      </c>
      <c r="U793" s="6">
        <f>IFERROR(R793*M793*N793,"")</f>
        <v>0</v>
      </c>
      <c r="V793" s="6">
        <f>IF(A793&gt;0,A793*(1-(B793/100)-(C793/100)),"")</f>
        <v>0</v>
      </c>
      <c r="W793" s="6">
        <f>IFERROR(T793*V793,"")</f>
        <v>0</v>
      </c>
      <c r="X793" s="8">
        <f>IF(AND(U793&gt;0,O793&gt;0),ABS(U793-O793)/O793,"")</f>
        <v>0</v>
      </c>
      <c r="Y793" s="8">
        <f>IF(E793="Seca",Tol_Seca,Tol_Chuva)</f>
        <v>0</v>
      </c>
      <c r="Z793">
        <f>IF(AND(U793&gt;0,O793&gt;0),IF(X793&lt;=Y793,"OK","ATENCAO"),"")</f>
        <v>0</v>
      </c>
    </row>
    <row r="794" spans="7:26">
      <c r="G794">
        <f>D794&amp;"|"&amp;E794&amp;"|"&amp;F794</f>
        <v>0</v>
      </c>
      <c r="H794">
        <f>UPPER(SUBSTITUTE(SUBSTITUTE(G794,"-","")," ",""))</f>
        <v>0</v>
      </c>
      <c r="I794" s="6">
        <f>IFERROR(INDEX(Param_E,MATCH(H794,Param_KeysNorm,0)),"")</f>
        <v>0</v>
      </c>
      <c r="J794" s="6">
        <f>IFERROR(INDEX(Param_Gf,MATCH(H794,Param_KeysNorm,0)),"")</f>
        <v>0</v>
      </c>
      <c r="K794" s="6">
        <f>IFERROR(INDEX(Param_s,MATCH(H794,Param_KeysNorm,0)),"")</f>
        <v>0</v>
      </c>
      <c r="L794" s="6">
        <f>IFERROR(INDEX(Param_g,MATCH(H794,Param_KeysNorm,0)),"")</f>
        <v>0</v>
      </c>
      <c r="M794" s="6">
        <f>IFERROR(INDEX(Param_L,MATCH(H794,Param_KeysNorm,0)),"")</f>
        <v>0</v>
      </c>
      <c r="N794" s="6">
        <f>IFERROR(INDEX(Param_rho,MATCH(H794,Param_KeysNorm,0)),"")</f>
        <v>0</v>
      </c>
      <c r="O794" s="6">
        <f>IFERROR(INDEX(Param_d,MATCH(H794,Param_KeysNorm,0)),"")</f>
        <v>0</v>
      </c>
      <c r="P794" s="6">
        <f>IFERROR(IF(I794&gt;0,10000/I794,""),"")</f>
        <v>0</v>
      </c>
      <c r="Q794" s="6">
        <f>IFERROR(IF(K794&gt;0,J794/K794,""),"")</f>
        <v>0</v>
      </c>
      <c r="R794" s="6">
        <f>IFERROR(IF(L794&gt;0,Q794/L794,""),"")</f>
        <v>0</v>
      </c>
      <c r="S794" s="7">
        <f>IFERROR(R794*P794,"")</f>
        <v>0</v>
      </c>
      <c r="T794" s="6">
        <f>IFERROR((S794*M794*N794)/1000,"")</f>
        <v>0</v>
      </c>
      <c r="U794" s="6">
        <f>IFERROR(R794*M794*N794,"")</f>
        <v>0</v>
      </c>
      <c r="V794" s="6">
        <f>IF(A794&gt;0,A794*(1-(B794/100)-(C794/100)),"")</f>
        <v>0</v>
      </c>
      <c r="W794" s="6">
        <f>IFERROR(T794*V794,"")</f>
        <v>0</v>
      </c>
      <c r="X794" s="8">
        <f>IF(AND(U794&gt;0,O794&gt;0),ABS(U794-O794)/O794,"")</f>
        <v>0</v>
      </c>
      <c r="Y794" s="8">
        <f>IF(E794="Seca",Tol_Seca,Tol_Chuva)</f>
        <v>0</v>
      </c>
      <c r="Z794">
        <f>IF(AND(U794&gt;0,O794&gt;0),IF(X794&lt;=Y794,"OK","ATENCAO"),"")</f>
        <v>0</v>
      </c>
    </row>
    <row r="795" spans="7:26">
      <c r="G795">
        <f>D795&amp;"|"&amp;E795&amp;"|"&amp;F795</f>
        <v>0</v>
      </c>
      <c r="H795">
        <f>UPPER(SUBSTITUTE(SUBSTITUTE(G795,"-","")," ",""))</f>
        <v>0</v>
      </c>
      <c r="I795" s="6">
        <f>IFERROR(INDEX(Param_E,MATCH(H795,Param_KeysNorm,0)),"")</f>
        <v>0</v>
      </c>
      <c r="J795" s="6">
        <f>IFERROR(INDEX(Param_Gf,MATCH(H795,Param_KeysNorm,0)),"")</f>
        <v>0</v>
      </c>
      <c r="K795" s="6">
        <f>IFERROR(INDEX(Param_s,MATCH(H795,Param_KeysNorm,0)),"")</f>
        <v>0</v>
      </c>
      <c r="L795" s="6">
        <f>IFERROR(INDEX(Param_g,MATCH(H795,Param_KeysNorm,0)),"")</f>
        <v>0</v>
      </c>
      <c r="M795" s="6">
        <f>IFERROR(INDEX(Param_L,MATCH(H795,Param_KeysNorm,0)),"")</f>
        <v>0</v>
      </c>
      <c r="N795" s="6">
        <f>IFERROR(INDEX(Param_rho,MATCH(H795,Param_KeysNorm,0)),"")</f>
        <v>0</v>
      </c>
      <c r="O795" s="6">
        <f>IFERROR(INDEX(Param_d,MATCH(H795,Param_KeysNorm,0)),"")</f>
        <v>0</v>
      </c>
      <c r="P795" s="6">
        <f>IFERROR(IF(I795&gt;0,10000/I795,""),"")</f>
        <v>0</v>
      </c>
      <c r="Q795" s="6">
        <f>IFERROR(IF(K795&gt;0,J795/K795,""),"")</f>
        <v>0</v>
      </c>
      <c r="R795" s="6">
        <f>IFERROR(IF(L795&gt;0,Q795/L795,""),"")</f>
        <v>0</v>
      </c>
      <c r="S795" s="7">
        <f>IFERROR(R795*P795,"")</f>
        <v>0</v>
      </c>
      <c r="T795" s="6">
        <f>IFERROR((S795*M795*N795)/1000,"")</f>
        <v>0</v>
      </c>
      <c r="U795" s="6">
        <f>IFERROR(R795*M795*N795,"")</f>
        <v>0</v>
      </c>
      <c r="V795" s="6">
        <f>IF(A795&gt;0,A795*(1-(B795/100)-(C795/100)),"")</f>
        <v>0</v>
      </c>
      <c r="W795" s="6">
        <f>IFERROR(T795*V795,"")</f>
        <v>0</v>
      </c>
      <c r="X795" s="8">
        <f>IF(AND(U795&gt;0,O795&gt;0),ABS(U795-O795)/O795,"")</f>
        <v>0</v>
      </c>
      <c r="Y795" s="8">
        <f>IF(E795="Seca",Tol_Seca,Tol_Chuva)</f>
        <v>0</v>
      </c>
      <c r="Z795">
        <f>IF(AND(U795&gt;0,O795&gt;0),IF(X795&lt;=Y795,"OK","ATENCAO"),"")</f>
        <v>0</v>
      </c>
    </row>
    <row r="796" spans="7:26">
      <c r="G796">
        <f>D796&amp;"|"&amp;E796&amp;"|"&amp;F796</f>
        <v>0</v>
      </c>
      <c r="H796">
        <f>UPPER(SUBSTITUTE(SUBSTITUTE(G796,"-","")," ",""))</f>
        <v>0</v>
      </c>
      <c r="I796" s="6">
        <f>IFERROR(INDEX(Param_E,MATCH(H796,Param_KeysNorm,0)),"")</f>
        <v>0</v>
      </c>
      <c r="J796" s="6">
        <f>IFERROR(INDEX(Param_Gf,MATCH(H796,Param_KeysNorm,0)),"")</f>
        <v>0</v>
      </c>
      <c r="K796" s="6">
        <f>IFERROR(INDEX(Param_s,MATCH(H796,Param_KeysNorm,0)),"")</f>
        <v>0</v>
      </c>
      <c r="L796" s="6">
        <f>IFERROR(INDEX(Param_g,MATCH(H796,Param_KeysNorm,0)),"")</f>
        <v>0</v>
      </c>
      <c r="M796" s="6">
        <f>IFERROR(INDEX(Param_L,MATCH(H796,Param_KeysNorm,0)),"")</f>
        <v>0</v>
      </c>
      <c r="N796" s="6">
        <f>IFERROR(INDEX(Param_rho,MATCH(H796,Param_KeysNorm,0)),"")</f>
        <v>0</v>
      </c>
      <c r="O796" s="6">
        <f>IFERROR(INDEX(Param_d,MATCH(H796,Param_KeysNorm,0)),"")</f>
        <v>0</v>
      </c>
      <c r="P796" s="6">
        <f>IFERROR(IF(I796&gt;0,10000/I796,""),"")</f>
        <v>0</v>
      </c>
      <c r="Q796" s="6">
        <f>IFERROR(IF(K796&gt;0,J796/K796,""),"")</f>
        <v>0</v>
      </c>
      <c r="R796" s="6">
        <f>IFERROR(IF(L796&gt;0,Q796/L796,""),"")</f>
        <v>0</v>
      </c>
      <c r="S796" s="7">
        <f>IFERROR(R796*P796,"")</f>
        <v>0</v>
      </c>
      <c r="T796" s="6">
        <f>IFERROR((S796*M796*N796)/1000,"")</f>
        <v>0</v>
      </c>
      <c r="U796" s="6">
        <f>IFERROR(R796*M796*N796,"")</f>
        <v>0</v>
      </c>
      <c r="V796" s="6">
        <f>IF(A796&gt;0,A796*(1-(B796/100)-(C796/100)),"")</f>
        <v>0</v>
      </c>
      <c r="W796" s="6">
        <f>IFERROR(T796*V796,"")</f>
        <v>0</v>
      </c>
      <c r="X796" s="8">
        <f>IF(AND(U796&gt;0,O796&gt;0),ABS(U796-O796)/O796,"")</f>
        <v>0</v>
      </c>
      <c r="Y796" s="8">
        <f>IF(E796="Seca",Tol_Seca,Tol_Chuva)</f>
        <v>0</v>
      </c>
      <c r="Z796">
        <f>IF(AND(U796&gt;0,O796&gt;0),IF(X796&lt;=Y796,"OK","ATENCAO"),"")</f>
        <v>0</v>
      </c>
    </row>
    <row r="797" spans="7:26">
      <c r="G797">
        <f>D797&amp;"|"&amp;E797&amp;"|"&amp;F797</f>
        <v>0</v>
      </c>
      <c r="H797">
        <f>UPPER(SUBSTITUTE(SUBSTITUTE(G797,"-","")," ",""))</f>
        <v>0</v>
      </c>
      <c r="I797" s="6">
        <f>IFERROR(INDEX(Param_E,MATCH(H797,Param_KeysNorm,0)),"")</f>
        <v>0</v>
      </c>
      <c r="J797" s="6">
        <f>IFERROR(INDEX(Param_Gf,MATCH(H797,Param_KeysNorm,0)),"")</f>
        <v>0</v>
      </c>
      <c r="K797" s="6">
        <f>IFERROR(INDEX(Param_s,MATCH(H797,Param_KeysNorm,0)),"")</f>
        <v>0</v>
      </c>
      <c r="L797" s="6">
        <f>IFERROR(INDEX(Param_g,MATCH(H797,Param_KeysNorm,0)),"")</f>
        <v>0</v>
      </c>
      <c r="M797" s="6">
        <f>IFERROR(INDEX(Param_L,MATCH(H797,Param_KeysNorm,0)),"")</f>
        <v>0</v>
      </c>
      <c r="N797" s="6">
        <f>IFERROR(INDEX(Param_rho,MATCH(H797,Param_KeysNorm,0)),"")</f>
        <v>0</v>
      </c>
      <c r="O797" s="6">
        <f>IFERROR(INDEX(Param_d,MATCH(H797,Param_KeysNorm,0)),"")</f>
        <v>0</v>
      </c>
      <c r="P797" s="6">
        <f>IFERROR(IF(I797&gt;0,10000/I797,""),"")</f>
        <v>0</v>
      </c>
      <c r="Q797" s="6">
        <f>IFERROR(IF(K797&gt;0,J797/K797,""),"")</f>
        <v>0</v>
      </c>
      <c r="R797" s="6">
        <f>IFERROR(IF(L797&gt;0,Q797/L797,""),"")</f>
        <v>0</v>
      </c>
      <c r="S797" s="7">
        <f>IFERROR(R797*P797,"")</f>
        <v>0</v>
      </c>
      <c r="T797" s="6">
        <f>IFERROR((S797*M797*N797)/1000,"")</f>
        <v>0</v>
      </c>
      <c r="U797" s="6">
        <f>IFERROR(R797*M797*N797,"")</f>
        <v>0</v>
      </c>
      <c r="V797" s="6">
        <f>IF(A797&gt;0,A797*(1-(B797/100)-(C797/100)),"")</f>
        <v>0</v>
      </c>
      <c r="W797" s="6">
        <f>IFERROR(T797*V797,"")</f>
        <v>0</v>
      </c>
      <c r="X797" s="8">
        <f>IF(AND(U797&gt;0,O797&gt;0),ABS(U797-O797)/O797,"")</f>
        <v>0</v>
      </c>
      <c r="Y797" s="8">
        <f>IF(E797="Seca",Tol_Seca,Tol_Chuva)</f>
        <v>0</v>
      </c>
      <c r="Z797">
        <f>IF(AND(U797&gt;0,O797&gt;0),IF(X797&lt;=Y797,"OK","ATENCAO"),"")</f>
        <v>0</v>
      </c>
    </row>
    <row r="798" spans="7:26">
      <c r="G798">
        <f>D798&amp;"|"&amp;E798&amp;"|"&amp;F798</f>
        <v>0</v>
      </c>
      <c r="H798">
        <f>UPPER(SUBSTITUTE(SUBSTITUTE(G798,"-","")," ",""))</f>
        <v>0</v>
      </c>
      <c r="I798" s="6">
        <f>IFERROR(INDEX(Param_E,MATCH(H798,Param_KeysNorm,0)),"")</f>
        <v>0</v>
      </c>
      <c r="J798" s="6">
        <f>IFERROR(INDEX(Param_Gf,MATCH(H798,Param_KeysNorm,0)),"")</f>
        <v>0</v>
      </c>
      <c r="K798" s="6">
        <f>IFERROR(INDEX(Param_s,MATCH(H798,Param_KeysNorm,0)),"")</f>
        <v>0</v>
      </c>
      <c r="L798" s="6">
        <f>IFERROR(INDEX(Param_g,MATCH(H798,Param_KeysNorm,0)),"")</f>
        <v>0</v>
      </c>
      <c r="M798" s="6">
        <f>IFERROR(INDEX(Param_L,MATCH(H798,Param_KeysNorm,0)),"")</f>
        <v>0</v>
      </c>
      <c r="N798" s="6">
        <f>IFERROR(INDEX(Param_rho,MATCH(H798,Param_KeysNorm,0)),"")</f>
        <v>0</v>
      </c>
      <c r="O798" s="6">
        <f>IFERROR(INDEX(Param_d,MATCH(H798,Param_KeysNorm,0)),"")</f>
        <v>0</v>
      </c>
      <c r="P798" s="6">
        <f>IFERROR(IF(I798&gt;0,10000/I798,""),"")</f>
        <v>0</v>
      </c>
      <c r="Q798" s="6">
        <f>IFERROR(IF(K798&gt;0,J798/K798,""),"")</f>
        <v>0</v>
      </c>
      <c r="R798" s="6">
        <f>IFERROR(IF(L798&gt;0,Q798/L798,""),"")</f>
        <v>0</v>
      </c>
      <c r="S798" s="7">
        <f>IFERROR(R798*P798,"")</f>
        <v>0</v>
      </c>
      <c r="T798" s="6">
        <f>IFERROR((S798*M798*N798)/1000,"")</f>
        <v>0</v>
      </c>
      <c r="U798" s="6">
        <f>IFERROR(R798*M798*N798,"")</f>
        <v>0</v>
      </c>
      <c r="V798" s="6">
        <f>IF(A798&gt;0,A798*(1-(B798/100)-(C798/100)),"")</f>
        <v>0</v>
      </c>
      <c r="W798" s="6">
        <f>IFERROR(T798*V798,"")</f>
        <v>0</v>
      </c>
      <c r="X798" s="8">
        <f>IF(AND(U798&gt;0,O798&gt;0),ABS(U798-O798)/O798,"")</f>
        <v>0</v>
      </c>
      <c r="Y798" s="8">
        <f>IF(E798="Seca",Tol_Seca,Tol_Chuva)</f>
        <v>0</v>
      </c>
      <c r="Z798">
        <f>IF(AND(U798&gt;0,O798&gt;0),IF(X798&lt;=Y798,"OK","ATENCAO"),"")</f>
        <v>0</v>
      </c>
    </row>
    <row r="799" spans="7:26">
      <c r="G799">
        <f>D799&amp;"|"&amp;E799&amp;"|"&amp;F799</f>
        <v>0</v>
      </c>
      <c r="H799">
        <f>UPPER(SUBSTITUTE(SUBSTITUTE(G799,"-","")," ",""))</f>
        <v>0</v>
      </c>
      <c r="I799" s="6">
        <f>IFERROR(INDEX(Param_E,MATCH(H799,Param_KeysNorm,0)),"")</f>
        <v>0</v>
      </c>
      <c r="J799" s="6">
        <f>IFERROR(INDEX(Param_Gf,MATCH(H799,Param_KeysNorm,0)),"")</f>
        <v>0</v>
      </c>
      <c r="K799" s="6">
        <f>IFERROR(INDEX(Param_s,MATCH(H799,Param_KeysNorm,0)),"")</f>
        <v>0</v>
      </c>
      <c r="L799" s="6">
        <f>IFERROR(INDEX(Param_g,MATCH(H799,Param_KeysNorm,0)),"")</f>
        <v>0</v>
      </c>
      <c r="M799" s="6">
        <f>IFERROR(INDEX(Param_L,MATCH(H799,Param_KeysNorm,0)),"")</f>
        <v>0</v>
      </c>
      <c r="N799" s="6">
        <f>IFERROR(INDEX(Param_rho,MATCH(H799,Param_KeysNorm,0)),"")</f>
        <v>0</v>
      </c>
      <c r="O799" s="6">
        <f>IFERROR(INDEX(Param_d,MATCH(H799,Param_KeysNorm,0)),"")</f>
        <v>0</v>
      </c>
      <c r="P799" s="6">
        <f>IFERROR(IF(I799&gt;0,10000/I799,""),"")</f>
        <v>0</v>
      </c>
      <c r="Q799" s="6">
        <f>IFERROR(IF(K799&gt;0,J799/K799,""),"")</f>
        <v>0</v>
      </c>
      <c r="R799" s="6">
        <f>IFERROR(IF(L799&gt;0,Q799/L799,""),"")</f>
        <v>0</v>
      </c>
      <c r="S799" s="7">
        <f>IFERROR(R799*P799,"")</f>
        <v>0</v>
      </c>
      <c r="T799" s="6">
        <f>IFERROR((S799*M799*N799)/1000,"")</f>
        <v>0</v>
      </c>
      <c r="U799" s="6">
        <f>IFERROR(R799*M799*N799,"")</f>
        <v>0</v>
      </c>
      <c r="V799" s="6">
        <f>IF(A799&gt;0,A799*(1-(B799/100)-(C799/100)),"")</f>
        <v>0</v>
      </c>
      <c r="W799" s="6">
        <f>IFERROR(T799*V799,"")</f>
        <v>0</v>
      </c>
      <c r="X799" s="8">
        <f>IF(AND(U799&gt;0,O799&gt;0),ABS(U799-O799)/O799,"")</f>
        <v>0</v>
      </c>
      <c r="Y799" s="8">
        <f>IF(E799="Seca",Tol_Seca,Tol_Chuva)</f>
        <v>0</v>
      </c>
      <c r="Z799">
        <f>IF(AND(U799&gt;0,O799&gt;0),IF(X799&lt;=Y799,"OK","ATENCAO"),"")</f>
        <v>0</v>
      </c>
    </row>
    <row r="800" spans="7:26">
      <c r="G800">
        <f>D800&amp;"|"&amp;E800&amp;"|"&amp;F800</f>
        <v>0</v>
      </c>
      <c r="H800">
        <f>UPPER(SUBSTITUTE(SUBSTITUTE(G800,"-","")," ",""))</f>
        <v>0</v>
      </c>
      <c r="I800" s="6">
        <f>IFERROR(INDEX(Param_E,MATCH(H800,Param_KeysNorm,0)),"")</f>
        <v>0</v>
      </c>
      <c r="J800" s="6">
        <f>IFERROR(INDEX(Param_Gf,MATCH(H800,Param_KeysNorm,0)),"")</f>
        <v>0</v>
      </c>
      <c r="K800" s="6">
        <f>IFERROR(INDEX(Param_s,MATCH(H800,Param_KeysNorm,0)),"")</f>
        <v>0</v>
      </c>
      <c r="L800" s="6">
        <f>IFERROR(INDEX(Param_g,MATCH(H800,Param_KeysNorm,0)),"")</f>
        <v>0</v>
      </c>
      <c r="M800" s="6">
        <f>IFERROR(INDEX(Param_L,MATCH(H800,Param_KeysNorm,0)),"")</f>
        <v>0</v>
      </c>
      <c r="N800" s="6">
        <f>IFERROR(INDEX(Param_rho,MATCH(H800,Param_KeysNorm,0)),"")</f>
        <v>0</v>
      </c>
      <c r="O800" s="6">
        <f>IFERROR(INDEX(Param_d,MATCH(H800,Param_KeysNorm,0)),"")</f>
        <v>0</v>
      </c>
      <c r="P800" s="6">
        <f>IFERROR(IF(I800&gt;0,10000/I800,""),"")</f>
        <v>0</v>
      </c>
      <c r="Q800" s="6">
        <f>IFERROR(IF(K800&gt;0,J800/K800,""),"")</f>
        <v>0</v>
      </c>
      <c r="R800" s="6">
        <f>IFERROR(IF(L800&gt;0,Q800/L800,""),"")</f>
        <v>0</v>
      </c>
      <c r="S800" s="7">
        <f>IFERROR(R800*P800,"")</f>
        <v>0</v>
      </c>
      <c r="T800" s="6">
        <f>IFERROR((S800*M800*N800)/1000,"")</f>
        <v>0</v>
      </c>
      <c r="U800" s="6">
        <f>IFERROR(R800*M800*N800,"")</f>
        <v>0</v>
      </c>
      <c r="V800" s="6">
        <f>IF(A800&gt;0,A800*(1-(B800/100)-(C800/100)),"")</f>
        <v>0</v>
      </c>
      <c r="W800" s="6">
        <f>IFERROR(T800*V800,"")</f>
        <v>0</v>
      </c>
      <c r="X800" s="8">
        <f>IF(AND(U800&gt;0,O800&gt;0),ABS(U800-O800)/O800,"")</f>
        <v>0</v>
      </c>
      <c r="Y800" s="8">
        <f>IF(E800="Seca",Tol_Seca,Tol_Chuva)</f>
        <v>0</v>
      </c>
      <c r="Z800">
        <f>IF(AND(U800&gt;0,O800&gt;0),IF(X800&lt;=Y800,"OK","ATENCAO"),"")</f>
        <v>0</v>
      </c>
    </row>
    <row r="801" spans="7:26">
      <c r="G801">
        <f>D801&amp;"|"&amp;E801&amp;"|"&amp;F801</f>
        <v>0</v>
      </c>
      <c r="H801">
        <f>UPPER(SUBSTITUTE(SUBSTITUTE(G801,"-","")," ",""))</f>
        <v>0</v>
      </c>
      <c r="I801" s="6">
        <f>IFERROR(INDEX(Param_E,MATCH(H801,Param_KeysNorm,0)),"")</f>
        <v>0</v>
      </c>
      <c r="J801" s="6">
        <f>IFERROR(INDEX(Param_Gf,MATCH(H801,Param_KeysNorm,0)),"")</f>
        <v>0</v>
      </c>
      <c r="K801" s="6">
        <f>IFERROR(INDEX(Param_s,MATCH(H801,Param_KeysNorm,0)),"")</f>
        <v>0</v>
      </c>
      <c r="L801" s="6">
        <f>IFERROR(INDEX(Param_g,MATCH(H801,Param_KeysNorm,0)),"")</f>
        <v>0</v>
      </c>
      <c r="M801" s="6">
        <f>IFERROR(INDEX(Param_L,MATCH(H801,Param_KeysNorm,0)),"")</f>
        <v>0</v>
      </c>
      <c r="N801" s="6">
        <f>IFERROR(INDEX(Param_rho,MATCH(H801,Param_KeysNorm,0)),"")</f>
        <v>0</v>
      </c>
      <c r="O801" s="6">
        <f>IFERROR(INDEX(Param_d,MATCH(H801,Param_KeysNorm,0)),"")</f>
        <v>0</v>
      </c>
      <c r="P801" s="6">
        <f>IFERROR(IF(I801&gt;0,10000/I801,""),"")</f>
        <v>0</v>
      </c>
      <c r="Q801" s="6">
        <f>IFERROR(IF(K801&gt;0,J801/K801,""),"")</f>
        <v>0</v>
      </c>
      <c r="R801" s="6">
        <f>IFERROR(IF(L801&gt;0,Q801/L801,""),"")</f>
        <v>0</v>
      </c>
      <c r="S801" s="7">
        <f>IFERROR(R801*P801,"")</f>
        <v>0</v>
      </c>
      <c r="T801" s="6">
        <f>IFERROR((S801*M801*N801)/1000,"")</f>
        <v>0</v>
      </c>
      <c r="U801" s="6">
        <f>IFERROR(R801*M801*N801,"")</f>
        <v>0</v>
      </c>
      <c r="V801" s="6">
        <f>IF(A801&gt;0,A801*(1-(B801/100)-(C801/100)),"")</f>
        <v>0</v>
      </c>
      <c r="W801" s="6">
        <f>IFERROR(T801*V801,"")</f>
        <v>0</v>
      </c>
      <c r="X801" s="8">
        <f>IF(AND(U801&gt;0,O801&gt;0),ABS(U801-O801)/O801,"")</f>
        <v>0</v>
      </c>
      <c r="Y801" s="8">
        <f>IF(E801="Seca",Tol_Seca,Tol_Chuva)</f>
        <v>0</v>
      </c>
      <c r="Z801">
        <f>IF(AND(U801&gt;0,O801&gt;0),IF(X801&lt;=Y801,"OK","ATENCAO"),"")</f>
        <v>0</v>
      </c>
    </row>
    <row r="802" spans="7:26">
      <c r="G802">
        <f>D802&amp;"|"&amp;E802&amp;"|"&amp;F802</f>
        <v>0</v>
      </c>
      <c r="H802">
        <f>UPPER(SUBSTITUTE(SUBSTITUTE(G802,"-","")," ",""))</f>
        <v>0</v>
      </c>
      <c r="I802" s="6">
        <f>IFERROR(INDEX(Param_E,MATCH(H802,Param_KeysNorm,0)),"")</f>
        <v>0</v>
      </c>
      <c r="J802" s="6">
        <f>IFERROR(INDEX(Param_Gf,MATCH(H802,Param_KeysNorm,0)),"")</f>
        <v>0</v>
      </c>
      <c r="K802" s="6">
        <f>IFERROR(INDEX(Param_s,MATCH(H802,Param_KeysNorm,0)),"")</f>
        <v>0</v>
      </c>
      <c r="L802" s="6">
        <f>IFERROR(INDEX(Param_g,MATCH(H802,Param_KeysNorm,0)),"")</f>
        <v>0</v>
      </c>
      <c r="M802" s="6">
        <f>IFERROR(INDEX(Param_L,MATCH(H802,Param_KeysNorm,0)),"")</f>
        <v>0</v>
      </c>
      <c r="N802" s="6">
        <f>IFERROR(INDEX(Param_rho,MATCH(H802,Param_KeysNorm,0)),"")</f>
        <v>0</v>
      </c>
      <c r="O802" s="6">
        <f>IFERROR(INDEX(Param_d,MATCH(H802,Param_KeysNorm,0)),"")</f>
        <v>0</v>
      </c>
      <c r="P802" s="6">
        <f>IFERROR(IF(I802&gt;0,10000/I802,""),"")</f>
        <v>0</v>
      </c>
      <c r="Q802" s="6">
        <f>IFERROR(IF(K802&gt;0,J802/K802,""),"")</f>
        <v>0</v>
      </c>
      <c r="R802" s="6">
        <f>IFERROR(IF(L802&gt;0,Q802/L802,""),"")</f>
        <v>0</v>
      </c>
      <c r="S802" s="7">
        <f>IFERROR(R802*P802,"")</f>
        <v>0</v>
      </c>
      <c r="T802" s="6">
        <f>IFERROR((S802*M802*N802)/1000,"")</f>
        <v>0</v>
      </c>
      <c r="U802" s="6">
        <f>IFERROR(R802*M802*N802,"")</f>
        <v>0</v>
      </c>
      <c r="V802" s="6">
        <f>IF(A802&gt;0,A802*(1-(B802/100)-(C802/100)),"")</f>
        <v>0</v>
      </c>
      <c r="W802" s="6">
        <f>IFERROR(T802*V802,"")</f>
        <v>0</v>
      </c>
      <c r="X802" s="8">
        <f>IF(AND(U802&gt;0,O802&gt;0),ABS(U802-O802)/O802,"")</f>
        <v>0</v>
      </c>
      <c r="Y802" s="8">
        <f>IF(E802="Seca",Tol_Seca,Tol_Chuva)</f>
        <v>0</v>
      </c>
      <c r="Z802">
        <f>IF(AND(U802&gt;0,O802&gt;0),IF(X802&lt;=Y802,"OK","ATENCAO"),"")</f>
        <v>0</v>
      </c>
    </row>
    <row r="803" spans="7:26">
      <c r="G803">
        <f>D803&amp;"|"&amp;E803&amp;"|"&amp;F803</f>
        <v>0</v>
      </c>
      <c r="H803">
        <f>UPPER(SUBSTITUTE(SUBSTITUTE(G803,"-","")," ",""))</f>
        <v>0</v>
      </c>
      <c r="I803" s="6">
        <f>IFERROR(INDEX(Param_E,MATCH(H803,Param_KeysNorm,0)),"")</f>
        <v>0</v>
      </c>
      <c r="J803" s="6">
        <f>IFERROR(INDEX(Param_Gf,MATCH(H803,Param_KeysNorm,0)),"")</f>
        <v>0</v>
      </c>
      <c r="K803" s="6">
        <f>IFERROR(INDEX(Param_s,MATCH(H803,Param_KeysNorm,0)),"")</f>
        <v>0</v>
      </c>
      <c r="L803" s="6">
        <f>IFERROR(INDEX(Param_g,MATCH(H803,Param_KeysNorm,0)),"")</f>
        <v>0</v>
      </c>
      <c r="M803" s="6">
        <f>IFERROR(INDEX(Param_L,MATCH(H803,Param_KeysNorm,0)),"")</f>
        <v>0</v>
      </c>
      <c r="N803" s="6">
        <f>IFERROR(INDEX(Param_rho,MATCH(H803,Param_KeysNorm,0)),"")</f>
        <v>0</v>
      </c>
      <c r="O803" s="6">
        <f>IFERROR(INDEX(Param_d,MATCH(H803,Param_KeysNorm,0)),"")</f>
        <v>0</v>
      </c>
      <c r="P803" s="6">
        <f>IFERROR(IF(I803&gt;0,10000/I803,""),"")</f>
        <v>0</v>
      </c>
      <c r="Q803" s="6">
        <f>IFERROR(IF(K803&gt;0,J803/K803,""),"")</f>
        <v>0</v>
      </c>
      <c r="R803" s="6">
        <f>IFERROR(IF(L803&gt;0,Q803/L803,""),"")</f>
        <v>0</v>
      </c>
      <c r="S803" s="7">
        <f>IFERROR(R803*P803,"")</f>
        <v>0</v>
      </c>
      <c r="T803" s="6">
        <f>IFERROR((S803*M803*N803)/1000,"")</f>
        <v>0</v>
      </c>
      <c r="U803" s="6">
        <f>IFERROR(R803*M803*N803,"")</f>
        <v>0</v>
      </c>
      <c r="V803" s="6">
        <f>IF(A803&gt;0,A803*(1-(B803/100)-(C803/100)),"")</f>
        <v>0</v>
      </c>
      <c r="W803" s="6">
        <f>IFERROR(T803*V803,"")</f>
        <v>0</v>
      </c>
      <c r="X803" s="8">
        <f>IF(AND(U803&gt;0,O803&gt;0),ABS(U803-O803)/O803,"")</f>
        <v>0</v>
      </c>
      <c r="Y803" s="8">
        <f>IF(E803="Seca",Tol_Seca,Tol_Chuva)</f>
        <v>0</v>
      </c>
      <c r="Z803">
        <f>IF(AND(U803&gt;0,O803&gt;0),IF(X803&lt;=Y803,"OK","ATENCAO"),"")</f>
        <v>0</v>
      </c>
    </row>
    <row r="804" spans="7:26">
      <c r="G804">
        <f>D804&amp;"|"&amp;E804&amp;"|"&amp;F804</f>
        <v>0</v>
      </c>
      <c r="H804">
        <f>UPPER(SUBSTITUTE(SUBSTITUTE(G804,"-","")," ",""))</f>
        <v>0</v>
      </c>
      <c r="I804" s="6">
        <f>IFERROR(INDEX(Param_E,MATCH(H804,Param_KeysNorm,0)),"")</f>
        <v>0</v>
      </c>
      <c r="J804" s="6">
        <f>IFERROR(INDEX(Param_Gf,MATCH(H804,Param_KeysNorm,0)),"")</f>
        <v>0</v>
      </c>
      <c r="K804" s="6">
        <f>IFERROR(INDEX(Param_s,MATCH(H804,Param_KeysNorm,0)),"")</f>
        <v>0</v>
      </c>
      <c r="L804" s="6">
        <f>IFERROR(INDEX(Param_g,MATCH(H804,Param_KeysNorm,0)),"")</f>
        <v>0</v>
      </c>
      <c r="M804" s="6">
        <f>IFERROR(INDEX(Param_L,MATCH(H804,Param_KeysNorm,0)),"")</f>
        <v>0</v>
      </c>
      <c r="N804" s="6">
        <f>IFERROR(INDEX(Param_rho,MATCH(H804,Param_KeysNorm,0)),"")</f>
        <v>0</v>
      </c>
      <c r="O804" s="6">
        <f>IFERROR(INDEX(Param_d,MATCH(H804,Param_KeysNorm,0)),"")</f>
        <v>0</v>
      </c>
      <c r="P804" s="6">
        <f>IFERROR(IF(I804&gt;0,10000/I804,""),"")</f>
        <v>0</v>
      </c>
      <c r="Q804" s="6">
        <f>IFERROR(IF(K804&gt;0,J804/K804,""),"")</f>
        <v>0</v>
      </c>
      <c r="R804" s="6">
        <f>IFERROR(IF(L804&gt;0,Q804/L804,""),"")</f>
        <v>0</v>
      </c>
      <c r="S804" s="7">
        <f>IFERROR(R804*P804,"")</f>
        <v>0</v>
      </c>
      <c r="T804" s="6">
        <f>IFERROR((S804*M804*N804)/1000,"")</f>
        <v>0</v>
      </c>
      <c r="U804" s="6">
        <f>IFERROR(R804*M804*N804,"")</f>
        <v>0</v>
      </c>
      <c r="V804" s="6">
        <f>IF(A804&gt;0,A804*(1-(B804/100)-(C804/100)),"")</f>
        <v>0</v>
      </c>
      <c r="W804" s="6">
        <f>IFERROR(T804*V804,"")</f>
        <v>0</v>
      </c>
      <c r="X804" s="8">
        <f>IF(AND(U804&gt;0,O804&gt;0),ABS(U804-O804)/O804,"")</f>
        <v>0</v>
      </c>
      <c r="Y804" s="8">
        <f>IF(E804="Seca",Tol_Seca,Tol_Chuva)</f>
        <v>0</v>
      </c>
      <c r="Z804">
        <f>IF(AND(U804&gt;0,O804&gt;0),IF(X804&lt;=Y804,"OK","ATENCAO"),"")</f>
        <v>0</v>
      </c>
    </row>
    <row r="805" spans="7:26">
      <c r="G805">
        <f>D805&amp;"|"&amp;E805&amp;"|"&amp;F805</f>
        <v>0</v>
      </c>
      <c r="H805">
        <f>UPPER(SUBSTITUTE(SUBSTITUTE(G805,"-","")," ",""))</f>
        <v>0</v>
      </c>
      <c r="I805" s="6">
        <f>IFERROR(INDEX(Param_E,MATCH(H805,Param_KeysNorm,0)),"")</f>
        <v>0</v>
      </c>
      <c r="J805" s="6">
        <f>IFERROR(INDEX(Param_Gf,MATCH(H805,Param_KeysNorm,0)),"")</f>
        <v>0</v>
      </c>
      <c r="K805" s="6">
        <f>IFERROR(INDEX(Param_s,MATCH(H805,Param_KeysNorm,0)),"")</f>
        <v>0</v>
      </c>
      <c r="L805" s="6">
        <f>IFERROR(INDEX(Param_g,MATCH(H805,Param_KeysNorm,0)),"")</f>
        <v>0</v>
      </c>
      <c r="M805" s="6">
        <f>IFERROR(INDEX(Param_L,MATCH(H805,Param_KeysNorm,0)),"")</f>
        <v>0</v>
      </c>
      <c r="N805" s="6">
        <f>IFERROR(INDEX(Param_rho,MATCH(H805,Param_KeysNorm,0)),"")</f>
        <v>0</v>
      </c>
      <c r="O805" s="6">
        <f>IFERROR(INDEX(Param_d,MATCH(H805,Param_KeysNorm,0)),"")</f>
        <v>0</v>
      </c>
      <c r="P805" s="6">
        <f>IFERROR(IF(I805&gt;0,10000/I805,""),"")</f>
        <v>0</v>
      </c>
      <c r="Q805" s="6">
        <f>IFERROR(IF(K805&gt;0,J805/K805,""),"")</f>
        <v>0</v>
      </c>
      <c r="R805" s="6">
        <f>IFERROR(IF(L805&gt;0,Q805/L805,""),"")</f>
        <v>0</v>
      </c>
      <c r="S805" s="7">
        <f>IFERROR(R805*P805,"")</f>
        <v>0</v>
      </c>
      <c r="T805" s="6">
        <f>IFERROR((S805*M805*N805)/1000,"")</f>
        <v>0</v>
      </c>
      <c r="U805" s="6">
        <f>IFERROR(R805*M805*N805,"")</f>
        <v>0</v>
      </c>
      <c r="V805" s="6">
        <f>IF(A805&gt;0,A805*(1-(B805/100)-(C805/100)),"")</f>
        <v>0</v>
      </c>
      <c r="W805" s="6">
        <f>IFERROR(T805*V805,"")</f>
        <v>0</v>
      </c>
      <c r="X805" s="8">
        <f>IF(AND(U805&gt;0,O805&gt;0),ABS(U805-O805)/O805,"")</f>
        <v>0</v>
      </c>
      <c r="Y805" s="8">
        <f>IF(E805="Seca",Tol_Seca,Tol_Chuva)</f>
        <v>0</v>
      </c>
      <c r="Z805">
        <f>IF(AND(U805&gt;0,O805&gt;0),IF(X805&lt;=Y805,"OK","ATENCAO"),"")</f>
        <v>0</v>
      </c>
    </row>
    <row r="806" spans="7:26">
      <c r="G806">
        <f>D806&amp;"|"&amp;E806&amp;"|"&amp;F806</f>
        <v>0</v>
      </c>
      <c r="H806">
        <f>UPPER(SUBSTITUTE(SUBSTITUTE(G806,"-","")," ",""))</f>
        <v>0</v>
      </c>
      <c r="I806" s="6">
        <f>IFERROR(INDEX(Param_E,MATCH(H806,Param_KeysNorm,0)),"")</f>
        <v>0</v>
      </c>
      <c r="J806" s="6">
        <f>IFERROR(INDEX(Param_Gf,MATCH(H806,Param_KeysNorm,0)),"")</f>
        <v>0</v>
      </c>
      <c r="K806" s="6">
        <f>IFERROR(INDEX(Param_s,MATCH(H806,Param_KeysNorm,0)),"")</f>
        <v>0</v>
      </c>
      <c r="L806" s="6">
        <f>IFERROR(INDEX(Param_g,MATCH(H806,Param_KeysNorm,0)),"")</f>
        <v>0</v>
      </c>
      <c r="M806" s="6">
        <f>IFERROR(INDEX(Param_L,MATCH(H806,Param_KeysNorm,0)),"")</f>
        <v>0</v>
      </c>
      <c r="N806" s="6">
        <f>IFERROR(INDEX(Param_rho,MATCH(H806,Param_KeysNorm,0)),"")</f>
        <v>0</v>
      </c>
      <c r="O806" s="6">
        <f>IFERROR(INDEX(Param_d,MATCH(H806,Param_KeysNorm,0)),"")</f>
        <v>0</v>
      </c>
      <c r="P806" s="6">
        <f>IFERROR(IF(I806&gt;0,10000/I806,""),"")</f>
        <v>0</v>
      </c>
      <c r="Q806" s="6">
        <f>IFERROR(IF(K806&gt;0,J806/K806,""),"")</f>
        <v>0</v>
      </c>
      <c r="R806" s="6">
        <f>IFERROR(IF(L806&gt;0,Q806/L806,""),"")</f>
        <v>0</v>
      </c>
      <c r="S806" s="7">
        <f>IFERROR(R806*P806,"")</f>
        <v>0</v>
      </c>
      <c r="T806" s="6">
        <f>IFERROR((S806*M806*N806)/1000,"")</f>
        <v>0</v>
      </c>
      <c r="U806" s="6">
        <f>IFERROR(R806*M806*N806,"")</f>
        <v>0</v>
      </c>
      <c r="V806" s="6">
        <f>IF(A806&gt;0,A806*(1-(B806/100)-(C806/100)),"")</f>
        <v>0</v>
      </c>
      <c r="W806" s="6">
        <f>IFERROR(T806*V806,"")</f>
        <v>0</v>
      </c>
      <c r="X806" s="8">
        <f>IF(AND(U806&gt;0,O806&gt;0),ABS(U806-O806)/O806,"")</f>
        <v>0</v>
      </c>
      <c r="Y806" s="8">
        <f>IF(E806="Seca",Tol_Seca,Tol_Chuva)</f>
        <v>0</v>
      </c>
      <c r="Z806">
        <f>IF(AND(U806&gt;0,O806&gt;0),IF(X806&lt;=Y806,"OK","ATENCAO"),"")</f>
        <v>0</v>
      </c>
    </row>
    <row r="807" spans="7:26">
      <c r="G807">
        <f>D807&amp;"|"&amp;E807&amp;"|"&amp;F807</f>
        <v>0</v>
      </c>
      <c r="H807">
        <f>UPPER(SUBSTITUTE(SUBSTITUTE(G807,"-","")," ",""))</f>
        <v>0</v>
      </c>
      <c r="I807" s="6">
        <f>IFERROR(INDEX(Param_E,MATCH(H807,Param_KeysNorm,0)),"")</f>
        <v>0</v>
      </c>
      <c r="J807" s="6">
        <f>IFERROR(INDEX(Param_Gf,MATCH(H807,Param_KeysNorm,0)),"")</f>
        <v>0</v>
      </c>
      <c r="K807" s="6">
        <f>IFERROR(INDEX(Param_s,MATCH(H807,Param_KeysNorm,0)),"")</f>
        <v>0</v>
      </c>
      <c r="L807" s="6">
        <f>IFERROR(INDEX(Param_g,MATCH(H807,Param_KeysNorm,0)),"")</f>
        <v>0</v>
      </c>
      <c r="M807" s="6">
        <f>IFERROR(INDEX(Param_L,MATCH(H807,Param_KeysNorm,0)),"")</f>
        <v>0</v>
      </c>
      <c r="N807" s="6">
        <f>IFERROR(INDEX(Param_rho,MATCH(H807,Param_KeysNorm,0)),"")</f>
        <v>0</v>
      </c>
      <c r="O807" s="6">
        <f>IFERROR(INDEX(Param_d,MATCH(H807,Param_KeysNorm,0)),"")</f>
        <v>0</v>
      </c>
      <c r="P807" s="6">
        <f>IFERROR(IF(I807&gt;0,10000/I807,""),"")</f>
        <v>0</v>
      </c>
      <c r="Q807" s="6">
        <f>IFERROR(IF(K807&gt;0,J807/K807,""),"")</f>
        <v>0</v>
      </c>
      <c r="R807" s="6">
        <f>IFERROR(IF(L807&gt;0,Q807/L807,""),"")</f>
        <v>0</v>
      </c>
      <c r="S807" s="7">
        <f>IFERROR(R807*P807,"")</f>
        <v>0</v>
      </c>
      <c r="T807" s="6">
        <f>IFERROR((S807*M807*N807)/1000,"")</f>
        <v>0</v>
      </c>
      <c r="U807" s="6">
        <f>IFERROR(R807*M807*N807,"")</f>
        <v>0</v>
      </c>
      <c r="V807" s="6">
        <f>IF(A807&gt;0,A807*(1-(B807/100)-(C807/100)),"")</f>
        <v>0</v>
      </c>
      <c r="W807" s="6">
        <f>IFERROR(T807*V807,"")</f>
        <v>0</v>
      </c>
      <c r="X807" s="8">
        <f>IF(AND(U807&gt;0,O807&gt;0),ABS(U807-O807)/O807,"")</f>
        <v>0</v>
      </c>
      <c r="Y807" s="8">
        <f>IF(E807="Seca",Tol_Seca,Tol_Chuva)</f>
        <v>0</v>
      </c>
      <c r="Z807">
        <f>IF(AND(U807&gt;0,O807&gt;0),IF(X807&lt;=Y807,"OK","ATENCAO"),"")</f>
        <v>0</v>
      </c>
    </row>
    <row r="808" spans="7:26">
      <c r="G808">
        <f>D808&amp;"|"&amp;E808&amp;"|"&amp;F808</f>
        <v>0</v>
      </c>
      <c r="H808">
        <f>UPPER(SUBSTITUTE(SUBSTITUTE(G808,"-","")," ",""))</f>
        <v>0</v>
      </c>
      <c r="I808" s="6">
        <f>IFERROR(INDEX(Param_E,MATCH(H808,Param_KeysNorm,0)),"")</f>
        <v>0</v>
      </c>
      <c r="J808" s="6">
        <f>IFERROR(INDEX(Param_Gf,MATCH(H808,Param_KeysNorm,0)),"")</f>
        <v>0</v>
      </c>
      <c r="K808" s="6">
        <f>IFERROR(INDEX(Param_s,MATCH(H808,Param_KeysNorm,0)),"")</f>
        <v>0</v>
      </c>
      <c r="L808" s="6">
        <f>IFERROR(INDEX(Param_g,MATCH(H808,Param_KeysNorm,0)),"")</f>
        <v>0</v>
      </c>
      <c r="M808" s="6">
        <f>IFERROR(INDEX(Param_L,MATCH(H808,Param_KeysNorm,0)),"")</f>
        <v>0</v>
      </c>
      <c r="N808" s="6">
        <f>IFERROR(INDEX(Param_rho,MATCH(H808,Param_KeysNorm,0)),"")</f>
        <v>0</v>
      </c>
      <c r="O808" s="6">
        <f>IFERROR(INDEX(Param_d,MATCH(H808,Param_KeysNorm,0)),"")</f>
        <v>0</v>
      </c>
      <c r="P808" s="6">
        <f>IFERROR(IF(I808&gt;0,10000/I808,""),"")</f>
        <v>0</v>
      </c>
      <c r="Q808" s="6">
        <f>IFERROR(IF(K808&gt;0,J808/K808,""),"")</f>
        <v>0</v>
      </c>
      <c r="R808" s="6">
        <f>IFERROR(IF(L808&gt;0,Q808/L808,""),"")</f>
        <v>0</v>
      </c>
      <c r="S808" s="7">
        <f>IFERROR(R808*P808,"")</f>
        <v>0</v>
      </c>
      <c r="T808" s="6">
        <f>IFERROR((S808*M808*N808)/1000,"")</f>
        <v>0</v>
      </c>
      <c r="U808" s="6">
        <f>IFERROR(R808*M808*N808,"")</f>
        <v>0</v>
      </c>
      <c r="V808" s="6">
        <f>IF(A808&gt;0,A808*(1-(B808/100)-(C808/100)),"")</f>
        <v>0</v>
      </c>
      <c r="W808" s="6">
        <f>IFERROR(T808*V808,"")</f>
        <v>0</v>
      </c>
      <c r="X808" s="8">
        <f>IF(AND(U808&gt;0,O808&gt;0),ABS(U808-O808)/O808,"")</f>
        <v>0</v>
      </c>
      <c r="Y808" s="8">
        <f>IF(E808="Seca",Tol_Seca,Tol_Chuva)</f>
        <v>0</v>
      </c>
      <c r="Z808">
        <f>IF(AND(U808&gt;0,O808&gt;0),IF(X808&lt;=Y808,"OK","ATENCAO"),"")</f>
        <v>0</v>
      </c>
    </row>
    <row r="809" spans="7:26">
      <c r="G809">
        <f>D809&amp;"|"&amp;E809&amp;"|"&amp;F809</f>
        <v>0</v>
      </c>
      <c r="H809">
        <f>UPPER(SUBSTITUTE(SUBSTITUTE(G809,"-","")," ",""))</f>
        <v>0</v>
      </c>
      <c r="I809" s="6">
        <f>IFERROR(INDEX(Param_E,MATCH(H809,Param_KeysNorm,0)),"")</f>
        <v>0</v>
      </c>
      <c r="J809" s="6">
        <f>IFERROR(INDEX(Param_Gf,MATCH(H809,Param_KeysNorm,0)),"")</f>
        <v>0</v>
      </c>
      <c r="K809" s="6">
        <f>IFERROR(INDEX(Param_s,MATCH(H809,Param_KeysNorm,0)),"")</f>
        <v>0</v>
      </c>
      <c r="L809" s="6">
        <f>IFERROR(INDEX(Param_g,MATCH(H809,Param_KeysNorm,0)),"")</f>
        <v>0</v>
      </c>
      <c r="M809" s="6">
        <f>IFERROR(INDEX(Param_L,MATCH(H809,Param_KeysNorm,0)),"")</f>
        <v>0</v>
      </c>
      <c r="N809" s="6">
        <f>IFERROR(INDEX(Param_rho,MATCH(H809,Param_KeysNorm,0)),"")</f>
        <v>0</v>
      </c>
      <c r="O809" s="6">
        <f>IFERROR(INDEX(Param_d,MATCH(H809,Param_KeysNorm,0)),"")</f>
        <v>0</v>
      </c>
      <c r="P809" s="6">
        <f>IFERROR(IF(I809&gt;0,10000/I809,""),"")</f>
        <v>0</v>
      </c>
      <c r="Q809" s="6">
        <f>IFERROR(IF(K809&gt;0,J809/K809,""),"")</f>
        <v>0</v>
      </c>
      <c r="R809" s="6">
        <f>IFERROR(IF(L809&gt;0,Q809/L809,""),"")</f>
        <v>0</v>
      </c>
      <c r="S809" s="7">
        <f>IFERROR(R809*P809,"")</f>
        <v>0</v>
      </c>
      <c r="T809" s="6">
        <f>IFERROR((S809*M809*N809)/1000,"")</f>
        <v>0</v>
      </c>
      <c r="U809" s="6">
        <f>IFERROR(R809*M809*N809,"")</f>
        <v>0</v>
      </c>
      <c r="V809" s="6">
        <f>IF(A809&gt;0,A809*(1-(B809/100)-(C809/100)),"")</f>
        <v>0</v>
      </c>
      <c r="W809" s="6">
        <f>IFERROR(T809*V809,"")</f>
        <v>0</v>
      </c>
      <c r="X809" s="8">
        <f>IF(AND(U809&gt;0,O809&gt;0),ABS(U809-O809)/O809,"")</f>
        <v>0</v>
      </c>
      <c r="Y809" s="8">
        <f>IF(E809="Seca",Tol_Seca,Tol_Chuva)</f>
        <v>0</v>
      </c>
      <c r="Z809">
        <f>IF(AND(U809&gt;0,O809&gt;0),IF(X809&lt;=Y809,"OK","ATENCAO"),"")</f>
        <v>0</v>
      </c>
    </row>
    <row r="810" spans="7:26">
      <c r="G810">
        <f>D810&amp;"|"&amp;E810&amp;"|"&amp;F810</f>
        <v>0</v>
      </c>
      <c r="H810">
        <f>UPPER(SUBSTITUTE(SUBSTITUTE(G810,"-","")," ",""))</f>
        <v>0</v>
      </c>
      <c r="I810" s="6">
        <f>IFERROR(INDEX(Param_E,MATCH(H810,Param_KeysNorm,0)),"")</f>
        <v>0</v>
      </c>
      <c r="J810" s="6">
        <f>IFERROR(INDEX(Param_Gf,MATCH(H810,Param_KeysNorm,0)),"")</f>
        <v>0</v>
      </c>
      <c r="K810" s="6">
        <f>IFERROR(INDEX(Param_s,MATCH(H810,Param_KeysNorm,0)),"")</f>
        <v>0</v>
      </c>
      <c r="L810" s="6">
        <f>IFERROR(INDEX(Param_g,MATCH(H810,Param_KeysNorm,0)),"")</f>
        <v>0</v>
      </c>
      <c r="M810" s="6">
        <f>IFERROR(INDEX(Param_L,MATCH(H810,Param_KeysNorm,0)),"")</f>
        <v>0</v>
      </c>
      <c r="N810" s="6">
        <f>IFERROR(INDEX(Param_rho,MATCH(H810,Param_KeysNorm,0)),"")</f>
        <v>0</v>
      </c>
      <c r="O810" s="6">
        <f>IFERROR(INDEX(Param_d,MATCH(H810,Param_KeysNorm,0)),"")</f>
        <v>0</v>
      </c>
      <c r="P810" s="6">
        <f>IFERROR(IF(I810&gt;0,10000/I810,""),"")</f>
        <v>0</v>
      </c>
      <c r="Q810" s="6">
        <f>IFERROR(IF(K810&gt;0,J810/K810,""),"")</f>
        <v>0</v>
      </c>
      <c r="R810" s="6">
        <f>IFERROR(IF(L810&gt;0,Q810/L810,""),"")</f>
        <v>0</v>
      </c>
      <c r="S810" s="7">
        <f>IFERROR(R810*P810,"")</f>
        <v>0</v>
      </c>
      <c r="T810" s="6">
        <f>IFERROR((S810*M810*N810)/1000,"")</f>
        <v>0</v>
      </c>
      <c r="U810" s="6">
        <f>IFERROR(R810*M810*N810,"")</f>
        <v>0</v>
      </c>
      <c r="V810" s="6">
        <f>IF(A810&gt;0,A810*(1-(B810/100)-(C810/100)),"")</f>
        <v>0</v>
      </c>
      <c r="W810" s="6">
        <f>IFERROR(T810*V810,"")</f>
        <v>0</v>
      </c>
      <c r="X810" s="8">
        <f>IF(AND(U810&gt;0,O810&gt;0),ABS(U810-O810)/O810,"")</f>
        <v>0</v>
      </c>
      <c r="Y810" s="8">
        <f>IF(E810="Seca",Tol_Seca,Tol_Chuva)</f>
        <v>0</v>
      </c>
      <c r="Z810">
        <f>IF(AND(U810&gt;0,O810&gt;0),IF(X810&lt;=Y810,"OK","ATENCAO"),"")</f>
        <v>0</v>
      </c>
    </row>
    <row r="811" spans="7:26">
      <c r="G811">
        <f>D811&amp;"|"&amp;E811&amp;"|"&amp;F811</f>
        <v>0</v>
      </c>
      <c r="H811">
        <f>UPPER(SUBSTITUTE(SUBSTITUTE(G811,"-","")," ",""))</f>
        <v>0</v>
      </c>
      <c r="I811" s="6">
        <f>IFERROR(INDEX(Param_E,MATCH(H811,Param_KeysNorm,0)),"")</f>
        <v>0</v>
      </c>
      <c r="J811" s="6">
        <f>IFERROR(INDEX(Param_Gf,MATCH(H811,Param_KeysNorm,0)),"")</f>
        <v>0</v>
      </c>
      <c r="K811" s="6">
        <f>IFERROR(INDEX(Param_s,MATCH(H811,Param_KeysNorm,0)),"")</f>
        <v>0</v>
      </c>
      <c r="L811" s="6">
        <f>IFERROR(INDEX(Param_g,MATCH(H811,Param_KeysNorm,0)),"")</f>
        <v>0</v>
      </c>
      <c r="M811" s="6">
        <f>IFERROR(INDEX(Param_L,MATCH(H811,Param_KeysNorm,0)),"")</f>
        <v>0</v>
      </c>
      <c r="N811" s="6">
        <f>IFERROR(INDEX(Param_rho,MATCH(H811,Param_KeysNorm,0)),"")</f>
        <v>0</v>
      </c>
      <c r="O811" s="6">
        <f>IFERROR(INDEX(Param_d,MATCH(H811,Param_KeysNorm,0)),"")</f>
        <v>0</v>
      </c>
      <c r="P811" s="6">
        <f>IFERROR(IF(I811&gt;0,10000/I811,""),"")</f>
        <v>0</v>
      </c>
      <c r="Q811" s="6">
        <f>IFERROR(IF(K811&gt;0,J811/K811,""),"")</f>
        <v>0</v>
      </c>
      <c r="R811" s="6">
        <f>IFERROR(IF(L811&gt;0,Q811/L811,""),"")</f>
        <v>0</v>
      </c>
      <c r="S811" s="7">
        <f>IFERROR(R811*P811,"")</f>
        <v>0</v>
      </c>
      <c r="T811" s="6">
        <f>IFERROR((S811*M811*N811)/1000,"")</f>
        <v>0</v>
      </c>
      <c r="U811" s="6">
        <f>IFERROR(R811*M811*N811,"")</f>
        <v>0</v>
      </c>
      <c r="V811" s="6">
        <f>IF(A811&gt;0,A811*(1-(B811/100)-(C811/100)),"")</f>
        <v>0</v>
      </c>
      <c r="W811" s="6">
        <f>IFERROR(T811*V811,"")</f>
        <v>0</v>
      </c>
      <c r="X811" s="8">
        <f>IF(AND(U811&gt;0,O811&gt;0),ABS(U811-O811)/O811,"")</f>
        <v>0</v>
      </c>
      <c r="Y811" s="8">
        <f>IF(E811="Seca",Tol_Seca,Tol_Chuva)</f>
        <v>0</v>
      </c>
      <c r="Z811">
        <f>IF(AND(U811&gt;0,O811&gt;0),IF(X811&lt;=Y811,"OK","ATENCAO"),"")</f>
        <v>0</v>
      </c>
    </row>
    <row r="812" spans="7:26">
      <c r="G812">
        <f>D812&amp;"|"&amp;E812&amp;"|"&amp;F812</f>
        <v>0</v>
      </c>
      <c r="H812">
        <f>UPPER(SUBSTITUTE(SUBSTITUTE(G812,"-","")," ",""))</f>
        <v>0</v>
      </c>
      <c r="I812" s="6">
        <f>IFERROR(INDEX(Param_E,MATCH(H812,Param_KeysNorm,0)),"")</f>
        <v>0</v>
      </c>
      <c r="J812" s="6">
        <f>IFERROR(INDEX(Param_Gf,MATCH(H812,Param_KeysNorm,0)),"")</f>
        <v>0</v>
      </c>
      <c r="K812" s="6">
        <f>IFERROR(INDEX(Param_s,MATCH(H812,Param_KeysNorm,0)),"")</f>
        <v>0</v>
      </c>
      <c r="L812" s="6">
        <f>IFERROR(INDEX(Param_g,MATCH(H812,Param_KeysNorm,0)),"")</f>
        <v>0</v>
      </c>
      <c r="M812" s="6">
        <f>IFERROR(INDEX(Param_L,MATCH(H812,Param_KeysNorm,0)),"")</f>
        <v>0</v>
      </c>
      <c r="N812" s="6">
        <f>IFERROR(INDEX(Param_rho,MATCH(H812,Param_KeysNorm,0)),"")</f>
        <v>0</v>
      </c>
      <c r="O812" s="6">
        <f>IFERROR(INDEX(Param_d,MATCH(H812,Param_KeysNorm,0)),"")</f>
        <v>0</v>
      </c>
      <c r="P812" s="6">
        <f>IFERROR(IF(I812&gt;0,10000/I812,""),"")</f>
        <v>0</v>
      </c>
      <c r="Q812" s="6">
        <f>IFERROR(IF(K812&gt;0,J812/K812,""),"")</f>
        <v>0</v>
      </c>
      <c r="R812" s="6">
        <f>IFERROR(IF(L812&gt;0,Q812/L812,""),"")</f>
        <v>0</v>
      </c>
      <c r="S812" s="7">
        <f>IFERROR(R812*P812,"")</f>
        <v>0</v>
      </c>
      <c r="T812" s="6">
        <f>IFERROR((S812*M812*N812)/1000,"")</f>
        <v>0</v>
      </c>
      <c r="U812" s="6">
        <f>IFERROR(R812*M812*N812,"")</f>
        <v>0</v>
      </c>
      <c r="V812" s="6">
        <f>IF(A812&gt;0,A812*(1-(B812/100)-(C812/100)),"")</f>
        <v>0</v>
      </c>
      <c r="W812" s="6">
        <f>IFERROR(T812*V812,"")</f>
        <v>0</v>
      </c>
      <c r="X812" s="8">
        <f>IF(AND(U812&gt;0,O812&gt;0),ABS(U812-O812)/O812,"")</f>
        <v>0</v>
      </c>
      <c r="Y812" s="8">
        <f>IF(E812="Seca",Tol_Seca,Tol_Chuva)</f>
        <v>0</v>
      </c>
      <c r="Z812">
        <f>IF(AND(U812&gt;0,O812&gt;0),IF(X812&lt;=Y812,"OK","ATENCAO"),"")</f>
        <v>0</v>
      </c>
    </row>
    <row r="813" spans="7:26">
      <c r="G813">
        <f>D813&amp;"|"&amp;E813&amp;"|"&amp;F813</f>
        <v>0</v>
      </c>
      <c r="H813">
        <f>UPPER(SUBSTITUTE(SUBSTITUTE(G813,"-","")," ",""))</f>
        <v>0</v>
      </c>
      <c r="I813" s="6">
        <f>IFERROR(INDEX(Param_E,MATCH(H813,Param_KeysNorm,0)),"")</f>
        <v>0</v>
      </c>
      <c r="J813" s="6">
        <f>IFERROR(INDEX(Param_Gf,MATCH(H813,Param_KeysNorm,0)),"")</f>
        <v>0</v>
      </c>
      <c r="K813" s="6">
        <f>IFERROR(INDEX(Param_s,MATCH(H813,Param_KeysNorm,0)),"")</f>
        <v>0</v>
      </c>
      <c r="L813" s="6">
        <f>IFERROR(INDEX(Param_g,MATCH(H813,Param_KeysNorm,0)),"")</f>
        <v>0</v>
      </c>
      <c r="M813" s="6">
        <f>IFERROR(INDEX(Param_L,MATCH(H813,Param_KeysNorm,0)),"")</f>
        <v>0</v>
      </c>
      <c r="N813" s="6">
        <f>IFERROR(INDEX(Param_rho,MATCH(H813,Param_KeysNorm,0)),"")</f>
        <v>0</v>
      </c>
      <c r="O813" s="6">
        <f>IFERROR(INDEX(Param_d,MATCH(H813,Param_KeysNorm,0)),"")</f>
        <v>0</v>
      </c>
      <c r="P813" s="6">
        <f>IFERROR(IF(I813&gt;0,10000/I813,""),"")</f>
        <v>0</v>
      </c>
      <c r="Q813" s="6">
        <f>IFERROR(IF(K813&gt;0,J813/K813,""),"")</f>
        <v>0</v>
      </c>
      <c r="R813" s="6">
        <f>IFERROR(IF(L813&gt;0,Q813/L813,""),"")</f>
        <v>0</v>
      </c>
      <c r="S813" s="7">
        <f>IFERROR(R813*P813,"")</f>
        <v>0</v>
      </c>
      <c r="T813" s="6">
        <f>IFERROR((S813*M813*N813)/1000,"")</f>
        <v>0</v>
      </c>
      <c r="U813" s="6">
        <f>IFERROR(R813*M813*N813,"")</f>
        <v>0</v>
      </c>
      <c r="V813" s="6">
        <f>IF(A813&gt;0,A813*(1-(B813/100)-(C813/100)),"")</f>
        <v>0</v>
      </c>
      <c r="W813" s="6">
        <f>IFERROR(T813*V813,"")</f>
        <v>0</v>
      </c>
      <c r="X813" s="8">
        <f>IF(AND(U813&gt;0,O813&gt;0),ABS(U813-O813)/O813,"")</f>
        <v>0</v>
      </c>
      <c r="Y813" s="8">
        <f>IF(E813="Seca",Tol_Seca,Tol_Chuva)</f>
        <v>0</v>
      </c>
      <c r="Z813">
        <f>IF(AND(U813&gt;0,O813&gt;0),IF(X813&lt;=Y813,"OK","ATENCAO"),"")</f>
        <v>0</v>
      </c>
    </row>
    <row r="814" spans="7:26">
      <c r="G814">
        <f>D814&amp;"|"&amp;E814&amp;"|"&amp;F814</f>
        <v>0</v>
      </c>
      <c r="H814">
        <f>UPPER(SUBSTITUTE(SUBSTITUTE(G814,"-","")," ",""))</f>
        <v>0</v>
      </c>
      <c r="I814" s="6">
        <f>IFERROR(INDEX(Param_E,MATCH(H814,Param_KeysNorm,0)),"")</f>
        <v>0</v>
      </c>
      <c r="J814" s="6">
        <f>IFERROR(INDEX(Param_Gf,MATCH(H814,Param_KeysNorm,0)),"")</f>
        <v>0</v>
      </c>
      <c r="K814" s="6">
        <f>IFERROR(INDEX(Param_s,MATCH(H814,Param_KeysNorm,0)),"")</f>
        <v>0</v>
      </c>
      <c r="L814" s="6">
        <f>IFERROR(INDEX(Param_g,MATCH(H814,Param_KeysNorm,0)),"")</f>
        <v>0</v>
      </c>
      <c r="M814" s="6">
        <f>IFERROR(INDEX(Param_L,MATCH(H814,Param_KeysNorm,0)),"")</f>
        <v>0</v>
      </c>
      <c r="N814" s="6">
        <f>IFERROR(INDEX(Param_rho,MATCH(H814,Param_KeysNorm,0)),"")</f>
        <v>0</v>
      </c>
      <c r="O814" s="6">
        <f>IFERROR(INDEX(Param_d,MATCH(H814,Param_KeysNorm,0)),"")</f>
        <v>0</v>
      </c>
      <c r="P814" s="6">
        <f>IFERROR(IF(I814&gt;0,10000/I814,""),"")</f>
        <v>0</v>
      </c>
      <c r="Q814" s="6">
        <f>IFERROR(IF(K814&gt;0,J814/K814,""),"")</f>
        <v>0</v>
      </c>
      <c r="R814" s="6">
        <f>IFERROR(IF(L814&gt;0,Q814/L814,""),"")</f>
        <v>0</v>
      </c>
      <c r="S814" s="7">
        <f>IFERROR(R814*P814,"")</f>
        <v>0</v>
      </c>
      <c r="T814" s="6">
        <f>IFERROR((S814*M814*N814)/1000,"")</f>
        <v>0</v>
      </c>
      <c r="U814" s="6">
        <f>IFERROR(R814*M814*N814,"")</f>
        <v>0</v>
      </c>
      <c r="V814" s="6">
        <f>IF(A814&gt;0,A814*(1-(B814/100)-(C814/100)),"")</f>
        <v>0</v>
      </c>
      <c r="W814" s="6">
        <f>IFERROR(T814*V814,"")</f>
        <v>0</v>
      </c>
      <c r="X814" s="8">
        <f>IF(AND(U814&gt;0,O814&gt;0),ABS(U814-O814)/O814,"")</f>
        <v>0</v>
      </c>
      <c r="Y814" s="8">
        <f>IF(E814="Seca",Tol_Seca,Tol_Chuva)</f>
        <v>0</v>
      </c>
      <c r="Z814">
        <f>IF(AND(U814&gt;0,O814&gt;0),IF(X814&lt;=Y814,"OK","ATENCAO"),"")</f>
        <v>0</v>
      </c>
    </row>
    <row r="815" spans="7:26">
      <c r="G815">
        <f>D815&amp;"|"&amp;E815&amp;"|"&amp;F815</f>
        <v>0</v>
      </c>
      <c r="H815">
        <f>UPPER(SUBSTITUTE(SUBSTITUTE(G815,"-","")," ",""))</f>
        <v>0</v>
      </c>
      <c r="I815" s="6">
        <f>IFERROR(INDEX(Param_E,MATCH(H815,Param_KeysNorm,0)),"")</f>
        <v>0</v>
      </c>
      <c r="J815" s="6">
        <f>IFERROR(INDEX(Param_Gf,MATCH(H815,Param_KeysNorm,0)),"")</f>
        <v>0</v>
      </c>
      <c r="K815" s="6">
        <f>IFERROR(INDEX(Param_s,MATCH(H815,Param_KeysNorm,0)),"")</f>
        <v>0</v>
      </c>
      <c r="L815" s="6">
        <f>IFERROR(INDEX(Param_g,MATCH(H815,Param_KeysNorm,0)),"")</f>
        <v>0</v>
      </c>
      <c r="M815" s="6">
        <f>IFERROR(INDEX(Param_L,MATCH(H815,Param_KeysNorm,0)),"")</f>
        <v>0</v>
      </c>
      <c r="N815" s="6">
        <f>IFERROR(INDEX(Param_rho,MATCH(H815,Param_KeysNorm,0)),"")</f>
        <v>0</v>
      </c>
      <c r="O815" s="6">
        <f>IFERROR(INDEX(Param_d,MATCH(H815,Param_KeysNorm,0)),"")</f>
        <v>0</v>
      </c>
      <c r="P815" s="6">
        <f>IFERROR(IF(I815&gt;0,10000/I815,""),"")</f>
        <v>0</v>
      </c>
      <c r="Q815" s="6">
        <f>IFERROR(IF(K815&gt;0,J815/K815,""),"")</f>
        <v>0</v>
      </c>
      <c r="R815" s="6">
        <f>IFERROR(IF(L815&gt;0,Q815/L815,""),"")</f>
        <v>0</v>
      </c>
      <c r="S815" s="7">
        <f>IFERROR(R815*P815,"")</f>
        <v>0</v>
      </c>
      <c r="T815" s="6">
        <f>IFERROR((S815*M815*N815)/1000,"")</f>
        <v>0</v>
      </c>
      <c r="U815" s="6">
        <f>IFERROR(R815*M815*N815,"")</f>
        <v>0</v>
      </c>
      <c r="V815" s="6">
        <f>IF(A815&gt;0,A815*(1-(B815/100)-(C815/100)),"")</f>
        <v>0</v>
      </c>
      <c r="W815" s="6">
        <f>IFERROR(T815*V815,"")</f>
        <v>0</v>
      </c>
      <c r="X815" s="8">
        <f>IF(AND(U815&gt;0,O815&gt;0),ABS(U815-O815)/O815,"")</f>
        <v>0</v>
      </c>
      <c r="Y815" s="8">
        <f>IF(E815="Seca",Tol_Seca,Tol_Chuva)</f>
        <v>0</v>
      </c>
      <c r="Z815">
        <f>IF(AND(U815&gt;0,O815&gt;0),IF(X815&lt;=Y815,"OK","ATENCAO"),"")</f>
        <v>0</v>
      </c>
    </row>
    <row r="816" spans="7:26">
      <c r="G816">
        <f>D816&amp;"|"&amp;E816&amp;"|"&amp;F816</f>
        <v>0</v>
      </c>
      <c r="H816">
        <f>UPPER(SUBSTITUTE(SUBSTITUTE(G816,"-","")," ",""))</f>
        <v>0</v>
      </c>
      <c r="I816" s="6">
        <f>IFERROR(INDEX(Param_E,MATCH(H816,Param_KeysNorm,0)),"")</f>
        <v>0</v>
      </c>
      <c r="J816" s="6">
        <f>IFERROR(INDEX(Param_Gf,MATCH(H816,Param_KeysNorm,0)),"")</f>
        <v>0</v>
      </c>
      <c r="K816" s="6">
        <f>IFERROR(INDEX(Param_s,MATCH(H816,Param_KeysNorm,0)),"")</f>
        <v>0</v>
      </c>
      <c r="L816" s="6">
        <f>IFERROR(INDEX(Param_g,MATCH(H816,Param_KeysNorm,0)),"")</f>
        <v>0</v>
      </c>
      <c r="M816" s="6">
        <f>IFERROR(INDEX(Param_L,MATCH(H816,Param_KeysNorm,0)),"")</f>
        <v>0</v>
      </c>
      <c r="N816" s="6">
        <f>IFERROR(INDEX(Param_rho,MATCH(H816,Param_KeysNorm,0)),"")</f>
        <v>0</v>
      </c>
      <c r="O816" s="6">
        <f>IFERROR(INDEX(Param_d,MATCH(H816,Param_KeysNorm,0)),"")</f>
        <v>0</v>
      </c>
      <c r="P816" s="6">
        <f>IFERROR(IF(I816&gt;0,10000/I816,""),"")</f>
        <v>0</v>
      </c>
      <c r="Q816" s="6">
        <f>IFERROR(IF(K816&gt;0,J816/K816,""),"")</f>
        <v>0</v>
      </c>
      <c r="R816" s="6">
        <f>IFERROR(IF(L816&gt;0,Q816/L816,""),"")</f>
        <v>0</v>
      </c>
      <c r="S816" s="7">
        <f>IFERROR(R816*P816,"")</f>
        <v>0</v>
      </c>
      <c r="T816" s="6">
        <f>IFERROR((S816*M816*N816)/1000,"")</f>
        <v>0</v>
      </c>
      <c r="U816" s="6">
        <f>IFERROR(R816*M816*N816,"")</f>
        <v>0</v>
      </c>
      <c r="V816" s="6">
        <f>IF(A816&gt;0,A816*(1-(B816/100)-(C816/100)),"")</f>
        <v>0</v>
      </c>
      <c r="W816" s="6">
        <f>IFERROR(T816*V816,"")</f>
        <v>0</v>
      </c>
      <c r="X816" s="8">
        <f>IF(AND(U816&gt;0,O816&gt;0),ABS(U816-O816)/O816,"")</f>
        <v>0</v>
      </c>
      <c r="Y816" s="8">
        <f>IF(E816="Seca",Tol_Seca,Tol_Chuva)</f>
        <v>0</v>
      </c>
      <c r="Z816">
        <f>IF(AND(U816&gt;0,O816&gt;0),IF(X816&lt;=Y816,"OK","ATENCAO"),"")</f>
        <v>0</v>
      </c>
    </row>
    <row r="817" spans="7:26">
      <c r="G817">
        <f>D817&amp;"|"&amp;E817&amp;"|"&amp;F817</f>
        <v>0</v>
      </c>
      <c r="H817">
        <f>UPPER(SUBSTITUTE(SUBSTITUTE(G817,"-","")," ",""))</f>
        <v>0</v>
      </c>
      <c r="I817" s="6">
        <f>IFERROR(INDEX(Param_E,MATCH(H817,Param_KeysNorm,0)),"")</f>
        <v>0</v>
      </c>
      <c r="J817" s="6">
        <f>IFERROR(INDEX(Param_Gf,MATCH(H817,Param_KeysNorm,0)),"")</f>
        <v>0</v>
      </c>
      <c r="K817" s="6">
        <f>IFERROR(INDEX(Param_s,MATCH(H817,Param_KeysNorm,0)),"")</f>
        <v>0</v>
      </c>
      <c r="L817" s="6">
        <f>IFERROR(INDEX(Param_g,MATCH(H817,Param_KeysNorm,0)),"")</f>
        <v>0</v>
      </c>
      <c r="M817" s="6">
        <f>IFERROR(INDEX(Param_L,MATCH(H817,Param_KeysNorm,0)),"")</f>
        <v>0</v>
      </c>
      <c r="N817" s="6">
        <f>IFERROR(INDEX(Param_rho,MATCH(H817,Param_KeysNorm,0)),"")</f>
        <v>0</v>
      </c>
      <c r="O817" s="6">
        <f>IFERROR(INDEX(Param_d,MATCH(H817,Param_KeysNorm,0)),"")</f>
        <v>0</v>
      </c>
      <c r="P817" s="6">
        <f>IFERROR(IF(I817&gt;0,10000/I817,""),"")</f>
        <v>0</v>
      </c>
      <c r="Q817" s="6">
        <f>IFERROR(IF(K817&gt;0,J817/K817,""),"")</f>
        <v>0</v>
      </c>
      <c r="R817" s="6">
        <f>IFERROR(IF(L817&gt;0,Q817/L817,""),"")</f>
        <v>0</v>
      </c>
      <c r="S817" s="7">
        <f>IFERROR(R817*P817,"")</f>
        <v>0</v>
      </c>
      <c r="T817" s="6">
        <f>IFERROR((S817*M817*N817)/1000,"")</f>
        <v>0</v>
      </c>
      <c r="U817" s="6">
        <f>IFERROR(R817*M817*N817,"")</f>
        <v>0</v>
      </c>
      <c r="V817" s="6">
        <f>IF(A817&gt;0,A817*(1-(B817/100)-(C817/100)),"")</f>
        <v>0</v>
      </c>
      <c r="W817" s="6">
        <f>IFERROR(T817*V817,"")</f>
        <v>0</v>
      </c>
      <c r="X817" s="8">
        <f>IF(AND(U817&gt;0,O817&gt;0),ABS(U817-O817)/O817,"")</f>
        <v>0</v>
      </c>
      <c r="Y817" s="8">
        <f>IF(E817="Seca",Tol_Seca,Tol_Chuva)</f>
        <v>0</v>
      </c>
      <c r="Z817">
        <f>IF(AND(U817&gt;0,O817&gt;0),IF(X817&lt;=Y817,"OK","ATENCAO"),"")</f>
        <v>0</v>
      </c>
    </row>
    <row r="818" spans="7:26">
      <c r="G818">
        <f>D818&amp;"|"&amp;E818&amp;"|"&amp;F818</f>
        <v>0</v>
      </c>
      <c r="H818">
        <f>UPPER(SUBSTITUTE(SUBSTITUTE(G818,"-","")," ",""))</f>
        <v>0</v>
      </c>
      <c r="I818" s="6">
        <f>IFERROR(INDEX(Param_E,MATCH(H818,Param_KeysNorm,0)),"")</f>
        <v>0</v>
      </c>
      <c r="J818" s="6">
        <f>IFERROR(INDEX(Param_Gf,MATCH(H818,Param_KeysNorm,0)),"")</f>
        <v>0</v>
      </c>
      <c r="K818" s="6">
        <f>IFERROR(INDEX(Param_s,MATCH(H818,Param_KeysNorm,0)),"")</f>
        <v>0</v>
      </c>
      <c r="L818" s="6">
        <f>IFERROR(INDEX(Param_g,MATCH(H818,Param_KeysNorm,0)),"")</f>
        <v>0</v>
      </c>
      <c r="M818" s="6">
        <f>IFERROR(INDEX(Param_L,MATCH(H818,Param_KeysNorm,0)),"")</f>
        <v>0</v>
      </c>
      <c r="N818" s="6">
        <f>IFERROR(INDEX(Param_rho,MATCH(H818,Param_KeysNorm,0)),"")</f>
        <v>0</v>
      </c>
      <c r="O818" s="6">
        <f>IFERROR(INDEX(Param_d,MATCH(H818,Param_KeysNorm,0)),"")</f>
        <v>0</v>
      </c>
      <c r="P818" s="6">
        <f>IFERROR(IF(I818&gt;0,10000/I818,""),"")</f>
        <v>0</v>
      </c>
      <c r="Q818" s="6">
        <f>IFERROR(IF(K818&gt;0,J818/K818,""),"")</f>
        <v>0</v>
      </c>
      <c r="R818" s="6">
        <f>IFERROR(IF(L818&gt;0,Q818/L818,""),"")</f>
        <v>0</v>
      </c>
      <c r="S818" s="7">
        <f>IFERROR(R818*P818,"")</f>
        <v>0</v>
      </c>
      <c r="T818" s="6">
        <f>IFERROR((S818*M818*N818)/1000,"")</f>
        <v>0</v>
      </c>
      <c r="U818" s="6">
        <f>IFERROR(R818*M818*N818,"")</f>
        <v>0</v>
      </c>
      <c r="V818" s="6">
        <f>IF(A818&gt;0,A818*(1-(B818/100)-(C818/100)),"")</f>
        <v>0</v>
      </c>
      <c r="W818" s="6">
        <f>IFERROR(T818*V818,"")</f>
        <v>0</v>
      </c>
      <c r="X818" s="8">
        <f>IF(AND(U818&gt;0,O818&gt;0),ABS(U818-O818)/O818,"")</f>
        <v>0</v>
      </c>
      <c r="Y818" s="8">
        <f>IF(E818="Seca",Tol_Seca,Tol_Chuva)</f>
        <v>0</v>
      </c>
      <c r="Z818">
        <f>IF(AND(U818&gt;0,O818&gt;0),IF(X818&lt;=Y818,"OK","ATENCAO"),"")</f>
        <v>0</v>
      </c>
    </row>
    <row r="819" spans="7:26">
      <c r="G819">
        <f>D819&amp;"|"&amp;E819&amp;"|"&amp;F819</f>
        <v>0</v>
      </c>
      <c r="H819">
        <f>UPPER(SUBSTITUTE(SUBSTITUTE(G819,"-","")," ",""))</f>
        <v>0</v>
      </c>
      <c r="I819" s="6">
        <f>IFERROR(INDEX(Param_E,MATCH(H819,Param_KeysNorm,0)),"")</f>
        <v>0</v>
      </c>
      <c r="J819" s="6">
        <f>IFERROR(INDEX(Param_Gf,MATCH(H819,Param_KeysNorm,0)),"")</f>
        <v>0</v>
      </c>
      <c r="K819" s="6">
        <f>IFERROR(INDEX(Param_s,MATCH(H819,Param_KeysNorm,0)),"")</f>
        <v>0</v>
      </c>
      <c r="L819" s="6">
        <f>IFERROR(INDEX(Param_g,MATCH(H819,Param_KeysNorm,0)),"")</f>
        <v>0</v>
      </c>
      <c r="M819" s="6">
        <f>IFERROR(INDEX(Param_L,MATCH(H819,Param_KeysNorm,0)),"")</f>
        <v>0</v>
      </c>
      <c r="N819" s="6">
        <f>IFERROR(INDEX(Param_rho,MATCH(H819,Param_KeysNorm,0)),"")</f>
        <v>0</v>
      </c>
      <c r="O819" s="6">
        <f>IFERROR(INDEX(Param_d,MATCH(H819,Param_KeysNorm,0)),"")</f>
        <v>0</v>
      </c>
      <c r="P819" s="6">
        <f>IFERROR(IF(I819&gt;0,10000/I819,""),"")</f>
        <v>0</v>
      </c>
      <c r="Q819" s="6">
        <f>IFERROR(IF(K819&gt;0,J819/K819,""),"")</f>
        <v>0</v>
      </c>
      <c r="R819" s="6">
        <f>IFERROR(IF(L819&gt;0,Q819/L819,""),"")</f>
        <v>0</v>
      </c>
      <c r="S819" s="7">
        <f>IFERROR(R819*P819,"")</f>
        <v>0</v>
      </c>
      <c r="T819" s="6">
        <f>IFERROR((S819*M819*N819)/1000,"")</f>
        <v>0</v>
      </c>
      <c r="U819" s="6">
        <f>IFERROR(R819*M819*N819,"")</f>
        <v>0</v>
      </c>
      <c r="V819" s="6">
        <f>IF(A819&gt;0,A819*(1-(B819/100)-(C819/100)),"")</f>
        <v>0</v>
      </c>
      <c r="W819" s="6">
        <f>IFERROR(T819*V819,"")</f>
        <v>0</v>
      </c>
      <c r="X819" s="8">
        <f>IF(AND(U819&gt;0,O819&gt;0),ABS(U819-O819)/O819,"")</f>
        <v>0</v>
      </c>
      <c r="Y819" s="8">
        <f>IF(E819="Seca",Tol_Seca,Tol_Chuva)</f>
        <v>0</v>
      </c>
      <c r="Z819">
        <f>IF(AND(U819&gt;0,O819&gt;0),IF(X819&lt;=Y819,"OK","ATENCAO"),"")</f>
        <v>0</v>
      </c>
    </row>
    <row r="820" spans="7:26">
      <c r="G820">
        <f>D820&amp;"|"&amp;E820&amp;"|"&amp;F820</f>
        <v>0</v>
      </c>
      <c r="H820">
        <f>UPPER(SUBSTITUTE(SUBSTITUTE(G820,"-","")," ",""))</f>
        <v>0</v>
      </c>
      <c r="I820" s="6">
        <f>IFERROR(INDEX(Param_E,MATCH(H820,Param_KeysNorm,0)),"")</f>
        <v>0</v>
      </c>
      <c r="J820" s="6">
        <f>IFERROR(INDEX(Param_Gf,MATCH(H820,Param_KeysNorm,0)),"")</f>
        <v>0</v>
      </c>
      <c r="K820" s="6">
        <f>IFERROR(INDEX(Param_s,MATCH(H820,Param_KeysNorm,0)),"")</f>
        <v>0</v>
      </c>
      <c r="L820" s="6">
        <f>IFERROR(INDEX(Param_g,MATCH(H820,Param_KeysNorm,0)),"")</f>
        <v>0</v>
      </c>
      <c r="M820" s="6">
        <f>IFERROR(INDEX(Param_L,MATCH(H820,Param_KeysNorm,0)),"")</f>
        <v>0</v>
      </c>
      <c r="N820" s="6">
        <f>IFERROR(INDEX(Param_rho,MATCH(H820,Param_KeysNorm,0)),"")</f>
        <v>0</v>
      </c>
      <c r="O820" s="6">
        <f>IFERROR(INDEX(Param_d,MATCH(H820,Param_KeysNorm,0)),"")</f>
        <v>0</v>
      </c>
      <c r="P820" s="6">
        <f>IFERROR(IF(I820&gt;0,10000/I820,""),"")</f>
        <v>0</v>
      </c>
      <c r="Q820" s="6">
        <f>IFERROR(IF(K820&gt;0,J820/K820,""),"")</f>
        <v>0</v>
      </c>
      <c r="R820" s="6">
        <f>IFERROR(IF(L820&gt;0,Q820/L820,""),"")</f>
        <v>0</v>
      </c>
      <c r="S820" s="7">
        <f>IFERROR(R820*P820,"")</f>
        <v>0</v>
      </c>
      <c r="T820" s="6">
        <f>IFERROR((S820*M820*N820)/1000,"")</f>
        <v>0</v>
      </c>
      <c r="U820" s="6">
        <f>IFERROR(R820*M820*N820,"")</f>
        <v>0</v>
      </c>
      <c r="V820" s="6">
        <f>IF(A820&gt;0,A820*(1-(B820/100)-(C820/100)),"")</f>
        <v>0</v>
      </c>
      <c r="W820" s="6">
        <f>IFERROR(T820*V820,"")</f>
        <v>0</v>
      </c>
      <c r="X820" s="8">
        <f>IF(AND(U820&gt;0,O820&gt;0),ABS(U820-O820)/O820,"")</f>
        <v>0</v>
      </c>
      <c r="Y820" s="8">
        <f>IF(E820="Seca",Tol_Seca,Tol_Chuva)</f>
        <v>0</v>
      </c>
      <c r="Z820">
        <f>IF(AND(U820&gt;0,O820&gt;0),IF(X820&lt;=Y820,"OK","ATENCAO"),"")</f>
        <v>0</v>
      </c>
    </row>
    <row r="821" spans="7:26">
      <c r="G821">
        <f>D821&amp;"|"&amp;E821&amp;"|"&amp;F821</f>
        <v>0</v>
      </c>
      <c r="H821">
        <f>UPPER(SUBSTITUTE(SUBSTITUTE(G821,"-","")," ",""))</f>
        <v>0</v>
      </c>
      <c r="I821" s="6">
        <f>IFERROR(INDEX(Param_E,MATCH(H821,Param_KeysNorm,0)),"")</f>
        <v>0</v>
      </c>
      <c r="J821" s="6">
        <f>IFERROR(INDEX(Param_Gf,MATCH(H821,Param_KeysNorm,0)),"")</f>
        <v>0</v>
      </c>
      <c r="K821" s="6">
        <f>IFERROR(INDEX(Param_s,MATCH(H821,Param_KeysNorm,0)),"")</f>
        <v>0</v>
      </c>
      <c r="L821" s="6">
        <f>IFERROR(INDEX(Param_g,MATCH(H821,Param_KeysNorm,0)),"")</f>
        <v>0</v>
      </c>
      <c r="M821" s="6">
        <f>IFERROR(INDEX(Param_L,MATCH(H821,Param_KeysNorm,0)),"")</f>
        <v>0</v>
      </c>
      <c r="N821" s="6">
        <f>IFERROR(INDEX(Param_rho,MATCH(H821,Param_KeysNorm,0)),"")</f>
        <v>0</v>
      </c>
      <c r="O821" s="6">
        <f>IFERROR(INDEX(Param_d,MATCH(H821,Param_KeysNorm,0)),"")</f>
        <v>0</v>
      </c>
      <c r="P821" s="6">
        <f>IFERROR(IF(I821&gt;0,10000/I821,""),"")</f>
        <v>0</v>
      </c>
      <c r="Q821" s="6">
        <f>IFERROR(IF(K821&gt;0,J821/K821,""),"")</f>
        <v>0</v>
      </c>
      <c r="R821" s="6">
        <f>IFERROR(IF(L821&gt;0,Q821/L821,""),"")</f>
        <v>0</v>
      </c>
      <c r="S821" s="7">
        <f>IFERROR(R821*P821,"")</f>
        <v>0</v>
      </c>
      <c r="T821" s="6">
        <f>IFERROR((S821*M821*N821)/1000,"")</f>
        <v>0</v>
      </c>
      <c r="U821" s="6">
        <f>IFERROR(R821*M821*N821,"")</f>
        <v>0</v>
      </c>
      <c r="V821" s="6">
        <f>IF(A821&gt;0,A821*(1-(B821/100)-(C821/100)),"")</f>
        <v>0</v>
      </c>
      <c r="W821" s="6">
        <f>IFERROR(T821*V821,"")</f>
        <v>0</v>
      </c>
      <c r="X821" s="8">
        <f>IF(AND(U821&gt;0,O821&gt;0),ABS(U821-O821)/O821,"")</f>
        <v>0</v>
      </c>
      <c r="Y821" s="8">
        <f>IF(E821="Seca",Tol_Seca,Tol_Chuva)</f>
        <v>0</v>
      </c>
      <c r="Z821">
        <f>IF(AND(U821&gt;0,O821&gt;0),IF(X821&lt;=Y821,"OK","ATENCAO"),"")</f>
        <v>0</v>
      </c>
    </row>
    <row r="822" spans="7:26">
      <c r="G822">
        <f>D822&amp;"|"&amp;E822&amp;"|"&amp;F822</f>
        <v>0</v>
      </c>
      <c r="H822">
        <f>UPPER(SUBSTITUTE(SUBSTITUTE(G822,"-","")," ",""))</f>
        <v>0</v>
      </c>
      <c r="I822" s="6">
        <f>IFERROR(INDEX(Param_E,MATCH(H822,Param_KeysNorm,0)),"")</f>
        <v>0</v>
      </c>
      <c r="J822" s="6">
        <f>IFERROR(INDEX(Param_Gf,MATCH(H822,Param_KeysNorm,0)),"")</f>
        <v>0</v>
      </c>
      <c r="K822" s="6">
        <f>IFERROR(INDEX(Param_s,MATCH(H822,Param_KeysNorm,0)),"")</f>
        <v>0</v>
      </c>
      <c r="L822" s="6">
        <f>IFERROR(INDEX(Param_g,MATCH(H822,Param_KeysNorm,0)),"")</f>
        <v>0</v>
      </c>
      <c r="M822" s="6">
        <f>IFERROR(INDEX(Param_L,MATCH(H822,Param_KeysNorm,0)),"")</f>
        <v>0</v>
      </c>
      <c r="N822" s="6">
        <f>IFERROR(INDEX(Param_rho,MATCH(H822,Param_KeysNorm,0)),"")</f>
        <v>0</v>
      </c>
      <c r="O822" s="6">
        <f>IFERROR(INDEX(Param_d,MATCH(H822,Param_KeysNorm,0)),"")</f>
        <v>0</v>
      </c>
      <c r="P822" s="6">
        <f>IFERROR(IF(I822&gt;0,10000/I822,""),"")</f>
        <v>0</v>
      </c>
      <c r="Q822" s="6">
        <f>IFERROR(IF(K822&gt;0,J822/K822,""),"")</f>
        <v>0</v>
      </c>
      <c r="R822" s="6">
        <f>IFERROR(IF(L822&gt;0,Q822/L822,""),"")</f>
        <v>0</v>
      </c>
      <c r="S822" s="7">
        <f>IFERROR(R822*P822,"")</f>
        <v>0</v>
      </c>
      <c r="T822" s="6">
        <f>IFERROR((S822*M822*N822)/1000,"")</f>
        <v>0</v>
      </c>
      <c r="U822" s="6">
        <f>IFERROR(R822*M822*N822,"")</f>
        <v>0</v>
      </c>
      <c r="V822" s="6">
        <f>IF(A822&gt;0,A822*(1-(B822/100)-(C822/100)),"")</f>
        <v>0</v>
      </c>
      <c r="W822" s="6">
        <f>IFERROR(T822*V822,"")</f>
        <v>0</v>
      </c>
      <c r="X822" s="8">
        <f>IF(AND(U822&gt;0,O822&gt;0),ABS(U822-O822)/O822,"")</f>
        <v>0</v>
      </c>
      <c r="Y822" s="8">
        <f>IF(E822="Seca",Tol_Seca,Tol_Chuva)</f>
        <v>0</v>
      </c>
      <c r="Z822">
        <f>IF(AND(U822&gt;0,O822&gt;0),IF(X822&lt;=Y822,"OK","ATENCAO"),"")</f>
        <v>0</v>
      </c>
    </row>
    <row r="823" spans="7:26">
      <c r="G823">
        <f>D823&amp;"|"&amp;E823&amp;"|"&amp;F823</f>
        <v>0</v>
      </c>
      <c r="H823">
        <f>UPPER(SUBSTITUTE(SUBSTITUTE(G823,"-","")," ",""))</f>
        <v>0</v>
      </c>
      <c r="I823" s="6">
        <f>IFERROR(INDEX(Param_E,MATCH(H823,Param_KeysNorm,0)),"")</f>
        <v>0</v>
      </c>
      <c r="J823" s="6">
        <f>IFERROR(INDEX(Param_Gf,MATCH(H823,Param_KeysNorm,0)),"")</f>
        <v>0</v>
      </c>
      <c r="K823" s="6">
        <f>IFERROR(INDEX(Param_s,MATCH(H823,Param_KeysNorm,0)),"")</f>
        <v>0</v>
      </c>
      <c r="L823" s="6">
        <f>IFERROR(INDEX(Param_g,MATCH(H823,Param_KeysNorm,0)),"")</f>
        <v>0</v>
      </c>
      <c r="M823" s="6">
        <f>IFERROR(INDEX(Param_L,MATCH(H823,Param_KeysNorm,0)),"")</f>
        <v>0</v>
      </c>
      <c r="N823" s="6">
        <f>IFERROR(INDEX(Param_rho,MATCH(H823,Param_KeysNorm,0)),"")</f>
        <v>0</v>
      </c>
      <c r="O823" s="6">
        <f>IFERROR(INDEX(Param_d,MATCH(H823,Param_KeysNorm,0)),"")</f>
        <v>0</v>
      </c>
      <c r="P823" s="6">
        <f>IFERROR(IF(I823&gt;0,10000/I823,""),"")</f>
        <v>0</v>
      </c>
      <c r="Q823" s="6">
        <f>IFERROR(IF(K823&gt;0,J823/K823,""),"")</f>
        <v>0</v>
      </c>
      <c r="R823" s="6">
        <f>IFERROR(IF(L823&gt;0,Q823/L823,""),"")</f>
        <v>0</v>
      </c>
      <c r="S823" s="7">
        <f>IFERROR(R823*P823,"")</f>
        <v>0</v>
      </c>
      <c r="T823" s="6">
        <f>IFERROR((S823*M823*N823)/1000,"")</f>
        <v>0</v>
      </c>
      <c r="U823" s="6">
        <f>IFERROR(R823*M823*N823,"")</f>
        <v>0</v>
      </c>
      <c r="V823" s="6">
        <f>IF(A823&gt;0,A823*(1-(B823/100)-(C823/100)),"")</f>
        <v>0</v>
      </c>
      <c r="W823" s="6">
        <f>IFERROR(T823*V823,"")</f>
        <v>0</v>
      </c>
      <c r="X823" s="8">
        <f>IF(AND(U823&gt;0,O823&gt;0),ABS(U823-O823)/O823,"")</f>
        <v>0</v>
      </c>
      <c r="Y823" s="8">
        <f>IF(E823="Seca",Tol_Seca,Tol_Chuva)</f>
        <v>0</v>
      </c>
      <c r="Z823">
        <f>IF(AND(U823&gt;0,O823&gt;0),IF(X823&lt;=Y823,"OK","ATENCAO"),"")</f>
        <v>0</v>
      </c>
    </row>
    <row r="824" spans="7:26">
      <c r="G824">
        <f>D824&amp;"|"&amp;E824&amp;"|"&amp;F824</f>
        <v>0</v>
      </c>
      <c r="H824">
        <f>UPPER(SUBSTITUTE(SUBSTITUTE(G824,"-","")," ",""))</f>
        <v>0</v>
      </c>
      <c r="I824" s="6">
        <f>IFERROR(INDEX(Param_E,MATCH(H824,Param_KeysNorm,0)),"")</f>
        <v>0</v>
      </c>
      <c r="J824" s="6">
        <f>IFERROR(INDEX(Param_Gf,MATCH(H824,Param_KeysNorm,0)),"")</f>
        <v>0</v>
      </c>
      <c r="K824" s="6">
        <f>IFERROR(INDEX(Param_s,MATCH(H824,Param_KeysNorm,0)),"")</f>
        <v>0</v>
      </c>
      <c r="L824" s="6">
        <f>IFERROR(INDEX(Param_g,MATCH(H824,Param_KeysNorm,0)),"")</f>
        <v>0</v>
      </c>
      <c r="M824" s="6">
        <f>IFERROR(INDEX(Param_L,MATCH(H824,Param_KeysNorm,0)),"")</f>
        <v>0</v>
      </c>
      <c r="N824" s="6">
        <f>IFERROR(INDEX(Param_rho,MATCH(H824,Param_KeysNorm,0)),"")</f>
        <v>0</v>
      </c>
      <c r="O824" s="6">
        <f>IFERROR(INDEX(Param_d,MATCH(H824,Param_KeysNorm,0)),"")</f>
        <v>0</v>
      </c>
      <c r="P824" s="6">
        <f>IFERROR(IF(I824&gt;0,10000/I824,""),"")</f>
        <v>0</v>
      </c>
      <c r="Q824" s="6">
        <f>IFERROR(IF(K824&gt;0,J824/K824,""),"")</f>
        <v>0</v>
      </c>
      <c r="R824" s="6">
        <f>IFERROR(IF(L824&gt;0,Q824/L824,""),"")</f>
        <v>0</v>
      </c>
      <c r="S824" s="7">
        <f>IFERROR(R824*P824,"")</f>
        <v>0</v>
      </c>
      <c r="T824" s="6">
        <f>IFERROR((S824*M824*N824)/1000,"")</f>
        <v>0</v>
      </c>
      <c r="U824" s="6">
        <f>IFERROR(R824*M824*N824,"")</f>
        <v>0</v>
      </c>
      <c r="V824" s="6">
        <f>IF(A824&gt;0,A824*(1-(B824/100)-(C824/100)),"")</f>
        <v>0</v>
      </c>
      <c r="W824" s="6">
        <f>IFERROR(T824*V824,"")</f>
        <v>0</v>
      </c>
      <c r="X824" s="8">
        <f>IF(AND(U824&gt;0,O824&gt;0),ABS(U824-O824)/O824,"")</f>
        <v>0</v>
      </c>
      <c r="Y824" s="8">
        <f>IF(E824="Seca",Tol_Seca,Tol_Chuva)</f>
        <v>0</v>
      </c>
      <c r="Z824">
        <f>IF(AND(U824&gt;0,O824&gt;0),IF(X824&lt;=Y824,"OK","ATENCAO"),"")</f>
        <v>0</v>
      </c>
    </row>
    <row r="825" spans="7:26">
      <c r="G825">
        <f>D825&amp;"|"&amp;E825&amp;"|"&amp;F825</f>
        <v>0</v>
      </c>
      <c r="H825">
        <f>UPPER(SUBSTITUTE(SUBSTITUTE(G825,"-","")," ",""))</f>
        <v>0</v>
      </c>
      <c r="I825" s="6">
        <f>IFERROR(INDEX(Param_E,MATCH(H825,Param_KeysNorm,0)),"")</f>
        <v>0</v>
      </c>
      <c r="J825" s="6">
        <f>IFERROR(INDEX(Param_Gf,MATCH(H825,Param_KeysNorm,0)),"")</f>
        <v>0</v>
      </c>
      <c r="K825" s="6">
        <f>IFERROR(INDEX(Param_s,MATCH(H825,Param_KeysNorm,0)),"")</f>
        <v>0</v>
      </c>
      <c r="L825" s="6">
        <f>IFERROR(INDEX(Param_g,MATCH(H825,Param_KeysNorm,0)),"")</f>
        <v>0</v>
      </c>
      <c r="M825" s="6">
        <f>IFERROR(INDEX(Param_L,MATCH(H825,Param_KeysNorm,0)),"")</f>
        <v>0</v>
      </c>
      <c r="N825" s="6">
        <f>IFERROR(INDEX(Param_rho,MATCH(H825,Param_KeysNorm,0)),"")</f>
        <v>0</v>
      </c>
      <c r="O825" s="6">
        <f>IFERROR(INDEX(Param_d,MATCH(H825,Param_KeysNorm,0)),"")</f>
        <v>0</v>
      </c>
      <c r="P825" s="6">
        <f>IFERROR(IF(I825&gt;0,10000/I825,""),"")</f>
        <v>0</v>
      </c>
      <c r="Q825" s="6">
        <f>IFERROR(IF(K825&gt;0,J825/K825,""),"")</f>
        <v>0</v>
      </c>
      <c r="R825" s="6">
        <f>IFERROR(IF(L825&gt;0,Q825/L825,""),"")</f>
        <v>0</v>
      </c>
      <c r="S825" s="7">
        <f>IFERROR(R825*P825,"")</f>
        <v>0</v>
      </c>
      <c r="T825" s="6">
        <f>IFERROR((S825*M825*N825)/1000,"")</f>
        <v>0</v>
      </c>
      <c r="U825" s="6">
        <f>IFERROR(R825*M825*N825,"")</f>
        <v>0</v>
      </c>
      <c r="V825" s="6">
        <f>IF(A825&gt;0,A825*(1-(B825/100)-(C825/100)),"")</f>
        <v>0</v>
      </c>
      <c r="W825" s="6">
        <f>IFERROR(T825*V825,"")</f>
        <v>0</v>
      </c>
      <c r="X825" s="8">
        <f>IF(AND(U825&gt;0,O825&gt;0),ABS(U825-O825)/O825,"")</f>
        <v>0</v>
      </c>
      <c r="Y825" s="8">
        <f>IF(E825="Seca",Tol_Seca,Tol_Chuva)</f>
        <v>0</v>
      </c>
      <c r="Z825">
        <f>IF(AND(U825&gt;0,O825&gt;0),IF(X825&lt;=Y825,"OK","ATENCAO"),"")</f>
        <v>0</v>
      </c>
    </row>
    <row r="826" spans="7:26">
      <c r="G826">
        <f>D826&amp;"|"&amp;E826&amp;"|"&amp;F826</f>
        <v>0</v>
      </c>
      <c r="H826">
        <f>UPPER(SUBSTITUTE(SUBSTITUTE(G826,"-","")," ",""))</f>
        <v>0</v>
      </c>
      <c r="I826" s="6">
        <f>IFERROR(INDEX(Param_E,MATCH(H826,Param_KeysNorm,0)),"")</f>
        <v>0</v>
      </c>
      <c r="J826" s="6">
        <f>IFERROR(INDEX(Param_Gf,MATCH(H826,Param_KeysNorm,0)),"")</f>
        <v>0</v>
      </c>
      <c r="K826" s="6">
        <f>IFERROR(INDEX(Param_s,MATCH(H826,Param_KeysNorm,0)),"")</f>
        <v>0</v>
      </c>
      <c r="L826" s="6">
        <f>IFERROR(INDEX(Param_g,MATCH(H826,Param_KeysNorm,0)),"")</f>
        <v>0</v>
      </c>
      <c r="M826" s="6">
        <f>IFERROR(INDEX(Param_L,MATCH(H826,Param_KeysNorm,0)),"")</f>
        <v>0</v>
      </c>
      <c r="N826" s="6">
        <f>IFERROR(INDEX(Param_rho,MATCH(H826,Param_KeysNorm,0)),"")</f>
        <v>0</v>
      </c>
      <c r="O826" s="6">
        <f>IFERROR(INDEX(Param_d,MATCH(H826,Param_KeysNorm,0)),"")</f>
        <v>0</v>
      </c>
      <c r="P826" s="6">
        <f>IFERROR(IF(I826&gt;0,10000/I826,""),"")</f>
        <v>0</v>
      </c>
      <c r="Q826" s="6">
        <f>IFERROR(IF(K826&gt;0,J826/K826,""),"")</f>
        <v>0</v>
      </c>
      <c r="R826" s="6">
        <f>IFERROR(IF(L826&gt;0,Q826/L826,""),"")</f>
        <v>0</v>
      </c>
      <c r="S826" s="7">
        <f>IFERROR(R826*P826,"")</f>
        <v>0</v>
      </c>
      <c r="T826" s="6">
        <f>IFERROR((S826*M826*N826)/1000,"")</f>
        <v>0</v>
      </c>
      <c r="U826" s="6">
        <f>IFERROR(R826*M826*N826,"")</f>
        <v>0</v>
      </c>
      <c r="V826" s="6">
        <f>IF(A826&gt;0,A826*(1-(B826/100)-(C826/100)),"")</f>
        <v>0</v>
      </c>
      <c r="W826" s="6">
        <f>IFERROR(T826*V826,"")</f>
        <v>0</v>
      </c>
      <c r="X826" s="8">
        <f>IF(AND(U826&gt;0,O826&gt;0),ABS(U826-O826)/O826,"")</f>
        <v>0</v>
      </c>
      <c r="Y826" s="8">
        <f>IF(E826="Seca",Tol_Seca,Tol_Chuva)</f>
        <v>0</v>
      </c>
      <c r="Z826">
        <f>IF(AND(U826&gt;0,O826&gt;0),IF(X826&lt;=Y826,"OK","ATENCAO"),"")</f>
        <v>0</v>
      </c>
    </row>
    <row r="827" spans="7:26">
      <c r="G827">
        <f>D827&amp;"|"&amp;E827&amp;"|"&amp;F827</f>
        <v>0</v>
      </c>
      <c r="H827">
        <f>UPPER(SUBSTITUTE(SUBSTITUTE(G827,"-","")," ",""))</f>
        <v>0</v>
      </c>
      <c r="I827" s="6">
        <f>IFERROR(INDEX(Param_E,MATCH(H827,Param_KeysNorm,0)),"")</f>
        <v>0</v>
      </c>
      <c r="J827" s="6">
        <f>IFERROR(INDEX(Param_Gf,MATCH(H827,Param_KeysNorm,0)),"")</f>
        <v>0</v>
      </c>
      <c r="K827" s="6">
        <f>IFERROR(INDEX(Param_s,MATCH(H827,Param_KeysNorm,0)),"")</f>
        <v>0</v>
      </c>
      <c r="L827" s="6">
        <f>IFERROR(INDEX(Param_g,MATCH(H827,Param_KeysNorm,0)),"")</f>
        <v>0</v>
      </c>
      <c r="M827" s="6">
        <f>IFERROR(INDEX(Param_L,MATCH(H827,Param_KeysNorm,0)),"")</f>
        <v>0</v>
      </c>
      <c r="N827" s="6">
        <f>IFERROR(INDEX(Param_rho,MATCH(H827,Param_KeysNorm,0)),"")</f>
        <v>0</v>
      </c>
      <c r="O827" s="6">
        <f>IFERROR(INDEX(Param_d,MATCH(H827,Param_KeysNorm,0)),"")</f>
        <v>0</v>
      </c>
      <c r="P827" s="6">
        <f>IFERROR(IF(I827&gt;0,10000/I827,""),"")</f>
        <v>0</v>
      </c>
      <c r="Q827" s="6">
        <f>IFERROR(IF(K827&gt;0,J827/K827,""),"")</f>
        <v>0</v>
      </c>
      <c r="R827" s="6">
        <f>IFERROR(IF(L827&gt;0,Q827/L827,""),"")</f>
        <v>0</v>
      </c>
      <c r="S827" s="7">
        <f>IFERROR(R827*P827,"")</f>
        <v>0</v>
      </c>
      <c r="T827" s="6">
        <f>IFERROR((S827*M827*N827)/1000,"")</f>
        <v>0</v>
      </c>
      <c r="U827" s="6">
        <f>IFERROR(R827*M827*N827,"")</f>
        <v>0</v>
      </c>
      <c r="V827" s="6">
        <f>IF(A827&gt;0,A827*(1-(B827/100)-(C827/100)),"")</f>
        <v>0</v>
      </c>
      <c r="W827" s="6">
        <f>IFERROR(T827*V827,"")</f>
        <v>0</v>
      </c>
      <c r="X827" s="8">
        <f>IF(AND(U827&gt;0,O827&gt;0),ABS(U827-O827)/O827,"")</f>
        <v>0</v>
      </c>
      <c r="Y827" s="8">
        <f>IF(E827="Seca",Tol_Seca,Tol_Chuva)</f>
        <v>0</v>
      </c>
      <c r="Z827">
        <f>IF(AND(U827&gt;0,O827&gt;0),IF(X827&lt;=Y827,"OK","ATENCAO"),"")</f>
        <v>0</v>
      </c>
    </row>
    <row r="828" spans="7:26">
      <c r="G828">
        <f>D828&amp;"|"&amp;E828&amp;"|"&amp;F828</f>
        <v>0</v>
      </c>
      <c r="H828">
        <f>UPPER(SUBSTITUTE(SUBSTITUTE(G828,"-","")," ",""))</f>
        <v>0</v>
      </c>
      <c r="I828" s="6">
        <f>IFERROR(INDEX(Param_E,MATCH(H828,Param_KeysNorm,0)),"")</f>
        <v>0</v>
      </c>
      <c r="J828" s="6">
        <f>IFERROR(INDEX(Param_Gf,MATCH(H828,Param_KeysNorm,0)),"")</f>
        <v>0</v>
      </c>
      <c r="K828" s="6">
        <f>IFERROR(INDEX(Param_s,MATCH(H828,Param_KeysNorm,0)),"")</f>
        <v>0</v>
      </c>
      <c r="L828" s="6">
        <f>IFERROR(INDEX(Param_g,MATCH(H828,Param_KeysNorm,0)),"")</f>
        <v>0</v>
      </c>
      <c r="M828" s="6">
        <f>IFERROR(INDEX(Param_L,MATCH(H828,Param_KeysNorm,0)),"")</f>
        <v>0</v>
      </c>
      <c r="N828" s="6">
        <f>IFERROR(INDEX(Param_rho,MATCH(H828,Param_KeysNorm,0)),"")</f>
        <v>0</v>
      </c>
      <c r="O828" s="6">
        <f>IFERROR(INDEX(Param_d,MATCH(H828,Param_KeysNorm,0)),"")</f>
        <v>0</v>
      </c>
      <c r="P828" s="6">
        <f>IFERROR(IF(I828&gt;0,10000/I828,""),"")</f>
        <v>0</v>
      </c>
      <c r="Q828" s="6">
        <f>IFERROR(IF(K828&gt;0,J828/K828,""),"")</f>
        <v>0</v>
      </c>
      <c r="R828" s="6">
        <f>IFERROR(IF(L828&gt;0,Q828/L828,""),"")</f>
        <v>0</v>
      </c>
      <c r="S828" s="7">
        <f>IFERROR(R828*P828,"")</f>
        <v>0</v>
      </c>
      <c r="T828" s="6">
        <f>IFERROR((S828*M828*N828)/1000,"")</f>
        <v>0</v>
      </c>
      <c r="U828" s="6">
        <f>IFERROR(R828*M828*N828,"")</f>
        <v>0</v>
      </c>
      <c r="V828" s="6">
        <f>IF(A828&gt;0,A828*(1-(B828/100)-(C828/100)),"")</f>
        <v>0</v>
      </c>
      <c r="W828" s="6">
        <f>IFERROR(T828*V828,"")</f>
        <v>0</v>
      </c>
      <c r="X828" s="8">
        <f>IF(AND(U828&gt;0,O828&gt;0),ABS(U828-O828)/O828,"")</f>
        <v>0</v>
      </c>
      <c r="Y828" s="8">
        <f>IF(E828="Seca",Tol_Seca,Tol_Chuva)</f>
        <v>0</v>
      </c>
      <c r="Z828">
        <f>IF(AND(U828&gt;0,O828&gt;0),IF(X828&lt;=Y828,"OK","ATENCAO"),"")</f>
        <v>0</v>
      </c>
    </row>
    <row r="829" spans="7:26">
      <c r="G829">
        <f>D829&amp;"|"&amp;E829&amp;"|"&amp;F829</f>
        <v>0</v>
      </c>
      <c r="H829">
        <f>UPPER(SUBSTITUTE(SUBSTITUTE(G829,"-","")," ",""))</f>
        <v>0</v>
      </c>
      <c r="I829" s="6">
        <f>IFERROR(INDEX(Param_E,MATCH(H829,Param_KeysNorm,0)),"")</f>
        <v>0</v>
      </c>
      <c r="J829" s="6">
        <f>IFERROR(INDEX(Param_Gf,MATCH(H829,Param_KeysNorm,0)),"")</f>
        <v>0</v>
      </c>
      <c r="K829" s="6">
        <f>IFERROR(INDEX(Param_s,MATCH(H829,Param_KeysNorm,0)),"")</f>
        <v>0</v>
      </c>
      <c r="L829" s="6">
        <f>IFERROR(INDEX(Param_g,MATCH(H829,Param_KeysNorm,0)),"")</f>
        <v>0</v>
      </c>
      <c r="M829" s="6">
        <f>IFERROR(INDEX(Param_L,MATCH(H829,Param_KeysNorm,0)),"")</f>
        <v>0</v>
      </c>
      <c r="N829" s="6">
        <f>IFERROR(INDEX(Param_rho,MATCH(H829,Param_KeysNorm,0)),"")</f>
        <v>0</v>
      </c>
      <c r="O829" s="6">
        <f>IFERROR(INDEX(Param_d,MATCH(H829,Param_KeysNorm,0)),"")</f>
        <v>0</v>
      </c>
      <c r="P829" s="6">
        <f>IFERROR(IF(I829&gt;0,10000/I829,""),"")</f>
        <v>0</v>
      </c>
      <c r="Q829" s="6">
        <f>IFERROR(IF(K829&gt;0,J829/K829,""),"")</f>
        <v>0</v>
      </c>
      <c r="R829" s="6">
        <f>IFERROR(IF(L829&gt;0,Q829/L829,""),"")</f>
        <v>0</v>
      </c>
      <c r="S829" s="7">
        <f>IFERROR(R829*P829,"")</f>
        <v>0</v>
      </c>
      <c r="T829" s="6">
        <f>IFERROR((S829*M829*N829)/1000,"")</f>
        <v>0</v>
      </c>
      <c r="U829" s="6">
        <f>IFERROR(R829*M829*N829,"")</f>
        <v>0</v>
      </c>
      <c r="V829" s="6">
        <f>IF(A829&gt;0,A829*(1-(B829/100)-(C829/100)),"")</f>
        <v>0</v>
      </c>
      <c r="W829" s="6">
        <f>IFERROR(T829*V829,"")</f>
        <v>0</v>
      </c>
      <c r="X829" s="8">
        <f>IF(AND(U829&gt;0,O829&gt;0),ABS(U829-O829)/O829,"")</f>
        <v>0</v>
      </c>
      <c r="Y829" s="8">
        <f>IF(E829="Seca",Tol_Seca,Tol_Chuva)</f>
        <v>0</v>
      </c>
      <c r="Z829">
        <f>IF(AND(U829&gt;0,O829&gt;0),IF(X829&lt;=Y829,"OK","ATENCAO"),"")</f>
        <v>0</v>
      </c>
    </row>
    <row r="830" spans="7:26">
      <c r="G830">
        <f>D830&amp;"|"&amp;E830&amp;"|"&amp;F830</f>
        <v>0</v>
      </c>
      <c r="H830">
        <f>UPPER(SUBSTITUTE(SUBSTITUTE(G830,"-","")," ",""))</f>
        <v>0</v>
      </c>
      <c r="I830" s="6">
        <f>IFERROR(INDEX(Param_E,MATCH(H830,Param_KeysNorm,0)),"")</f>
        <v>0</v>
      </c>
      <c r="J830" s="6">
        <f>IFERROR(INDEX(Param_Gf,MATCH(H830,Param_KeysNorm,0)),"")</f>
        <v>0</v>
      </c>
      <c r="K830" s="6">
        <f>IFERROR(INDEX(Param_s,MATCH(H830,Param_KeysNorm,0)),"")</f>
        <v>0</v>
      </c>
      <c r="L830" s="6">
        <f>IFERROR(INDEX(Param_g,MATCH(H830,Param_KeysNorm,0)),"")</f>
        <v>0</v>
      </c>
      <c r="M830" s="6">
        <f>IFERROR(INDEX(Param_L,MATCH(H830,Param_KeysNorm,0)),"")</f>
        <v>0</v>
      </c>
      <c r="N830" s="6">
        <f>IFERROR(INDEX(Param_rho,MATCH(H830,Param_KeysNorm,0)),"")</f>
        <v>0</v>
      </c>
      <c r="O830" s="6">
        <f>IFERROR(INDEX(Param_d,MATCH(H830,Param_KeysNorm,0)),"")</f>
        <v>0</v>
      </c>
      <c r="P830" s="6">
        <f>IFERROR(IF(I830&gt;0,10000/I830,""),"")</f>
        <v>0</v>
      </c>
      <c r="Q830" s="6">
        <f>IFERROR(IF(K830&gt;0,J830/K830,""),"")</f>
        <v>0</v>
      </c>
      <c r="R830" s="6">
        <f>IFERROR(IF(L830&gt;0,Q830/L830,""),"")</f>
        <v>0</v>
      </c>
      <c r="S830" s="7">
        <f>IFERROR(R830*P830,"")</f>
        <v>0</v>
      </c>
      <c r="T830" s="6">
        <f>IFERROR((S830*M830*N830)/1000,"")</f>
        <v>0</v>
      </c>
      <c r="U830" s="6">
        <f>IFERROR(R830*M830*N830,"")</f>
        <v>0</v>
      </c>
      <c r="V830" s="6">
        <f>IF(A830&gt;0,A830*(1-(B830/100)-(C830/100)),"")</f>
        <v>0</v>
      </c>
      <c r="W830" s="6">
        <f>IFERROR(T830*V830,"")</f>
        <v>0</v>
      </c>
      <c r="X830" s="8">
        <f>IF(AND(U830&gt;0,O830&gt;0),ABS(U830-O830)/O830,"")</f>
        <v>0</v>
      </c>
      <c r="Y830" s="8">
        <f>IF(E830="Seca",Tol_Seca,Tol_Chuva)</f>
        <v>0</v>
      </c>
      <c r="Z830">
        <f>IF(AND(U830&gt;0,O830&gt;0),IF(X830&lt;=Y830,"OK","ATENCAO"),"")</f>
        <v>0</v>
      </c>
    </row>
    <row r="831" spans="7:26">
      <c r="G831">
        <f>D831&amp;"|"&amp;E831&amp;"|"&amp;F831</f>
        <v>0</v>
      </c>
      <c r="H831">
        <f>UPPER(SUBSTITUTE(SUBSTITUTE(G831,"-","")," ",""))</f>
        <v>0</v>
      </c>
      <c r="I831" s="6">
        <f>IFERROR(INDEX(Param_E,MATCH(H831,Param_KeysNorm,0)),"")</f>
        <v>0</v>
      </c>
      <c r="J831" s="6">
        <f>IFERROR(INDEX(Param_Gf,MATCH(H831,Param_KeysNorm,0)),"")</f>
        <v>0</v>
      </c>
      <c r="K831" s="6">
        <f>IFERROR(INDEX(Param_s,MATCH(H831,Param_KeysNorm,0)),"")</f>
        <v>0</v>
      </c>
      <c r="L831" s="6">
        <f>IFERROR(INDEX(Param_g,MATCH(H831,Param_KeysNorm,0)),"")</f>
        <v>0</v>
      </c>
      <c r="M831" s="6">
        <f>IFERROR(INDEX(Param_L,MATCH(H831,Param_KeysNorm,0)),"")</f>
        <v>0</v>
      </c>
      <c r="N831" s="6">
        <f>IFERROR(INDEX(Param_rho,MATCH(H831,Param_KeysNorm,0)),"")</f>
        <v>0</v>
      </c>
      <c r="O831" s="6">
        <f>IFERROR(INDEX(Param_d,MATCH(H831,Param_KeysNorm,0)),"")</f>
        <v>0</v>
      </c>
      <c r="P831" s="6">
        <f>IFERROR(IF(I831&gt;0,10000/I831,""),"")</f>
        <v>0</v>
      </c>
      <c r="Q831" s="6">
        <f>IFERROR(IF(K831&gt;0,J831/K831,""),"")</f>
        <v>0</v>
      </c>
      <c r="R831" s="6">
        <f>IFERROR(IF(L831&gt;0,Q831/L831,""),"")</f>
        <v>0</v>
      </c>
      <c r="S831" s="7">
        <f>IFERROR(R831*P831,"")</f>
        <v>0</v>
      </c>
      <c r="T831" s="6">
        <f>IFERROR((S831*M831*N831)/1000,"")</f>
        <v>0</v>
      </c>
      <c r="U831" s="6">
        <f>IFERROR(R831*M831*N831,"")</f>
        <v>0</v>
      </c>
      <c r="V831" s="6">
        <f>IF(A831&gt;0,A831*(1-(B831/100)-(C831/100)),"")</f>
        <v>0</v>
      </c>
      <c r="W831" s="6">
        <f>IFERROR(T831*V831,"")</f>
        <v>0</v>
      </c>
      <c r="X831" s="8">
        <f>IF(AND(U831&gt;0,O831&gt;0),ABS(U831-O831)/O831,"")</f>
        <v>0</v>
      </c>
      <c r="Y831" s="8">
        <f>IF(E831="Seca",Tol_Seca,Tol_Chuva)</f>
        <v>0</v>
      </c>
      <c r="Z831">
        <f>IF(AND(U831&gt;0,O831&gt;0),IF(X831&lt;=Y831,"OK","ATENCAO"),"")</f>
        <v>0</v>
      </c>
    </row>
    <row r="832" spans="7:26">
      <c r="G832">
        <f>D832&amp;"|"&amp;E832&amp;"|"&amp;F832</f>
        <v>0</v>
      </c>
      <c r="H832">
        <f>UPPER(SUBSTITUTE(SUBSTITUTE(G832,"-","")," ",""))</f>
        <v>0</v>
      </c>
      <c r="I832" s="6">
        <f>IFERROR(INDEX(Param_E,MATCH(H832,Param_KeysNorm,0)),"")</f>
        <v>0</v>
      </c>
      <c r="J832" s="6">
        <f>IFERROR(INDEX(Param_Gf,MATCH(H832,Param_KeysNorm,0)),"")</f>
        <v>0</v>
      </c>
      <c r="K832" s="6">
        <f>IFERROR(INDEX(Param_s,MATCH(H832,Param_KeysNorm,0)),"")</f>
        <v>0</v>
      </c>
      <c r="L832" s="6">
        <f>IFERROR(INDEX(Param_g,MATCH(H832,Param_KeysNorm,0)),"")</f>
        <v>0</v>
      </c>
      <c r="M832" s="6">
        <f>IFERROR(INDEX(Param_L,MATCH(H832,Param_KeysNorm,0)),"")</f>
        <v>0</v>
      </c>
      <c r="N832" s="6">
        <f>IFERROR(INDEX(Param_rho,MATCH(H832,Param_KeysNorm,0)),"")</f>
        <v>0</v>
      </c>
      <c r="O832" s="6">
        <f>IFERROR(INDEX(Param_d,MATCH(H832,Param_KeysNorm,0)),"")</f>
        <v>0</v>
      </c>
      <c r="P832" s="6">
        <f>IFERROR(IF(I832&gt;0,10000/I832,""),"")</f>
        <v>0</v>
      </c>
      <c r="Q832" s="6">
        <f>IFERROR(IF(K832&gt;0,J832/K832,""),"")</f>
        <v>0</v>
      </c>
      <c r="R832" s="6">
        <f>IFERROR(IF(L832&gt;0,Q832/L832,""),"")</f>
        <v>0</v>
      </c>
      <c r="S832" s="7">
        <f>IFERROR(R832*P832,"")</f>
        <v>0</v>
      </c>
      <c r="T832" s="6">
        <f>IFERROR((S832*M832*N832)/1000,"")</f>
        <v>0</v>
      </c>
      <c r="U832" s="6">
        <f>IFERROR(R832*M832*N832,"")</f>
        <v>0</v>
      </c>
      <c r="V832" s="6">
        <f>IF(A832&gt;0,A832*(1-(B832/100)-(C832/100)),"")</f>
        <v>0</v>
      </c>
      <c r="W832" s="6">
        <f>IFERROR(T832*V832,"")</f>
        <v>0</v>
      </c>
      <c r="X832" s="8">
        <f>IF(AND(U832&gt;0,O832&gt;0),ABS(U832-O832)/O832,"")</f>
        <v>0</v>
      </c>
      <c r="Y832" s="8">
        <f>IF(E832="Seca",Tol_Seca,Tol_Chuva)</f>
        <v>0</v>
      </c>
      <c r="Z832">
        <f>IF(AND(U832&gt;0,O832&gt;0),IF(X832&lt;=Y832,"OK","ATENCAO"),"")</f>
        <v>0</v>
      </c>
    </row>
    <row r="833" spans="7:26">
      <c r="G833">
        <f>D833&amp;"|"&amp;E833&amp;"|"&amp;F833</f>
        <v>0</v>
      </c>
      <c r="H833">
        <f>UPPER(SUBSTITUTE(SUBSTITUTE(G833,"-","")," ",""))</f>
        <v>0</v>
      </c>
      <c r="I833" s="6">
        <f>IFERROR(INDEX(Param_E,MATCH(H833,Param_KeysNorm,0)),"")</f>
        <v>0</v>
      </c>
      <c r="J833" s="6">
        <f>IFERROR(INDEX(Param_Gf,MATCH(H833,Param_KeysNorm,0)),"")</f>
        <v>0</v>
      </c>
      <c r="K833" s="6">
        <f>IFERROR(INDEX(Param_s,MATCH(H833,Param_KeysNorm,0)),"")</f>
        <v>0</v>
      </c>
      <c r="L833" s="6">
        <f>IFERROR(INDEX(Param_g,MATCH(H833,Param_KeysNorm,0)),"")</f>
        <v>0</v>
      </c>
      <c r="M833" s="6">
        <f>IFERROR(INDEX(Param_L,MATCH(H833,Param_KeysNorm,0)),"")</f>
        <v>0</v>
      </c>
      <c r="N833" s="6">
        <f>IFERROR(INDEX(Param_rho,MATCH(H833,Param_KeysNorm,0)),"")</f>
        <v>0</v>
      </c>
      <c r="O833" s="6">
        <f>IFERROR(INDEX(Param_d,MATCH(H833,Param_KeysNorm,0)),"")</f>
        <v>0</v>
      </c>
      <c r="P833" s="6">
        <f>IFERROR(IF(I833&gt;0,10000/I833,""),"")</f>
        <v>0</v>
      </c>
      <c r="Q833" s="6">
        <f>IFERROR(IF(K833&gt;0,J833/K833,""),"")</f>
        <v>0</v>
      </c>
      <c r="R833" s="6">
        <f>IFERROR(IF(L833&gt;0,Q833/L833,""),"")</f>
        <v>0</v>
      </c>
      <c r="S833" s="7">
        <f>IFERROR(R833*P833,"")</f>
        <v>0</v>
      </c>
      <c r="T833" s="6">
        <f>IFERROR((S833*M833*N833)/1000,"")</f>
        <v>0</v>
      </c>
      <c r="U833" s="6">
        <f>IFERROR(R833*M833*N833,"")</f>
        <v>0</v>
      </c>
      <c r="V833" s="6">
        <f>IF(A833&gt;0,A833*(1-(B833/100)-(C833/100)),"")</f>
        <v>0</v>
      </c>
      <c r="W833" s="6">
        <f>IFERROR(T833*V833,"")</f>
        <v>0</v>
      </c>
      <c r="X833" s="8">
        <f>IF(AND(U833&gt;0,O833&gt;0),ABS(U833-O833)/O833,"")</f>
        <v>0</v>
      </c>
      <c r="Y833" s="8">
        <f>IF(E833="Seca",Tol_Seca,Tol_Chuva)</f>
        <v>0</v>
      </c>
      <c r="Z833">
        <f>IF(AND(U833&gt;0,O833&gt;0),IF(X833&lt;=Y833,"OK","ATENCAO"),"")</f>
        <v>0</v>
      </c>
    </row>
    <row r="834" spans="7:26">
      <c r="G834">
        <f>D834&amp;"|"&amp;E834&amp;"|"&amp;F834</f>
        <v>0</v>
      </c>
      <c r="H834">
        <f>UPPER(SUBSTITUTE(SUBSTITUTE(G834,"-","")," ",""))</f>
        <v>0</v>
      </c>
      <c r="I834" s="6">
        <f>IFERROR(INDEX(Param_E,MATCH(H834,Param_KeysNorm,0)),"")</f>
        <v>0</v>
      </c>
      <c r="J834" s="6">
        <f>IFERROR(INDEX(Param_Gf,MATCH(H834,Param_KeysNorm,0)),"")</f>
        <v>0</v>
      </c>
      <c r="K834" s="6">
        <f>IFERROR(INDEX(Param_s,MATCH(H834,Param_KeysNorm,0)),"")</f>
        <v>0</v>
      </c>
      <c r="L834" s="6">
        <f>IFERROR(INDEX(Param_g,MATCH(H834,Param_KeysNorm,0)),"")</f>
        <v>0</v>
      </c>
      <c r="M834" s="6">
        <f>IFERROR(INDEX(Param_L,MATCH(H834,Param_KeysNorm,0)),"")</f>
        <v>0</v>
      </c>
      <c r="N834" s="6">
        <f>IFERROR(INDEX(Param_rho,MATCH(H834,Param_KeysNorm,0)),"")</f>
        <v>0</v>
      </c>
      <c r="O834" s="6">
        <f>IFERROR(INDEX(Param_d,MATCH(H834,Param_KeysNorm,0)),"")</f>
        <v>0</v>
      </c>
      <c r="P834" s="6">
        <f>IFERROR(IF(I834&gt;0,10000/I834,""),"")</f>
        <v>0</v>
      </c>
      <c r="Q834" s="6">
        <f>IFERROR(IF(K834&gt;0,J834/K834,""),"")</f>
        <v>0</v>
      </c>
      <c r="R834" s="6">
        <f>IFERROR(IF(L834&gt;0,Q834/L834,""),"")</f>
        <v>0</v>
      </c>
      <c r="S834" s="7">
        <f>IFERROR(R834*P834,"")</f>
        <v>0</v>
      </c>
      <c r="T834" s="6">
        <f>IFERROR((S834*M834*N834)/1000,"")</f>
        <v>0</v>
      </c>
      <c r="U834" s="6">
        <f>IFERROR(R834*M834*N834,"")</f>
        <v>0</v>
      </c>
      <c r="V834" s="6">
        <f>IF(A834&gt;0,A834*(1-(B834/100)-(C834/100)),"")</f>
        <v>0</v>
      </c>
      <c r="W834" s="6">
        <f>IFERROR(T834*V834,"")</f>
        <v>0</v>
      </c>
      <c r="X834" s="8">
        <f>IF(AND(U834&gt;0,O834&gt;0),ABS(U834-O834)/O834,"")</f>
        <v>0</v>
      </c>
      <c r="Y834" s="8">
        <f>IF(E834="Seca",Tol_Seca,Tol_Chuva)</f>
        <v>0</v>
      </c>
      <c r="Z834">
        <f>IF(AND(U834&gt;0,O834&gt;0),IF(X834&lt;=Y834,"OK","ATENCAO"),"")</f>
        <v>0</v>
      </c>
    </row>
    <row r="835" spans="7:26">
      <c r="G835">
        <f>D835&amp;"|"&amp;E835&amp;"|"&amp;F835</f>
        <v>0</v>
      </c>
      <c r="H835">
        <f>UPPER(SUBSTITUTE(SUBSTITUTE(G835,"-","")," ",""))</f>
        <v>0</v>
      </c>
      <c r="I835" s="6">
        <f>IFERROR(INDEX(Param_E,MATCH(H835,Param_KeysNorm,0)),"")</f>
        <v>0</v>
      </c>
      <c r="J835" s="6">
        <f>IFERROR(INDEX(Param_Gf,MATCH(H835,Param_KeysNorm,0)),"")</f>
        <v>0</v>
      </c>
      <c r="K835" s="6">
        <f>IFERROR(INDEX(Param_s,MATCH(H835,Param_KeysNorm,0)),"")</f>
        <v>0</v>
      </c>
      <c r="L835" s="6">
        <f>IFERROR(INDEX(Param_g,MATCH(H835,Param_KeysNorm,0)),"")</f>
        <v>0</v>
      </c>
      <c r="M835" s="6">
        <f>IFERROR(INDEX(Param_L,MATCH(H835,Param_KeysNorm,0)),"")</f>
        <v>0</v>
      </c>
      <c r="N835" s="6">
        <f>IFERROR(INDEX(Param_rho,MATCH(H835,Param_KeysNorm,0)),"")</f>
        <v>0</v>
      </c>
      <c r="O835" s="6">
        <f>IFERROR(INDEX(Param_d,MATCH(H835,Param_KeysNorm,0)),"")</f>
        <v>0</v>
      </c>
      <c r="P835" s="6">
        <f>IFERROR(IF(I835&gt;0,10000/I835,""),"")</f>
        <v>0</v>
      </c>
      <c r="Q835" s="6">
        <f>IFERROR(IF(K835&gt;0,J835/K835,""),"")</f>
        <v>0</v>
      </c>
      <c r="R835" s="6">
        <f>IFERROR(IF(L835&gt;0,Q835/L835,""),"")</f>
        <v>0</v>
      </c>
      <c r="S835" s="7">
        <f>IFERROR(R835*P835,"")</f>
        <v>0</v>
      </c>
      <c r="T835" s="6">
        <f>IFERROR((S835*M835*N835)/1000,"")</f>
        <v>0</v>
      </c>
      <c r="U835" s="6">
        <f>IFERROR(R835*M835*N835,"")</f>
        <v>0</v>
      </c>
      <c r="V835" s="6">
        <f>IF(A835&gt;0,A835*(1-(B835/100)-(C835/100)),"")</f>
        <v>0</v>
      </c>
      <c r="W835" s="6">
        <f>IFERROR(T835*V835,"")</f>
        <v>0</v>
      </c>
      <c r="X835" s="8">
        <f>IF(AND(U835&gt;0,O835&gt;0),ABS(U835-O835)/O835,"")</f>
        <v>0</v>
      </c>
      <c r="Y835" s="8">
        <f>IF(E835="Seca",Tol_Seca,Tol_Chuva)</f>
        <v>0</v>
      </c>
      <c r="Z835">
        <f>IF(AND(U835&gt;0,O835&gt;0),IF(X835&lt;=Y835,"OK","ATENCAO"),"")</f>
        <v>0</v>
      </c>
    </row>
    <row r="836" spans="7:26">
      <c r="G836">
        <f>D836&amp;"|"&amp;E836&amp;"|"&amp;F836</f>
        <v>0</v>
      </c>
      <c r="H836">
        <f>UPPER(SUBSTITUTE(SUBSTITUTE(G836,"-","")," ",""))</f>
        <v>0</v>
      </c>
      <c r="I836" s="6">
        <f>IFERROR(INDEX(Param_E,MATCH(H836,Param_KeysNorm,0)),"")</f>
        <v>0</v>
      </c>
      <c r="J836" s="6">
        <f>IFERROR(INDEX(Param_Gf,MATCH(H836,Param_KeysNorm,0)),"")</f>
        <v>0</v>
      </c>
      <c r="K836" s="6">
        <f>IFERROR(INDEX(Param_s,MATCH(H836,Param_KeysNorm,0)),"")</f>
        <v>0</v>
      </c>
      <c r="L836" s="6">
        <f>IFERROR(INDEX(Param_g,MATCH(H836,Param_KeysNorm,0)),"")</f>
        <v>0</v>
      </c>
      <c r="M836" s="6">
        <f>IFERROR(INDEX(Param_L,MATCH(H836,Param_KeysNorm,0)),"")</f>
        <v>0</v>
      </c>
      <c r="N836" s="6">
        <f>IFERROR(INDEX(Param_rho,MATCH(H836,Param_KeysNorm,0)),"")</f>
        <v>0</v>
      </c>
      <c r="O836" s="6">
        <f>IFERROR(INDEX(Param_d,MATCH(H836,Param_KeysNorm,0)),"")</f>
        <v>0</v>
      </c>
      <c r="P836" s="6">
        <f>IFERROR(IF(I836&gt;0,10000/I836,""),"")</f>
        <v>0</v>
      </c>
      <c r="Q836" s="6">
        <f>IFERROR(IF(K836&gt;0,J836/K836,""),"")</f>
        <v>0</v>
      </c>
      <c r="R836" s="6">
        <f>IFERROR(IF(L836&gt;0,Q836/L836,""),"")</f>
        <v>0</v>
      </c>
      <c r="S836" s="7">
        <f>IFERROR(R836*P836,"")</f>
        <v>0</v>
      </c>
      <c r="T836" s="6">
        <f>IFERROR((S836*M836*N836)/1000,"")</f>
        <v>0</v>
      </c>
      <c r="U836" s="6">
        <f>IFERROR(R836*M836*N836,"")</f>
        <v>0</v>
      </c>
      <c r="V836" s="6">
        <f>IF(A836&gt;0,A836*(1-(B836/100)-(C836/100)),"")</f>
        <v>0</v>
      </c>
      <c r="W836" s="6">
        <f>IFERROR(T836*V836,"")</f>
        <v>0</v>
      </c>
      <c r="X836" s="8">
        <f>IF(AND(U836&gt;0,O836&gt;0),ABS(U836-O836)/O836,"")</f>
        <v>0</v>
      </c>
      <c r="Y836" s="8">
        <f>IF(E836="Seca",Tol_Seca,Tol_Chuva)</f>
        <v>0</v>
      </c>
      <c r="Z836">
        <f>IF(AND(U836&gt;0,O836&gt;0),IF(X836&lt;=Y836,"OK","ATENCAO"),"")</f>
        <v>0</v>
      </c>
    </row>
    <row r="837" spans="7:26">
      <c r="G837">
        <f>D837&amp;"|"&amp;E837&amp;"|"&amp;F837</f>
        <v>0</v>
      </c>
      <c r="H837">
        <f>UPPER(SUBSTITUTE(SUBSTITUTE(G837,"-","")," ",""))</f>
        <v>0</v>
      </c>
      <c r="I837" s="6">
        <f>IFERROR(INDEX(Param_E,MATCH(H837,Param_KeysNorm,0)),"")</f>
        <v>0</v>
      </c>
      <c r="J837" s="6">
        <f>IFERROR(INDEX(Param_Gf,MATCH(H837,Param_KeysNorm,0)),"")</f>
        <v>0</v>
      </c>
      <c r="K837" s="6">
        <f>IFERROR(INDEX(Param_s,MATCH(H837,Param_KeysNorm,0)),"")</f>
        <v>0</v>
      </c>
      <c r="L837" s="6">
        <f>IFERROR(INDEX(Param_g,MATCH(H837,Param_KeysNorm,0)),"")</f>
        <v>0</v>
      </c>
      <c r="M837" s="6">
        <f>IFERROR(INDEX(Param_L,MATCH(H837,Param_KeysNorm,0)),"")</f>
        <v>0</v>
      </c>
      <c r="N837" s="6">
        <f>IFERROR(INDEX(Param_rho,MATCH(H837,Param_KeysNorm,0)),"")</f>
        <v>0</v>
      </c>
      <c r="O837" s="6">
        <f>IFERROR(INDEX(Param_d,MATCH(H837,Param_KeysNorm,0)),"")</f>
        <v>0</v>
      </c>
      <c r="P837" s="6">
        <f>IFERROR(IF(I837&gt;0,10000/I837,""),"")</f>
        <v>0</v>
      </c>
      <c r="Q837" s="6">
        <f>IFERROR(IF(K837&gt;0,J837/K837,""),"")</f>
        <v>0</v>
      </c>
      <c r="R837" s="6">
        <f>IFERROR(IF(L837&gt;0,Q837/L837,""),"")</f>
        <v>0</v>
      </c>
      <c r="S837" s="7">
        <f>IFERROR(R837*P837,"")</f>
        <v>0</v>
      </c>
      <c r="T837" s="6">
        <f>IFERROR((S837*M837*N837)/1000,"")</f>
        <v>0</v>
      </c>
      <c r="U837" s="6">
        <f>IFERROR(R837*M837*N837,"")</f>
        <v>0</v>
      </c>
      <c r="V837" s="6">
        <f>IF(A837&gt;0,A837*(1-(B837/100)-(C837/100)),"")</f>
        <v>0</v>
      </c>
      <c r="W837" s="6">
        <f>IFERROR(T837*V837,"")</f>
        <v>0</v>
      </c>
      <c r="X837" s="8">
        <f>IF(AND(U837&gt;0,O837&gt;0),ABS(U837-O837)/O837,"")</f>
        <v>0</v>
      </c>
      <c r="Y837" s="8">
        <f>IF(E837="Seca",Tol_Seca,Tol_Chuva)</f>
        <v>0</v>
      </c>
      <c r="Z837">
        <f>IF(AND(U837&gt;0,O837&gt;0),IF(X837&lt;=Y837,"OK","ATENCAO"),"")</f>
        <v>0</v>
      </c>
    </row>
    <row r="838" spans="7:26">
      <c r="G838">
        <f>D838&amp;"|"&amp;E838&amp;"|"&amp;F838</f>
        <v>0</v>
      </c>
      <c r="H838">
        <f>UPPER(SUBSTITUTE(SUBSTITUTE(G838,"-","")," ",""))</f>
        <v>0</v>
      </c>
      <c r="I838" s="6">
        <f>IFERROR(INDEX(Param_E,MATCH(H838,Param_KeysNorm,0)),"")</f>
        <v>0</v>
      </c>
      <c r="J838" s="6">
        <f>IFERROR(INDEX(Param_Gf,MATCH(H838,Param_KeysNorm,0)),"")</f>
        <v>0</v>
      </c>
      <c r="K838" s="6">
        <f>IFERROR(INDEX(Param_s,MATCH(H838,Param_KeysNorm,0)),"")</f>
        <v>0</v>
      </c>
      <c r="L838" s="6">
        <f>IFERROR(INDEX(Param_g,MATCH(H838,Param_KeysNorm,0)),"")</f>
        <v>0</v>
      </c>
      <c r="M838" s="6">
        <f>IFERROR(INDEX(Param_L,MATCH(H838,Param_KeysNorm,0)),"")</f>
        <v>0</v>
      </c>
      <c r="N838" s="6">
        <f>IFERROR(INDEX(Param_rho,MATCH(H838,Param_KeysNorm,0)),"")</f>
        <v>0</v>
      </c>
      <c r="O838" s="6">
        <f>IFERROR(INDEX(Param_d,MATCH(H838,Param_KeysNorm,0)),"")</f>
        <v>0</v>
      </c>
      <c r="P838" s="6">
        <f>IFERROR(IF(I838&gt;0,10000/I838,""),"")</f>
        <v>0</v>
      </c>
      <c r="Q838" s="6">
        <f>IFERROR(IF(K838&gt;0,J838/K838,""),"")</f>
        <v>0</v>
      </c>
      <c r="R838" s="6">
        <f>IFERROR(IF(L838&gt;0,Q838/L838,""),"")</f>
        <v>0</v>
      </c>
      <c r="S838" s="7">
        <f>IFERROR(R838*P838,"")</f>
        <v>0</v>
      </c>
      <c r="T838" s="6">
        <f>IFERROR((S838*M838*N838)/1000,"")</f>
        <v>0</v>
      </c>
      <c r="U838" s="6">
        <f>IFERROR(R838*M838*N838,"")</f>
        <v>0</v>
      </c>
      <c r="V838" s="6">
        <f>IF(A838&gt;0,A838*(1-(B838/100)-(C838/100)),"")</f>
        <v>0</v>
      </c>
      <c r="W838" s="6">
        <f>IFERROR(T838*V838,"")</f>
        <v>0</v>
      </c>
      <c r="X838" s="8">
        <f>IF(AND(U838&gt;0,O838&gt;0),ABS(U838-O838)/O838,"")</f>
        <v>0</v>
      </c>
      <c r="Y838" s="8">
        <f>IF(E838="Seca",Tol_Seca,Tol_Chuva)</f>
        <v>0</v>
      </c>
      <c r="Z838">
        <f>IF(AND(U838&gt;0,O838&gt;0),IF(X838&lt;=Y838,"OK","ATENCAO"),"")</f>
        <v>0</v>
      </c>
    </row>
    <row r="839" spans="7:26">
      <c r="G839">
        <f>D839&amp;"|"&amp;E839&amp;"|"&amp;F839</f>
        <v>0</v>
      </c>
      <c r="H839">
        <f>UPPER(SUBSTITUTE(SUBSTITUTE(G839,"-","")," ",""))</f>
        <v>0</v>
      </c>
      <c r="I839" s="6">
        <f>IFERROR(INDEX(Param_E,MATCH(H839,Param_KeysNorm,0)),"")</f>
        <v>0</v>
      </c>
      <c r="J839" s="6">
        <f>IFERROR(INDEX(Param_Gf,MATCH(H839,Param_KeysNorm,0)),"")</f>
        <v>0</v>
      </c>
      <c r="K839" s="6">
        <f>IFERROR(INDEX(Param_s,MATCH(H839,Param_KeysNorm,0)),"")</f>
        <v>0</v>
      </c>
      <c r="L839" s="6">
        <f>IFERROR(INDEX(Param_g,MATCH(H839,Param_KeysNorm,0)),"")</f>
        <v>0</v>
      </c>
      <c r="M839" s="6">
        <f>IFERROR(INDEX(Param_L,MATCH(H839,Param_KeysNorm,0)),"")</f>
        <v>0</v>
      </c>
      <c r="N839" s="6">
        <f>IFERROR(INDEX(Param_rho,MATCH(H839,Param_KeysNorm,0)),"")</f>
        <v>0</v>
      </c>
      <c r="O839" s="6">
        <f>IFERROR(INDEX(Param_d,MATCH(H839,Param_KeysNorm,0)),"")</f>
        <v>0</v>
      </c>
      <c r="P839" s="6">
        <f>IFERROR(IF(I839&gt;0,10000/I839,""),"")</f>
        <v>0</v>
      </c>
      <c r="Q839" s="6">
        <f>IFERROR(IF(K839&gt;0,J839/K839,""),"")</f>
        <v>0</v>
      </c>
      <c r="R839" s="6">
        <f>IFERROR(IF(L839&gt;0,Q839/L839,""),"")</f>
        <v>0</v>
      </c>
      <c r="S839" s="7">
        <f>IFERROR(R839*P839,"")</f>
        <v>0</v>
      </c>
      <c r="T839" s="6">
        <f>IFERROR((S839*M839*N839)/1000,"")</f>
        <v>0</v>
      </c>
      <c r="U839" s="6">
        <f>IFERROR(R839*M839*N839,"")</f>
        <v>0</v>
      </c>
      <c r="V839" s="6">
        <f>IF(A839&gt;0,A839*(1-(B839/100)-(C839/100)),"")</f>
        <v>0</v>
      </c>
      <c r="W839" s="6">
        <f>IFERROR(T839*V839,"")</f>
        <v>0</v>
      </c>
      <c r="X839" s="8">
        <f>IF(AND(U839&gt;0,O839&gt;0),ABS(U839-O839)/O839,"")</f>
        <v>0</v>
      </c>
      <c r="Y839" s="8">
        <f>IF(E839="Seca",Tol_Seca,Tol_Chuva)</f>
        <v>0</v>
      </c>
      <c r="Z839">
        <f>IF(AND(U839&gt;0,O839&gt;0),IF(X839&lt;=Y839,"OK","ATENCAO"),"")</f>
        <v>0</v>
      </c>
    </row>
    <row r="840" spans="7:26">
      <c r="G840">
        <f>D840&amp;"|"&amp;E840&amp;"|"&amp;F840</f>
        <v>0</v>
      </c>
      <c r="H840">
        <f>UPPER(SUBSTITUTE(SUBSTITUTE(G840,"-","")," ",""))</f>
        <v>0</v>
      </c>
      <c r="I840" s="6">
        <f>IFERROR(INDEX(Param_E,MATCH(H840,Param_KeysNorm,0)),"")</f>
        <v>0</v>
      </c>
      <c r="J840" s="6">
        <f>IFERROR(INDEX(Param_Gf,MATCH(H840,Param_KeysNorm,0)),"")</f>
        <v>0</v>
      </c>
      <c r="K840" s="6">
        <f>IFERROR(INDEX(Param_s,MATCH(H840,Param_KeysNorm,0)),"")</f>
        <v>0</v>
      </c>
      <c r="L840" s="6">
        <f>IFERROR(INDEX(Param_g,MATCH(H840,Param_KeysNorm,0)),"")</f>
        <v>0</v>
      </c>
      <c r="M840" s="6">
        <f>IFERROR(INDEX(Param_L,MATCH(H840,Param_KeysNorm,0)),"")</f>
        <v>0</v>
      </c>
      <c r="N840" s="6">
        <f>IFERROR(INDEX(Param_rho,MATCH(H840,Param_KeysNorm,0)),"")</f>
        <v>0</v>
      </c>
      <c r="O840" s="6">
        <f>IFERROR(INDEX(Param_d,MATCH(H840,Param_KeysNorm,0)),"")</f>
        <v>0</v>
      </c>
      <c r="P840" s="6">
        <f>IFERROR(IF(I840&gt;0,10000/I840,""),"")</f>
        <v>0</v>
      </c>
      <c r="Q840" s="6">
        <f>IFERROR(IF(K840&gt;0,J840/K840,""),"")</f>
        <v>0</v>
      </c>
      <c r="R840" s="6">
        <f>IFERROR(IF(L840&gt;0,Q840/L840,""),"")</f>
        <v>0</v>
      </c>
      <c r="S840" s="7">
        <f>IFERROR(R840*P840,"")</f>
        <v>0</v>
      </c>
      <c r="T840" s="6">
        <f>IFERROR((S840*M840*N840)/1000,"")</f>
        <v>0</v>
      </c>
      <c r="U840" s="6">
        <f>IFERROR(R840*M840*N840,"")</f>
        <v>0</v>
      </c>
      <c r="V840" s="6">
        <f>IF(A840&gt;0,A840*(1-(B840/100)-(C840/100)),"")</f>
        <v>0</v>
      </c>
      <c r="W840" s="6">
        <f>IFERROR(T840*V840,"")</f>
        <v>0</v>
      </c>
      <c r="X840" s="8">
        <f>IF(AND(U840&gt;0,O840&gt;0),ABS(U840-O840)/O840,"")</f>
        <v>0</v>
      </c>
      <c r="Y840" s="8">
        <f>IF(E840="Seca",Tol_Seca,Tol_Chuva)</f>
        <v>0</v>
      </c>
      <c r="Z840">
        <f>IF(AND(U840&gt;0,O840&gt;0),IF(X840&lt;=Y840,"OK","ATENCAO"),"")</f>
        <v>0</v>
      </c>
    </row>
    <row r="841" spans="7:26">
      <c r="G841">
        <f>D841&amp;"|"&amp;E841&amp;"|"&amp;F841</f>
        <v>0</v>
      </c>
      <c r="H841">
        <f>UPPER(SUBSTITUTE(SUBSTITUTE(G841,"-","")," ",""))</f>
        <v>0</v>
      </c>
      <c r="I841" s="6">
        <f>IFERROR(INDEX(Param_E,MATCH(H841,Param_KeysNorm,0)),"")</f>
        <v>0</v>
      </c>
      <c r="J841" s="6">
        <f>IFERROR(INDEX(Param_Gf,MATCH(H841,Param_KeysNorm,0)),"")</f>
        <v>0</v>
      </c>
      <c r="K841" s="6">
        <f>IFERROR(INDEX(Param_s,MATCH(H841,Param_KeysNorm,0)),"")</f>
        <v>0</v>
      </c>
      <c r="L841" s="6">
        <f>IFERROR(INDEX(Param_g,MATCH(H841,Param_KeysNorm,0)),"")</f>
        <v>0</v>
      </c>
      <c r="M841" s="6">
        <f>IFERROR(INDEX(Param_L,MATCH(H841,Param_KeysNorm,0)),"")</f>
        <v>0</v>
      </c>
      <c r="N841" s="6">
        <f>IFERROR(INDEX(Param_rho,MATCH(H841,Param_KeysNorm,0)),"")</f>
        <v>0</v>
      </c>
      <c r="O841" s="6">
        <f>IFERROR(INDEX(Param_d,MATCH(H841,Param_KeysNorm,0)),"")</f>
        <v>0</v>
      </c>
      <c r="P841" s="6">
        <f>IFERROR(IF(I841&gt;0,10000/I841,""),"")</f>
        <v>0</v>
      </c>
      <c r="Q841" s="6">
        <f>IFERROR(IF(K841&gt;0,J841/K841,""),"")</f>
        <v>0</v>
      </c>
      <c r="R841" s="6">
        <f>IFERROR(IF(L841&gt;0,Q841/L841,""),"")</f>
        <v>0</v>
      </c>
      <c r="S841" s="7">
        <f>IFERROR(R841*P841,"")</f>
        <v>0</v>
      </c>
      <c r="T841" s="6">
        <f>IFERROR((S841*M841*N841)/1000,"")</f>
        <v>0</v>
      </c>
      <c r="U841" s="6">
        <f>IFERROR(R841*M841*N841,"")</f>
        <v>0</v>
      </c>
      <c r="V841" s="6">
        <f>IF(A841&gt;0,A841*(1-(B841/100)-(C841/100)),"")</f>
        <v>0</v>
      </c>
      <c r="W841" s="6">
        <f>IFERROR(T841*V841,"")</f>
        <v>0</v>
      </c>
      <c r="X841" s="8">
        <f>IF(AND(U841&gt;0,O841&gt;0),ABS(U841-O841)/O841,"")</f>
        <v>0</v>
      </c>
      <c r="Y841" s="8">
        <f>IF(E841="Seca",Tol_Seca,Tol_Chuva)</f>
        <v>0</v>
      </c>
      <c r="Z841">
        <f>IF(AND(U841&gt;0,O841&gt;0),IF(X841&lt;=Y841,"OK","ATENCAO"),"")</f>
        <v>0</v>
      </c>
    </row>
    <row r="842" spans="7:26">
      <c r="G842">
        <f>D842&amp;"|"&amp;E842&amp;"|"&amp;F842</f>
        <v>0</v>
      </c>
      <c r="H842">
        <f>UPPER(SUBSTITUTE(SUBSTITUTE(G842,"-","")," ",""))</f>
        <v>0</v>
      </c>
      <c r="I842" s="6">
        <f>IFERROR(INDEX(Param_E,MATCH(H842,Param_KeysNorm,0)),"")</f>
        <v>0</v>
      </c>
      <c r="J842" s="6">
        <f>IFERROR(INDEX(Param_Gf,MATCH(H842,Param_KeysNorm,0)),"")</f>
        <v>0</v>
      </c>
      <c r="K842" s="6">
        <f>IFERROR(INDEX(Param_s,MATCH(H842,Param_KeysNorm,0)),"")</f>
        <v>0</v>
      </c>
      <c r="L842" s="6">
        <f>IFERROR(INDEX(Param_g,MATCH(H842,Param_KeysNorm,0)),"")</f>
        <v>0</v>
      </c>
      <c r="M842" s="6">
        <f>IFERROR(INDEX(Param_L,MATCH(H842,Param_KeysNorm,0)),"")</f>
        <v>0</v>
      </c>
      <c r="N842" s="6">
        <f>IFERROR(INDEX(Param_rho,MATCH(H842,Param_KeysNorm,0)),"")</f>
        <v>0</v>
      </c>
      <c r="O842" s="6">
        <f>IFERROR(INDEX(Param_d,MATCH(H842,Param_KeysNorm,0)),"")</f>
        <v>0</v>
      </c>
      <c r="P842" s="6">
        <f>IFERROR(IF(I842&gt;0,10000/I842,""),"")</f>
        <v>0</v>
      </c>
      <c r="Q842" s="6">
        <f>IFERROR(IF(K842&gt;0,J842/K842,""),"")</f>
        <v>0</v>
      </c>
      <c r="R842" s="6">
        <f>IFERROR(IF(L842&gt;0,Q842/L842,""),"")</f>
        <v>0</v>
      </c>
      <c r="S842" s="7">
        <f>IFERROR(R842*P842,"")</f>
        <v>0</v>
      </c>
      <c r="T842" s="6">
        <f>IFERROR((S842*M842*N842)/1000,"")</f>
        <v>0</v>
      </c>
      <c r="U842" s="6">
        <f>IFERROR(R842*M842*N842,"")</f>
        <v>0</v>
      </c>
      <c r="V842" s="6">
        <f>IF(A842&gt;0,A842*(1-(B842/100)-(C842/100)),"")</f>
        <v>0</v>
      </c>
      <c r="W842" s="6">
        <f>IFERROR(T842*V842,"")</f>
        <v>0</v>
      </c>
      <c r="X842" s="8">
        <f>IF(AND(U842&gt;0,O842&gt;0),ABS(U842-O842)/O842,"")</f>
        <v>0</v>
      </c>
      <c r="Y842" s="8">
        <f>IF(E842="Seca",Tol_Seca,Tol_Chuva)</f>
        <v>0</v>
      </c>
      <c r="Z842">
        <f>IF(AND(U842&gt;0,O842&gt;0),IF(X842&lt;=Y842,"OK","ATENCAO"),"")</f>
        <v>0</v>
      </c>
    </row>
    <row r="843" spans="7:26">
      <c r="G843">
        <f>D843&amp;"|"&amp;E843&amp;"|"&amp;F843</f>
        <v>0</v>
      </c>
      <c r="H843">
        <f>UPPER(SUBSTITUTE(SUBSTITUTE(G843,"-","")," ",""))</f>
        <v>0</v>
      </c>
      <c r="I843" s="6">
        <f>IFERROR(INDEX(Param_E,MATCH(H843,Param_KeysNorm,0)),"")</f>
        <v>0</v>
      </c>
      <c r="J843" s="6">
        <f>IFERROR(INDEX(Param_Gf,MATCH(H843,Param_KeysNorm,0)),"")</f>
        <v>0</v>
      </c>
      <c r="K843" s="6">
        <f>IFERROR(INDEX(Param_s,MATCH(H843,Param_KeysNorm,0)),"")</f>
        <v>0</v>
      </c>
      <c r="L843" s="6">
        <f>IFERROR(INDEX(Param_g,MATCH(H843,Param_KeysNorm,0)),"")</f>
        <v>0</v>
      </c>
      <c r="M843" s="6">
        <f>IFERROR(INDEX(Param_L,MATCH(H843,Param_KeysNorm,0)),"")</f>
        <v>0</v>
      </c>
      <c r="N843" s="6">
        <f>IFERROR(INDEX(Param_rho,MATCH(H843,Param_KeysNorm,0)),"")</f>
        <v>0</v>
      </c>
      <c r="O843" s="6">
        <f>IFERROR(INDEX(Param_d,MATCH(H843,Param_KeysNorm,0)),"")</f>
        <v>0</v>
      </c>
      <c r="P843" s="6">
        <f>IFERROR(IF(I843&gt;0,10000/I843,""),"")</f>
        <v>0</v>
      </c>
      <c r="Q843" s="6">
        <f>IFERROR(IF(K843&gt;0,J843/K843,""),"")</f>
        <v>0</v>
      </c>
      <c r="R843" s="6">
        <f>IFERROR(IF(L843&gt;0,Q843/L843,""),"")</f>
        <v>0</v>
      </c>
      <c r="S843" s="7">
        <f>IFERROR(R843*P843,"")</f>
        <v>0</v>
      </c>
      <c r="T843" s="6">
        <f>IFERROR((S843*M843*N843)/1000,"")</f>
        <v>0</v>
      </c>
      <c r="U843" s="6">
        <f>IFERROR(R843*M843*N843,"")</f>
        <v>0</v>
      </c>
      <c r="V843" s="6">
        <f>IF(A843&gt;0,A843*(1-(B843/100)-(C843/100)),"")</f>
        <v>0</v>
      </c>
      <c r="W843" s="6">
        <f>IFERROR(T843*V843,"")</f>
        <v>0</v>
      </c>
      <c r="X843" s="8">
        <f>IF(AND(U843&gt;0,O843&gt;0),ABS(U843-O843)/O843,"")</f>
        <v>0</v>
      </c>
      <c r="Y843" s="8">
        <f>IF(E843="Seca",Tol_Seca,Tol_Chuva)</f>
        <v>0</v>
      </c>
      <c r="Z843">
        <f>IF(AND(U843&gt;0,O843&gt;0),IF(X843&lt;=Y843,"OK","ATENCAO"),"")</f>
        <v>0</v>
      </c>
    </row>
    <row r="844" spans="7:26">
      <c r="G844">
        <f>D844&amp;"|"&amp;E844&amp;"|"&amp;F844</f>
        <v>0</v>
      </c>
      <c r="H844">
        <f>UPPER(SUBSTITUTE(SUBSTITUTE(G844,"-","")," ",""))</f>
        <v>0</v>
      </c>
      <c r="I844" s="6">
        <f>IFERROR(INDEX(Param_E,MATCH(H844,Param_KeysNorm,0)),"")</f>
        <v>0</v>
      </c>
      <c r="J844" s="6">
        <f>IFERROR(INDEX(Param_Gf,MATCH(H844,Param_KeysNorm,0)),"")</f>
        <v>0</v>
      </c>
      <c r="K844" s="6">
        <f>IFERROR(INDEX(Param_s,MATCH(H844,Param_KeysNorm,0)),"")</f>
        <v>0</v>
      </c>
      <c r="L844" s="6">
        <f>IFERROR(INDEX(Param_g,MATCH(H844,Param_KeysNorm,0)),"")</f>
        <v>0</v>
      </c>
      <c r="M844" s="6">
        <f>IFERROR(INDEX(Param_L,MATCH(H844,Param_KeysNorm,0)),"")</f>
        <v>0</v>
      </c>
      <c r="N844" s="6">
        <f>IFERROR(INDEX(Param_rho,MATCH(H844,Param_KeysNorm,0)),"")</f>
        <v>0</v>
      </c>
      <c r="O844" s="6">
        <f>IFERROR(INDEX(Param_d,MATCH(H844,Param_KeysNorm,0)),"")</f>
        <v>0</v>
      </c>
      <c r="P844" s="6">
        <f>IFERROR(IF(I844&gt;0,10000/I844,""),"")</f>
        <v>0</v>
      </c>
      <c r="Q844" s="6">
        <f>IFERROR(IF(K844&gt;0,J844/K844,""),"")</f>
        <v>0</v>
      </c>
      <c r="R844" s="6">
        <f>IFERROR(IF(L844&gt;0,Q844/L844,""),"")</f>
        <v>0</v>
      </c>
      <c r="S844" s="7">
        <f>IFERROR(R844*P844,"")</f>
        <v>0</v>
      </c>
      <c r="T844" s="6">
        <f>IFERROR((S844*M844*N844)/1000,"")</f>
        <v>0</v>
      </c>
      <c r="U844" s="6">
        <f>IFERROR(R844*M844*N844,"")</f>
        <v>0</v>
      </c>
      <c r="V844" s="6">
        <f>IF(A844&gt;0,A844*(1-(B844/100)-(C844/100)),"")</f>
        <v>0</v>
      </c>
      <c r="W844" s="6">
        <f>IFERROR(T844*V844,"")</f>
        <v>0</v>
      </c>
      <c r="X844" s="8">
        <f>IF(AND(U844&gt;0,O844&gt;0),ABS(U844-O844)/O844,"")</f>
        <v>0</v>
      </c>
      <c r="Y844" s="8">
        <f>IF(E844="Seca",Tol_Seca,Tol_Chuva)</f>
        <v>0</v>
      </c>
      <c r="Z844">
        <f>IF(AND(U844&gt;0,O844&gt;0),IF(X844&lt;=Y844,"OK","ATENCAO"),"")</f>
        <v>0</v>
      </c>
    </row>
    <row r="845" spans="7:26">
      <c r="G845">
        <f>D845&amp;"|"&amp;E845&amp;"|"&amp;F845</f>
        <v>0</v>
      </c>
      <c r="H845">
        <f>UPPER(SUBSTITUTE(SUBSTITUTE(G845,"-","")," ",""))</f>
        <v>0</v>
      </c>
      <c r="I845" s="6">
        <f>IFERROR(INDEX(Param_E,MATCH(H845,Param_KeysNorm,0)),"")</f>
        <v>0</v>
      </c>
      <c r="J845" s="6">
        <f>IFERROR(INDEX(Param_Gf,MATCH(H845,Param_KeysNorm,0)),"")</f>
        <v>0</v>
      </c>
      <c r="K845" s="6">
        <f>IFERROR(INDEX(Param_s,MATCH(H845,Param_KeysNorm,0)),"")</f>
        <v>0</v>
      </c>
      <c r="L845" s="6">
        <f>IFERROR(INDEX(Param_g,MATCH(H845,Param_KeysNorm,0)),"")</f>
        <v>0</v>
      </c>
      <c r="M845" s="6">
        <f>IFERROR(INDEX(Param_L,MATCH(H845,Param_KeysNorm,0)),"")</f>
        <v>0</v>
      </c>
      <c r="N845" s="6">
        <f>IFERROR(INDEX(Param_rho,MATCH(H845,Param_KeysNorm,0)),"")</f>
        <v>0</v>
      </c>
      <c r="O845" s="6">
        <f>IFERROR(INDEX(Param_d,MATCH(H845,Param_KeysNorm,0)),"")</f>
        <v>0</v>
      </c>
      <c r="P845" s="6">
        <f>IFERROR(IF(I845&gt;0,10000/I845,""),"")</f>
        <v>0</v>
      </c>
      <c r="Q845" s="6">
        <f>IFERROR(IF(K845&gt;0,J845/K845,""),"")</f>
        <v>0</v>
      </c>
      <c r="R845" s="6">
        <f>IFERROR(IF(L845&gt;0,Q845/L845,""),"")</f>
        <v>0</v>
      </c>
      <c r="S845" s="7">
        <f>IFERROR(R845*P845,"")</f>
        <v>0</v>
      </c>
      <c r="T845" s="6">
        <f>IFERROR((S845*M845*N845)/1000,"")</f>
        <v>0</v>
      </c>
      <c r="U845" s="6">
        <f>IFERROR(R845*M845*N845,"")</f>
        <v>0</v>
      </c>
      <c r="V845" s="6">
        <f>IF(A845&gt;0,A845*(1-(B845/100)-(C845/100)),"")</f>
        <v>0</v>
      </c>
      <c r="W845" s="6">
        <f>IFERROR(T845*V845,"")</f>
        <v>0</v>
      </c>
      <c r="X845" s="8">
        <f>IF(AND(U845&gt;0,O845&gt;0),ABS(U845-O845)/O845,"")</f>
        <v>0</v>
      </c>
      <c r="Y845" s="8">
        <f>IF(E845="Seca",Tol_Seca,Tol_Chuva)</f>
        <v>0</v>
      </c>
      <c r="Z845">
        <f>IF(AND(U845&gt;0,O845&gt;0),IF(X845&lt;=Y845,"OK","ATENCAO"),"")</f>
        <v>0</v>
      </c>
    </row>
    <row r="846" spans="7:26">
      <c r="G846">
        <f>D846&amp;"|"&amp;E846&amp;"|"&amp;F846</f>
        <v>0</v>
      </c>
      <c r="H846">
        <f>UPPER(SUBSTITUTE(SUBSTITUTE(G846,"-","")," ",""))</f>
        <v>0</v>
      </c>
      <c r="I846" s="6">
        <f>IFERROR(INDEX(Param_E,MATCH(H846,Param_KeysNorm,0)),"")</f>
        <v>0</v>
      </c>
      <c r="J846" s="6">
        <f>IFERROR(INDEX(Param_Gf,MATCH(H846,Param_KeysNorm,0)),"")</f>
        <v>0</v>
      </c>
      <c r="K846" s="6">
        <f>IFERROR(INDEX(Param_s,MATCH(H846,Param_KeysNorm,0)),"")</f>
        <v>0</v>
      </c>
      <c r="L846" s="6">
        <f>IFERROR(INDEX(Param_g,MATCH(H846,Param_KeysNorm,0)),"")</f>
        <v>0</v>
      </c>
      <c r="M846" s="6">
        <f>IFERROR(INDEX(Param_L,MATCH(H846,Param_KeysNorm,0)),"")</f>
        <v>0</v>
      </c>
      <c r="N846" s="6">
        <f>IFERROR(INDEX(Param_rho,MATCH(H846,Param_KeysNorm,0)),"")</f>
        <v>0</v>
      </c>
      <c r="O846" s="6">
        <f>IFERROR(INDEX(Param_d,MATCH(H846,Param_KeysNorm,0)),"")</f>
        <v>0</v>
      </c>
      <c r="P846" s="6">
        <f>IFERROR(IF(I846&gt;0,10000/I846,""),"")</f>
        <v>0</v>
      </c>
      <c r="Q846" s="6">
        <f>IFERROR(IF(K846&gt;0,J846/K846,""),"")</f>
        <v>0</v>
      </c>
      <c r="R846" s="6">
        <f>IFERROR(IF(L846&gt;0,Q846/L846,""),"")</f>
        <v>0</v>
      </c>
      <c r="S846" s="7">
        <f>IFERROR(R846*P846,"")</f>
        <v>0</v>
      </c>
      <c r="T846" s="6">
        <f>IFERROR((S846*M846*N846)/1000,"")</f>
        <v>0</v>
      </c>
      <c r="U846" s="6">
        <f>IFERROR(R846*M846*N846,"")</f>
        <v>0</v>
      </c>
      <c r="V846" s="6">
        <f>IF(A846&gt;0,A846*(1-(B846/100)-(C846/100)),"")</f>
        <v>0</v>
      </c>
      <c r="W846" s="6">
        <f>IFERROR(T846*V846,"")</f>
        <v>0</v>
      </c>
      <c r="X846" s="8">
        <f>IF(AND(U846&gt;0,O846&gt;0),ABS(U846-O846)/O846,"")</f>
        <v>0</v>
      </c>
      <c r="Y846" s="8">
        <f>IF(E846="Seca",Tol_Seca,Tol_Chuva)</f>
        <v>0</v>
      </c>
      <c r="Z846">
        <f>IF(AND(U846&gt;0,O846&gt;0),IF(X846&lt;=Y846,"OK","ATENCAO"),"")</f>
        <v>0</v>
      </c>
    </row>
    <row r="847" spans="7:26">
      <c r="G847">
        <f>D847&amp;"|"&amp;E847&amp;"|"&amp;F847</f>
        <v>0</v>
      </c>
      <c r="H847">
        <f>UPPER(SUBSTITUTE(SUBSTITUTE(G847,"-","")," ",""))</f>
        <v>0</v>
      </c>
      <c r="I847" s="6">
        <f>IFERROR(INDEX(Param_E,MATCH(H847,Param_KeysNorm,0)),"")</f>
        <v>0</v>
      </c>
      <c r="J847" s="6">
        <f>IFERROR(INDEX(Param_Gf,MATCH(H847,Param_KeysNorm,0)),"")</f>
        <v>0</v>
      </c>
      <c r="K847" s="6">
        <f>IFERROR(INDEX(Param_s,MATCH(H847,Param_KeysNorm,0)),"")</f>
        <v>0</v>
      </c>
      <c r="L847" s="6">
        <f>IFERROR(INDEX(Param_g,MATCH(H847,Param_KeysNorm,0)),"")</f>
        <v>0</v>
      </c>
      <c r="M847" s="6">
        <f>IFERROR(INDEX(Param_L,MATCH(H847,Param_KeysNorm,0)),"")</f>
        <v>0</v>
      </c>
      <c r="N847" s="6">
        <f>IFERROR(INDEX(Param_rho,MATCH(H847,Param_KeysNorm,0)),"")</f>
        <v>0</v>
      </c>
      <c r="O847" s="6">
        <f>IFERROR(INDEX(Param_d,MATCH(H847,Param_KeysNorm,0)),"")</f>
        <v>0</v>
      </c>
      <c r="P847" s="6">
        <f>IFERROR(IF(I847&gt;0,10000/I847,""),"")</f>
        <v>0</v>
      </c>
      <c r="Q847" s="6">
        <f>IFERROR(IF(K847&gt;0,J847/K847,""),"")</f>
        <v>0</v>
      </c>
      <c r="R847" s="6">
        <f>IFERROR(IF(L847&gt;0,Q847/L847,""),"")</f>
        <v>0</v>
      </c>
      <c r="S847" s="7">
        <f>IFERROR(R847*P847,"")</f>
        <v>0</v>
      </c>
      <c r="T847" s="6">
        <f>IFERROR((S847*M847*N847)/1000,"")</f>
        <v>0</v>
      </c>
      <c r="U847" s="6">
        <f>IFERROR(R847*M847*N847,"")</f>
        <v>0</v>
      </c>
      <c r="V847" s="6">
        <f>IF(A847&gt;0,A847*(1-(B847/100)-(C847/100)),"")</f>
        <v>0</v>
      </c>
      <c r="W847" s="6">
        <f>IFERROR(T847*V847,"")</f>
        <v>0</v>
      </c>
      <c r="X847" s="8">
        <f>IF(AND(U847&gt;0,O847&gt;0),ABS(U847-O847)/O847,"")</f>
        <v>0</v>
      </c>
      <c r="Y847" s="8">
        <f>IF(E847="Seca",Tol_Seca,Tol_Chuva)</f>
        <v>0</v>
      </c>
      <c r="Z847">
        <f>IF(AND(U847&gt;0,O847&gt;0),IF(X847&lt;=Y847,"OK","ATENCAO"),"")</f>
        <v>0</v>
      </c>
    </row>
    <row r="848" spans="7:26">
      <c r="G848">
        <f>D848&amp;"|"&amp;E848&amp;"|"&amp;F848</f>
        <v>0</v>
      </c>
      <c r="H848">
        <f>UPPER(SUBSTITUTE(SUBSTITUTE(G848,"-","")," ",""))</f>
        <v>0</v>
      </c>
      <c r="I848" s="6">
        <f>IFERROR(INDEX(Param_E,MATCH(H848,Param_KeysNorm,0)),"")</f>
        <v>0</v>
      </c>
      <c r="J848" s="6">
        <f>IFERROR(INDEX(Param_Gf,MATCH(H848,Param_KeysNorm,0)),"")</f>
        <v>0</v>
      </c>
      <c r="K848" s="6">
        <f>IFERROR(INDEX(Param_s,MATCH(H848,Param_KeysNorm,0)),"")</f>
        <v>0</v>
      </c>
      <c r="L848" s="6">
        <f>IFERROR(INDEX(Param_g,MATCH(H848,Param_KeysNorm,0)),"")</f>
        <v>0</v>
      </c>
      <c r="M848" s="6">
        <f>IFERROR(INDEX(Param_L,MATCH(H848,Param_KeysNorm,0)),"")</f>
        <v>0</v>
      </c>
      <c r="N848" s="6">
        <f>IFERROR(INDEX(Param_rho,MATCH(H848,Param_KeysNorm,0)),"")</f>
        <v>0</v>
      </c>
      <c r="O848" s="6">
        <f>IFERROR(INDEX(Param_d,MATCH(H848,Param_KeysNorm,0)),"")</f>
        <v>0</v>
      </c>
      <c r="P848" s="6">
        <f>IFERROR(IF(I848&gt;0,10000/I848,""),"")</f>
        <v>0</v>
      </c>
      <c r="Q848" s="6">
        <f>IFERROR(IF(K848&gt;0,J848/K848,""),"")</f>
        <v>0</v>
      </c>
      <c r="R848" s="6">
        <f>IFERROR(IF(L848&gt;0,Q848/L848,""),"")</f>
        <v>0</v>
      </c>
      <c r="S848" s="7">
        <f>IFERROR(R848*P848,"")</f>
        <v>0</v>
      </c>
      <c r="T848" s="6">
        <f>IFERROR((S848*M848*N848)/1000,"")</f>
        <v>0</v>
      </c>
      <c r="U848" s="6">
        <f>IFERROR(R848*M848*N848,"")</f>
        <v>0</v>
      </c>
      <c r="V848" s="6">
        <f>IF(A848&gt;0,A848*(1-(B848/100)-(C848/100)),"")</f>
        <v>0</v>
      </c>
      <c r="W848" s="6">
        <f>IFERROR(T848*V848,"")</f>
        <v>0</v>
      </c>
      <c r="X848" s="8">
        <f>IF(AND(U848&gt;0,O848&gt;0),ABS(U848-O848)/O848,"")</f>
        <v>0</v>
      </c>
      <c r="Y848" s="8">
        <f>IF(E848="Seca",Tol_Seca,Tol_Chuva)</f>
        <v>0</v>
      </c>
      <c r="Z848">
        <f>IF(AND(U848&gt;0,O848&gt;0),IF(X848&lt;=Y848,"OK","ATENCAO"),"")</f>
        <v>0</v>
      </c>
    </row>
    <row r="849" spans="7:26">
      <c r="G849">
        <f>D849&amp;"|"&amp;E849&amp;"|"&amp;F849</f>
        <v>0</v>
      </c>
      <c r="H849">
        <f>UPPER(SUBSTITUTE(SUBSTITUTE(G849,"-","")," ",""))</f>
        <v>0</v>
      </c>
      <c r="I849" s="6">
        <f>IFERROR(INDEX(Param_E,MATCH(H849,Param_KeysNorm,0)),"")</f>
        <v>0</v>
      </c>
      <c r="J849" s="6">
        <f>IFERROR(INDEX(Param_Gf,MATCH(H849,Param_KeysNorm,0)),"")</f>
        <v>0</v>
      </c>
      <c r="K849" s="6">
        <f>IFERROR(INDEX(Param_s,MATCH(H849,Param_KeysNorm,0)),"")</f>
        <v>0</v>
      </c>
      <c r="L849" s="6">
        <f>IFERROR(INDEX(Param_g,MATCH(H849,Param_KeysNorm,0)),"")</f>
        <v>0</v>
      </c>
      <c r="M849" s="6">
        <f>IFERROR(INDEX(Param_L,MATCH(H849,Param_KeysNorm,0)),"")</f>
        <v>0</v>
      </c>
      <c r="N849" s="6">
        <f>IFERROR(INDEX(Param_rho,MATCH(H849,Param_KeysNorm,0)),"")</f>
        <v>0</v>
      </c>
      <c r="O849" s="6">
        <f>IFERROR(INDEX(Param_d,MATCH(H849,Param_KeysNorm,0)),"")</f>
        <v>0</v>
      </c>
      <c r="P849" s="6">
        <f>IFERROR(IF(I849&gt;0,10000/I849,""),"")</f>
        <v>0</v>
      </c>
      <c r="Q849" s="6">
        <f>IFERROR(IF(K849&gt;0,J849/K849,""),"")</f>
        <v>0</v>
      </c>
      <c r="R849" s="6">
        <f>IFERROR(IF(L849&gt;0,Q849/L849,""),"")</f>
        <v>0</v>
      </c>
      <c r="S849" s="7">
        <f>IFERROR(R849*P849,"")</f>
        <v>0</v>
      </c>
      <c r="T849" s="6">
        <f>IFERROR((S849*M849*N849)/1000,"")</f>
        <v>0</v>
      </c>
      <c r="U849" s="6">
        <f>IFERROR(R849*M849*N849,"")</f>
        <v>0</v>
      </c>
      <c r="V849" s="6">
        <f>IF(A849&gt;0,A849*(1-(B849/100)-(C849/100)),"")</f>
        <v>0</v>
      </c>
      <c r="W849" s="6">
        <f>IFERROR(T849*V849,"")</f>
        <v>0</v>
      </c>
      <c r="X849" s="8">
        <f>IF(AND(U849&gt;0,O849&gt;0),ABS(U849-O849)/O849,"")</f>
        <v>0</v>
      </c>
      <c r="Y849" s="8">
        <f>IF(E849="Seca",Tol_Seca,Tol_Chuva)</f>
        <v>0</v>
      </c>
      <c r="Z849">
        <f>IF(AND(U849&gt;0,O849&gt;0),IF(X849&lt;=Y849,"OK","ATENCAO"),"")</f>
        <v>0</v>
      </c>
    </row>
    <row r="850" spans="7:26">
      <c r="G850">
        <f>D850&amp;"|"&amp;E850&amp;"|"&amp;F850</f>
        <v>0</v>
      </c>
      <c r="H850">
        <f>UPPER(SUBSTITUTE(SUBSTITUTE(G850,"-","")," ",""))</f>
        <v>0</v>
      </c>
      <c r="I850" s="6">
        <f>IFERROR(INDEX(Param_E,MATCH(H850,Param_KeysNorm,0)),"")</f>
        <v>0</v>
      </c>
      <c r="J850" s="6">
        <f>IFERROR(INDEX(Param_Gf,MATCH(H850,Param_KeysNorm,0)),"")</f>
        <v>0</v>
      </c>
      <c r="K850" s="6">
        <f>IFERROR(INDEX(Param_s,MATCH(H850,Param_KeysNorm,0)),"")</f>
        <v>0</v>
      </c>
      <c r="L850" s="6">
        <f>IFERROR(INDEX(Param_g,MATCH(H850,Param_KeysNorm,0)),"")</f>
        <v>0</v>
      </c>
      <c r="M850" s="6">
        <f>IFERROR(INDEX(Param_L,MATCH(H850,Param_KeysNorm,0)),"")</f>
        <v>0</v>
      </c>
      <c r="N850" s="6">
        <f>IFERROR(INDEX(Param_rho,MATCH(H850,Param_KeysNorm,0)),"")</f>
        <v>0</v>
      </c>
      <c r="O850" s="6">
        <f>IFERROR(INDEX(Param_d,MATCH(H850,Param_KeysNorm,0)),"")</f>
        <v>0</v>
      </c>
      <c r="P850" s="6">
        <f>IFERROR(IF(I850&gt;0,10000/I850,""),"")</f>
        <v>0</v>
      </c>
      <c r="Q850" s="6">
        <f>IFERROR(IF(K850&gt;0,J850/K850,""),"")</f>
        <v>0</v>
      </c>
      <c r="R850" s="6">
        <f>IFERROR(IF(L850&gt;0,Q850/L850,""),"")</f>
        <v>0</v>
      </c>
      <c r="S850" s="7">
        <f>IFERROR(R850*P850,"")</f>
        <v>0</v>
      </c>
      <c r="T850" s="6">
        <f>IFERROR((S850*M850*N850)/1000,"")</f>
        <v>0</v>
      </c>
      <c r="U850" s="6">
        <f>IFERROR(R850*M850*N850,"")</f>
        <v>0</v>
      </c>
      <c r="V850" s="6">
        <f>IF(A850&gt;0,A850*(1-(B850/100)-(C850/100)),"")</f>
        <v>0</v>
      </c>
      <c r="W850" s="6">
        <f>IFERROR(T850*V850,"")</f>
        <v>0</v>
      </c>
      <c r="X850" s="8">
        <f>IF(AND(U850&gt;0,O850&gt;0),ABS(U850-O850)/O850,"")</f>
        <v>0</v>
      </c>
      <c r="Y850" s="8">
        <f>IF(E850="Seca",Tol_Seca,Tol_Chuva)</f>
        <v>0</v>
      </c>
      <c r="Z850">
        <f>IF(AND(U850&gt;0,O850&gt;0),IF(X850&lt;=Y850,"OK","ATENCAO"),"")</f>
        <v>0</v>
      </c>
    </row>
    <row r="851" spans="7:26">
      <c r="G851">
        <f>D851&amp;"|"&amp;E851&amp;"|"&amp;F851</f>
        <v>0</v>
      </c>
      <c r="H851">
        <f>UPPER(SUBSTITUTE(SUBSTITUTE(G851,"-","")," ",""))</f>
        <v>0</v>
      </c>
      <c r="I851" s="6">
        <f>IFERROR(INDEX(Param_E,MATCH(H851,Param_KeysNorm,0)),"")</f>
        <v>0</v>
      </c>
      <c r="J851" s="6">
        <f>IFERROR(INDEX(Param_Gf,MATCH(H851,Param_KeysNorm,0)),"")</f>
        <v>0</v>
      </c>
      <c r="K851" s="6">
        <f>IFERROR(INDEX(Param_s,MATCH(H851,Param_KeysNorm,0)),"")</f>
        <v>0</v>
      </c>
      <c r="L851" s="6">
        <f>IFERROR(INDEX(Param_g,MATCH(H851,Param_KeysNorm,0)),"")</f>
        <v>0</v>
      </c>
      <c r="M851" s="6">
        <f>IFERROR(INDEX(Param_L,MATCH(H851,Param_KeysNorm,0)),"")</f>
        <v>0</v>
      </c>
      <c r="N851" s="6">
        <f>IFERROR(INDEX(Param_rho,MATCH(H851,Param_KeysNorm,0)),"")</f>
        <v>0</v>
      </c>
      <c r="O851" s="6">
        <f>IFERROR(INDEX(Param_d,MATCH(H851,Param_KeysNorm,0)),"")</f>
        <v>0</v>
      </c>
      <c r="P851" s="6">
        <f>IFERROR(IF(I851&gt;0,10000/I851,""),"")</f>
        <v>0</v>
      </c>
      <c r="Q851" s="6">
        <f>IFERROR(IF(K851&gt;0,J851/K851,""),"")</f>
        <v>0</v>
      </c>
      <c r="R851" s="6">
        <f>IFERROR(IF(L851&gt;0,Q851/L851,""),"")</f>
        <v>0</v>
      </c>
      <c r="S851" s="7">
        <f>IFERROR(R851*P851,"")</f>
        <v>0</v>
      </c>
      <c r="T851" s="6">
        <f>IFERROR((S851*M851*N851)/1000,"")</f>
        <v>0</v>
      </c>
      <c r="U851" s="6">
        <f>IFERROR(R851*M851*N851,"")</f>
        <v>0</v>
      </c>
      <c r="V851" s="6">
        <f>IF(A851&gt;0,A851*(1-(B851/100)-(C851/100)),"")</f>
        <v>0</v>
      </c>
      <c r="W851" s="6">
        <f>IFERROR(T851*V851,"")</f>
        <v>0</v>
      </c>
      <c r="X851" s="8">
        <f>IF(AND(U851&gt;0,O851&gt;0),ABS(U851-O851)/O851,"")</f>
        <v>0</v>
      </c>
      <c r="Y851" s="8">
        <f>IF(E851="Seca",Tol_Seca,Tol_Chuva)</f>
        <v>0</v>
      </c>
      <c r="Z851">
        <f>IF(AND(U851&gt;0,O851&gt;0),IF(X851&lt;=Y851,"OK","ATENCAO"),"")</f>
        <v>0</v>
      </c>
    </row>
    <row r="852" spans="7:26">
      <c r="G852">
        <f>D852&amp;"|"&amp;E852&amp;"|"&amp;F852</f>
        <v>0</v>
      </c>
      <c r="H852">
        <f>UPPER(SUBSTITUTE(SUBSTITUTE(G852,"-","")," ",""))</f>
        <v>0</v>
      </c>
      <c r="I852" s="6">
        <f>IFERROR(INDEX(Param_E,MATCH(H852,Param_KeysNorm,0)),"")</f>
        <v>0</v>
      </c>
      <c r="J852" s="6">
        <f>IFERROR(INDEX(Param_Gf,MATCH(H852,Param_KeysNorm,0)),"")</f>
        <v>0</v>
      </c>
      <c r="K852" s="6">
        <f>IFERROR(INDEX(Param_s,MATCH(H852,Param_KeysNorm,0)),"")</f>
        <v>0</v>
      </c>
      <c r="L852" s="6">
        <f>IFERROR(INDEX(Param_g,MATCH(H852,Param_KeysNorm,0)),"")</f>
        <v>0</v>
      </c>
      <c r="M852" s="6">
        <f>IFERROR(INDEX(Param_L,MATCH(H852,Param_KeysNorm,0)),"")</f>
        <v>0</v>
      </c>
      <c r="N852" s="6">
        <f>IFERROR(INDEX(Param_rho,MATCH(H852,Param_KeysNorm,0)),"")</f>
        <v>0</v>
      </c>
      <c r="O852" s="6">
        <f>IFERROR(INDEX(Param_d,MATCH(H852,Param_KeysNorm,0)),"")</f>
        <v>0</v>
      </c>
      <c r="P852" s="6">
        <f>IFERROR(IF(I852&gt;0,10000/I852,""),"")</f>
        <v>0</v>
      </c>
      <c r="Q852" s="6">
        <f>IFERROR(IF(K852&gt;0,J852/K852,""),"")</f>
        <v>0</v>
      </c>
      <c r="R852" s="6">
        <f>IFERROR(IF(L852&gt;0,Q852/L852,""),"")</f>
        <v>0</v>
      </c>
      <c r="S852" s="7">
        <f>IFERROR(R852*P852,"")</f>
        <v>0</v>
      </c>
      <c r="T852" s="6">
        <f>IFERROR((S852*M852*N852)/1000,"")</f>
        <v>0</v>
      </c>
      <c r="U852" s="6">
        <f>IFERROR(R852*M852*N852,"")</f>
        <v>0</v>
      </c>
      <c r="V852" s="6">
        <f>IF(A852&gt;0,A852*(1-(B852/100)-(C852/100)),"")</f>
        <v>0</v>
      </c>
      <c r="W852" s="6">
        <f>IFERROR(T852*V852,"")</f>
        <v>0</v>
      </c>
      <c r="X852" s="8">
        <f>IF(AND(U852&gt;0,O852&gt;0),ABS(U852-O852)/O852,"")</f>
        <v>0</v>
      </c>
      <c r="Y852" s="8">
        <f>IF(E852="Seca",Tol_Seca,Tol_Chuva)</f>
        <v>0</v>
      </c>
      <c r="Z852">
        <f>IF(AND(U852&gt;0,O852&gt;0),IF(X852&lt;=Y852,"OK","ATENCAO"),"")</f>
        <v>0</v>
      </c>
    </row>
    <row r="853" spans="7:26">
      <c r="G853">
        <f>D853&amp;"|"&amp;E853&amp;"|"&amp;F853</f>
        <v>0</v>
      </c>
      <c r="H853">
        <f>UPPER(SUBSTITUTE(SUBSTITUTE(G853,"-","")," ",""))</f>
        <v>0</v>
      </c>
      <c r="I853" s="6">
        <f>IFERROR(INDEX(Param_E,MATCH(H853,Param_KeysNorm,0)),"")</f>
        <v>0</v>
      </c>
      <c r="J853" s="6">
        <f>IFERROR(INDEX(Param_Gf,MATCH(H853,Param_KeysNorm,0)),"")</f>
        <v>0</v>
      </c>
      <c r="K853" s="6">
        <f>IFERROR(INDEX(Param_s,MATCH(H853,Param_KeysNorm,0)),"")</f>
        <v>0</v>
      </c>
      <c r="L853" s="6">
        <f>IFERROR(INDEX(Param_g,MATCH(H853,Param_KeysNorm,0)),"")</f>
        <v>0</v>
      </c>
      <c r="M853" s="6">
        <f>IFERROR(INDEX(Param_L,MATCH(H853,Param_KeysNorm,0)),"")</f>
        <v>0</v>
      </c>
      <c r="N853" s="6">
        <f>IFERROR(INDEX(Param_rho,MATCH(H853,Param_KeysNorm,0)),"")</f>
        <v>0</v>
      </c>
      <c r="O853" s="6">
        <f>IFERROR(INDEX(Param_d,MATCH(H853,Param_KeysNorm,0)),"")</f>
        <v>0</v>
      </c>
      <c r="P853" s="6">
        <f>IFERROR(IF(I853&gt;0,10000/I853,""),"")</f>
        <v>0</v>
      </c>
      <c r="Q853" s="6">
        <f>IFERROR(IF(K853&gt;0,J853/K853,""),"")</f>
        <v>0</v>
      </c>
      <c r="R853" s="6">
        <f>IFERROR(IF(L853&gt;0,Q853/L853,""),"")</f>
        <v>0</v>
      </c>
      <c r="S853" s="7">
        <f>IFERROR(R853*P853,"")</f>
        <v>0</v>
      </c>
      <c r="T853" s="6">
        <f>IFERROR((S853*M853*N853)/1000,"")</f>
        <v>0</v>
      </c>
      <c r="U853" s="6">
        <f>IFERROR(R853*M853*N853,"")</f>
        <v>0</v>
      </c>
      <c r="V853" s="6">
        <f>IF(A853&gt;0,A853*(1-(B853/100)-(C853/100)),"")</f>
        <v>0</v>
      </c>
      <c r="W853" s="6">
        <f>IFERROR(T853*V853,"")</f>
        <v>0</v>
      </c>
      <c r="X853" s="8">
        <f>IF(AND(U853&gt;0,O853&gt;0),ABS(U853-O853)/O853,"")</f>
        <v>0</v>
      </c>
      <c r="Y853" s="8">
        <f>IF(E853="Seca",Tol_Seca,Tol_Chuva)</f>
        <v>0</v>
      </c>
      <c r="Z853">
        <f>IF(AND(U853&gt;0,O853&gt;0),IF(X853&lt;=Y853,"OK","ATENCAO"),"")</f>
        <v>0</v>
      </c>
    </row>
    <row r="854" spans="7:26">
      <c r="G854">
        <f>D854&amp;"|"&amp;E854&amp;"|"&amp;F854</f>
        <v>0</v>
      </c>
      <c r="H854">
        <f>UPPER(SUBSTITUTE(SUBSTITUTE(G854,"-","")," ",""))</f>
        <v>0</v>
      </c>
      <c r="I854" s="6">
        <f>IFERROR(INDEX(Param_E,MATCH(H854,Param_KeysNorm,0)),"")</f>
        <v>0</v>
      </c>
      <c r="J854" s="6">
        <f>IFERROR(INDEX(Param_Gf,MATCH(H854,Param_KeysNorm,0)),"")</f>
        <v>0</v>
      </c>
      <c r="K854" s="6">
        <f>IFERROR(INDEX(Param_s,MATCH(H854,Param_KeysNorm,0)),"")</f>
        <v>0</v>
      </c>
      <c r="L854" s="6">
        <f>IFERROR(INDEX(Param_g,MATCH(H854,Param_KeysNorm,0)),"")</f>
        <v>0</v>
      </c>
      <c r="M854" s="6">
        <f>IFERROR(INDEX(Param_L,MATCH(H854,Param_KeysNorm,0)),"")</f>
        <v>0</v>
      </c>
      <c r="N854" s="6">
        <f>IFERROR(INDEX(Param_rho,MATCH(H854,Param_KeysNorm,0)),"")</f>
        <v>0</v>
      </c>
      <c r="O854" s="6">
        <f>IFERROR(INDEX(Param_d,MATCH(H854,Param_KeysNorm,0)),"")</f>
        <v>0</v>
      </c>
      <c r="P854" s="6">
        <f>IFERROR(IF(I854&gt;0,10000/I854,""),"")</f>
        <v>0</v>
      </c>
      <c r="Q854" s="6">
        <f>IFERROR(IF(K854&gt;0,J854/K854,""),"")</f>
        <v>0</v>
      </c>
      <c r="R854" s="6">
        <f>IFERROR(IF(L854&gt;0,Q854/L854,""),"")</f>
        <v>0</v>
      </c>
      <c r="S854" s="7">
        <f>IFERROR(R854*P854,"")</f>
        <v>0</v>
      </c>
      <c r="T854" s="6">
        <f>IFERROR((S854*M854*N854)/1000,"")</f>
        <v>0</v>
      </c>
      <c r="U854" s="6">
        <f>IFERROR(R854*M854*N854,"")</f>
        <v>0</v>
      </c>
      <c r="V854" s="6">
        <f>IF(A854&gt;0,A854*(1-(B854/100)-(C854/100)),"")</f>
        <v>0</v>
      </c>
      <c r="W854" s="6">
        <f>IFERROR(T854*V854,"")</f>
        <v>0</v>
      </c>
      <c r="X854" s="8">
        <f>IF(AND(U854&gt;0,O854&gt;0),ABS(U854-O854)/O854,"")</f>
        <v>0</v>
      </c>
      <c r="Y854" s="8">
        <f>IF(E854="Seca",Tol_Seca,Tol_Chuva)</f>
        <v>0</v>
      </c>
      <c r="Z854">
        <f>IF(AND(U854&gt;0,O854&gt;0),IF(X854&lt;=Y854,"OK","ATENCAO"),"")</f>
        <v>0</v>
      </c>
    </row>
    <row r="855" spans="7:26">
      <c r="G855">
        <f>D855&amp;"|"&amp;E855&amp;"|"&amp;F855</f>
        <v>0</v>
      </c>
      <c r="H855">
        <f>UPPER(SUBSTITUTE(SUBSTITUTE(G855,"-","")," ",""))</f>
        <v>0</v>
      </c>
      <c r="I855" s="6">
        <f>IFERROR(INDEX(Param_E,MATCH(H855,Param_KeysNorm,0)),"")</f>
        <v>0</v>
      </c>
      <c r="J855" s="6">
        <f>IFERROR(INDEX(Param_Gf,MATCH(H855,Param_KeysNorm,0)),"")</f>
        <v>0</v>
      </c>
      <c r="K855" s="6">
        <f>IFERROR(INDEX(Param_s,MATCH(H855,Param_KeysNorm,0)),"")</f>
        <v>0</v>
      </c>
      <c r="L855" s="6">
        <f>IFERROR(INDEX(Param_g,MATCH(H855,Param_KeysNorm,0)),"")</f>
        <v>0</v>
      </c>
      <c r="M855" s="6">
        <f>IFERROR(INDEX(Param_L,MATCH(H855,Param_KeysNorm,0)),"")</f>
        <v>0</v>
      </c>
      <c r="N855" s="6">
        <f>IFERROR(INDEX(Param_rho,MATCH(H855,Param_KeysNorm,0)),"")</f>
        <v>0</v>
      </c>
      <c r="O855" s="6">
        <f>IFERROR(INDEX(Param_d,MATCH(H855,Param_KeysNorm,0)),"")</f>
        <v>0</v>
      </c>
      <c r="P855" s="6">
        <f>IFERROR(IF(I855&gt;0,10000/I855,""),"")</f>
        <v>0</v>
      </c>
      <c r="Q855" s="6">
        <f>IFERROR(IF(K855&gt;0,J855/K855,""),"")</f>
        <v>0</v>
      </c>
      <c r="R855" s="6">
        <f>IFERROR(IF(L855&gt;0,Q855/L855,""),"")</f>
        <v>0</v>
      </c>
      <c r="S855" s="7">
        <f>IFERROR(R855*P855,"")</f>
        <v>0</v>
      </c>
      <c r="T855" s="6">
        <f>IFERROR((S855*M855*N855)/1000,"")</f>
        <v>0</v>
      </c>
      <c r="U855" s="6">
        <f>IFERROR(R855*M855*N855,"")</f>
        <v>0</v>
      </c>
      <c r="V855" s="6">
        <f>IF(A855&gt;0,A855*(1-(B855/100)-(C855/100)),"")</f>
        <v>0</v>
      </c>
      <c r="W855" s="6">
        <f>IFERROR(T855*V855,"")</f>
        <v>0</v>
      </c>
      <c r="X855" s="8">
        <f>IF(AND(U855&gt;0,O855&gt;0),ABS(U855-O855)/O855,"")</f>
        <v>0</v>
      </c>
      <c r="Y855" s="8">
        <f>IF(E855="Seca",Tol_Seca,Tol_Chuva)</f>
        <v>0</v>
      </c>
      <c r="Z855">
        <f>IF(AND(U855&gt;0,O855&gt;0),IF(X855&lt;=Y855,"OK","ATENCAO"),"")</f>
        <v>0</v>
      </c>
    </row>
    <row r="856" spans="7:26">
      <c r="G856">
        <f>D856&amp;"|"&amp;E856&amp;"|"&amp;F856</f>
        <v>0</v>
      </c>
      <c r="H856">
        <f>UPPER(SUBSTITUTE(SUBSTITUTE(G856,"-","")," ",""))</f>
        <v>0</v>
      </c>
      <c r="I856" s="6">
        <f>IFERROR(INDEX(Param_E,MATCH(H856,Param_KeysNorm,0)),"")</f>
        <v>0</v>
      </c>
      <c r="J856" s="6">
        <f>IFERROR(INDEX(Param_Gf,MATCH(H856,Param_KeysNorm,0)),"")</f>
        <v>0</v>
      </c>
      <c r="K856" s="6">
        <f>IFERROR(INDEX(Param_s,MATCH(H856,Param_KeysNorm,0)),"")</f>
        <v>0</v>
      </c>
      <c r="L856" s="6">
        <f>IFERROR(INDEX(Param_g,MATCH(H856,Param_KeysNorm,0)),"")</f>
        <v>0</v>
      </c>
      <c r="M856" s="6">
        <f>IFERROR(INDEX(Param_L,MATCH(H856,Param_KeysNorm,0)),"")</f>
        <v>0</v>
      </c>
      <c r="N856" s="6">
        <f>IFERROR(INDEX(Param_rho,MATCH(H856,Param_KeysNorm,0)),"")</f>
        <v>0</v>
      </c>
      <c r="O856" s="6">
        <f>IFERROR(INDEX(Param_d,MATCH(H856,Param_KeysNorm,0)),"")</f>
        <v>0</v>
      </c>
      <c r="P856" s="6">
        <f>IFERROR(IF(I856&gt;0,10000/I856,""),"")</f>
        <v>0</v>
      </c>
      <c r="Q856" s="6">
        <f>IFERROR(IF(K856&gt;0,J856/K856,""),"")</f>
        <v>0</v>
      </c>
      <c r="R856" s="6">
        <f>IFERROR(IF(L856&gt;0,Q856/L856,""),"")</f>
        <v>0</v>
      </c>
      <c r="S856" s="7">
        <f>IFERROR(R856*P856,"")</f>
        <v>0</v>
      </c>
      <c r="T856" s="6">
        <f>IFERROR((S856*M856*N856)/1000,"")</f>
        <v>0</v>
      </c>
      <c r="U856" s="6">
        <f>IFERROR(R856*M856*N856,"")</f>
        <v>0</v>
      </c>
      <c r="V856" s="6">
        <f>IF(A856&gt;0,A856*(1-(B856/100)-(C856/100)),"")</f>
        <v>0</v>
      </c>
      <c r="W856" s="6">
        <f>IFERROR(T856*V856,"")</f>
        <v>0</v>
      </c>
      <c r="X856" s="8">
        <f>IF(AND(U856&gt;0,O856&gt;0),ABS(U856-O856)/O856,"")</f>
        <v>0</v>
      </c>
      <c r="Y856" s="8">
        <f>IF(E856="Seca",Tol_Seca,Tol_Chuva)</f>
        <v>0</v>
      </c>
      <c r="Z856">
        <f>IF(AND(U856&gt;0,O856&gt;0),IF(X856&lt;=Y856,"OK","ATENCAO"),"")</f>
        <v>0</v>
      </c>
    </row>
    <row r="857" spans="7:26">
      <c r="G857">
        <f>D857&amp;"|"&amp;E857&amp;"|"&amp;F857</f>
        <v>0</v>
      </c>
      <c r="H857">
        <f>UPPER(SUBSTITUTE(SUBSTITUTE(G857,"-","")," ",""))</f>
        <v>0</v>
      </c>
      <c r="I857" s="6">
        <f>IFERROR(INDEX(Param_E,MATCH(H857,Param_KeysNorm,0)),"")</f>
        <v>0</v>
      </c>
      <c r="J857" s="6">
        <f>IFERROR(INDEX(Param_Gf,MATCH(H857,Param_KeysNorm,0)),"")</f>
        <v>0</v>
      </c>
      <c r="K857" s="6">
        <f>IFERROR(INDEX(Param_s,MATCH(H857,Param_KeysNorm,0)),"")</f>
        <v>0</v>
      </c>
      <c r="L857" s="6">
        <f>IFERROR(INDEX(Param_g,MATCH(H857,Param_KeysNorm,0)),"")</f>
        <v>0</v>
      </c>
      <c r="M857" s="6">
        <f>IFERROR(INDEX(Param_L,MATCH(H857,Param_KeysNorm,0)),"")</f>
        <v>0</v>
      </c>
      <c r="N857" s="6">
        <f>IFERROR(INDEX(Param_rho,MATCH(H857,Param_KeysNorm,0)),"")</f>
        <v>0</v>
      </c>
      <c r="O857" s="6">
        <f>IFERROR(INDEX(Param_d,MATCH(H857,Param_KeysNorm,0)),"")</f>
        <v>0</v>
      </c>
      <c r="P857" s="6">
        <f>IFERROR(IF(I857&gt;0,10000/I857,""),"")</f>
        <v>0</v>
      </c>
      <c r="Q857" s="6">
        <f>IFERROR(IF(K857&gt;0,J857/K857,""),"")</f>
        <v>0</v>
      </c>
      <c r="R857" s="6">
        <f>IFERROR(IF(L857&gt;0,Q857/L857,""),"")</f>
        <v>0</v>
      </c>
      <c r="S857" s="7">
        <f>IFERROR(R857*P857,"")</f>
        <v>0</v>
      </c>
      <c r="T857" s="6">
        <f>IFERROR((S857*M857*N857)/1000,"")</f>
        <v>0</v>
      </c>
      <c r="U857" s="6">
        <f>IFERROR(R857*M857*N857,"")</f>
        <v>0</v>
      </c>
      <c r="V857" s="6">
        <f>IF(A857&gt;0,A857*(1-(B857/100)-(C857/100)),"")</f>
        <v>0</v>
      </c>
      <c r="W857" s="6">
        <f>IFERROR(T857*V857,"")</f>
        <v>0</v>
      </c>
      <c r="X857" s="8">
        <f>IF(AND(U857&gt;0,O857&gt;0),ABS(U857-O857)/O857,"")</f>
        <v>0</v>
      </c>
      <c r="Y857" s="8">
        <f>IF(E857="Seca",Tol_Seca,Tol_Chuva)</f>
        <v>0</v>
      </c>
      <c r="Z857">
        <f>IF(AND(U857&gt;0,O857&gt;0),IF(X857&lt;=Y857,"OK","ATENCAO"),"")</f>
        <v>0</v>
      </c>
    </row>
    <row r="858" spans="7:26">
      <c r="G858">
        <f>D858&amp;"|"&amp;E858&amp;"|"&amp;F858</f>
        <v>0</v>
      </c>
      <c r="H858">
        <f>UPPER(SUBSTITUTE(SUBSTITUTE(G858,"-","")," ",""))</f>
        <v>0</v>
      </c>
      <c r="I858" s="6">
        <f>IFERROR(INDEX(Param_E,MATCH(H858,Param_KeysNorm,0)),"")</f>
        <v>0</v>
      </c>
      <c r="J858" s="6">
        <f>IFERROR(INDEX(Param_Gf,MATCH(H858,Param_KeysNorm,0)),"")</f>
        <v>0</v>
      </c>
      <c r="K858" s="6">
        <f>IFERROR(INDEX(Param_s,MATCH(H858,Param_KeysNorm,0)),"")</f>
        <v>0</v>
      </c>
      <c r="L858" s="6">
        <f>IFERROR(INDEX(Param_g,MATCH(H858,Param_KeysNorm,0)),"")</f>
        <v>0</v>
      </c>
      <c r="M858" s="6">
        <f>IFERROR(INDEX(Param_L,MATCH(H858,Param_KeysNorm,0)),"")</f>
        <v>0</v>
      </c>
      <c r="N858" s="6">
        <f>IFERROR(INDEX(Param_rho,MATCH(H858,Param_KeysNorm,0)),"")</f>
        <v>0</v>
      </c>
      <c r="O858" s="6">
        <f>IFERROR(INDEX(Param_d,MATCH(H858,Param_KeysNorm,0)),"")</f>
        <v>0</v>
      </c>
      <c r="P858" s="6">
        <f>IFERROR(IF(I858&gt;0,10000/I858,""),"")</f>
        <v>0</v>
      </c>
      <c r="Q858" s="6">
        <f>IFERROR(IF(K858&gt;0,J858/K858,""),"")</f>
        <v>0</v>
      </c>
      <c r="R858" s="6">
        <f>IFERROR(IF(L858&gt;0,Q858/L858,""),"")</f>
        <v>0</v>
      </c>
      <c r="S858" s="7">
        <f>IFERROR(R858*P858,"")</f>
        <v>0</v>
      </c>
      <c r="T858" s="6">
        <f>IFERROR((S858*M858*N858)/1000,"")</f>
        <v>0</v>
      </c>
      <c r="U858" s="6">
        <f>IFERROR(R858*M858*N858,"")</f>
        <v>0</v>
      </c>
      <c r="V858" s="6">
        <f>IF(A858&gt;0,A858*(1-(B858/100)-(C858/100)),"")</f>
        <v>0</v>
      </c>
      <c r="W858" s="6">
        <f>IFERROR(T858*V858,"")</f>
        <v>0</v>
      </c>
      <c r="X858" s="8">
        <f>IF(AND(U858&gt;0,O858&gt;0),ABS(U858-O858)/O858,"")</f>
        <v>0</v>
      </c>
      <c r="Y858" s="8">
        <f>IF(E858="Seca",Tol_Seca,Tol_Chuva)</f>
        <v>0</v>
      </c>
      <c r="Z858">
        <f>IF(AND(U858&gt;0,O858&gt;0),IF(X858&lt;=Y858,"OK","ATENCAO"),"")</f>
        <v>0</v>
      </c>
    </row>
    <row r="859" spans="7:26">
      <c r="G859">
        <f>D859&amp;"|"&amp;E859&amp;"|"&amp;F859</f>
        <v>0</v>
      </c>
      <c r="H859">
        <f>UPPER(SUBSTITUTE(SUBSTITUTE(G859,"-","")," ",""))</f>
        <v>0</v>
      </c>
      <c r="I859" s="6">
        <f>IFERROR(INDEX(Param_E,MATCH(H859,Param_KeysNorm,0)),"")</f>
        <v>0</v>
      </c>
      <c r="J859" s="6">
        <f>IFERROR(INDEX(Param_Gf,MATCH(H859,Param_KeysNorm,0)),"")</f>
        <v>0</v>
      </c>
      <c r="K859" s="6">
        <f>IFERROR(INDEX(Param_s,MATCH(H859,Param_KeysNorm,0)),"")</f>
        <v>0</v>
      </c>
      <c r="L859" s="6">
        <f>IFERROR(INDEX(Param_g,MATCH(H859,Param_KeysNorm,0)),"")</f>
        <v>0</v>
      </c>
      <c r="M859" s="6">
        <f>IFERROR(INDEX(Param_L,MATCH(H859,Param_KeysNorm,0)),"")</f>
        <v>0</v>
      </c>
      <c r="N859" s="6">
        <f>IFERROR(INDEX(Param_rho,MATCH(H859,Param_KeysNorm,0)),"")</f>
        <v>0</v>
      </c>
      <c r="O859" s="6">
        <f>IFERROR(INDEX(Param_d,MATCH(H859,Param_KeysNorm,0)),"")</f>
        <v>0</v>
      </c>
      <c r="P859" s="6">
        <f>IFERROR(IF(I859&gt;0,10000/I859,""),"")</f>
        <v>0</v>
      </c>
      <c r="Q859" s="6">
        <f>IFERROR(IF(K859&gt;0,J859/K859,""),"")</f>
        <v>0</v>
      </c>
      <c r="R859" s="6">
        <f>IFERROR(IF(L859&gt;0,Q859/L859,""),"")</f>
        <v>0</v>
      </c>
      <c r="S859" s="7">
        <f>IFERROR(R859*P859,"")</f>
        <v>0</v>
      </c>
      <c r="T859" s="6">
        <f>IFERROR((S859*M859*N859)/1000,"")</f>
        <v>0</v>
      </c>
      <c r="U859" s="6">
        <f>IFERROR(R859*M859*N859,"")</f>
        <v>0</v>
      </c>
      <c r="V859" s="6">
        <f>IF(A859&gt;0,A859*(1-(B859/100)-(C859/100)),"")</f>
        <v>0</v>
      </c>
      <c r="W859" s="6">
        <f>IFERROR(T859*V859,"")</f>
        <v>0</v>
      </c>
      <c r="X859" s="8">
        <f>IF(AND(U859&gt;0,O859&gt;0),ABS(U859-O859)/O859,"")</f>
        <v>0</v>
      </c>
      <c r="Y859" s="8">
        <f>IF(E859="Seca",Tol_Seca,Tol_Chuva)</f>
        <v>0</v>
      </c>
      <c r="Z859">
        <f>IF(AND(U859&gt;0,O859&gt;0),IF(X859&lt;=Y859,"OK","ATENCAO"),"")</f>
        <v>0</v>
      </c>
    </row>
    <row r="860" spans="7:26">
      <c r="G860">
        <f>D860&amp;"|"&amp;E860&amp;"|"&amp;F860</f>
        <v>0</v>
      </c>
      <c r="H860">
        <f>UPPER(SUBSTITUTE(SUBSTITUTE(G860,"-","")," ",""))</f>
        <v>0</v>
      </c>
      <c r="I860" s="6">
        <f>IFERROR(INDEX(Param_E,MATCH(H860,Param_KeysNorm,0)),"")</f>
        <v>0</v>
      </c>
      <c r="J860" s="6">
        <f>IFERROR(INDEX(Param_Gf,MATCH(H860,Param_KeysNorm,0)),"")</f>
        <v>0</v>
      </c>
      <c r="K860" s="6">
        <f>IFERROR(INDEX(Param_s,MATCH(H860,Param_KeysNorm,0)),"")</f>
        <v>0</v>
      </c>
      <c r="L860" s="6">
        <f>IFERROR(INDEX(Param_g,MATCH(H860,Param_KeysNorm,0)),"")</f>
        <v>0</v>
      </c>
      <c r="M860" s="6">
        <f>IFERROR(INDEX(Param_L,MATCH(H860,Param_KeysNorm,0)),"")</f>
        <v>0</v>
      </c>
      <c r="N860" s="6">
        <f>IFERROR(INDEX(Param_rho,MATCH(H860,Param_KeysNorm,0)),"")</f>
        <v>0</v>
      </c>
      <c r="O860" s="6">
        <f>IFERROR(INDEX(Param_d,MATCH(H860,Param_KeysNorm,0)),"")</f>
        <v>0</v>
      </c>
      <c r="P860" s="6">
        <f>IFERROR(IF(I860&gt;0,10000/I860,""),"")</f>
        <v>0</v>
      </c>
      <c r="Q860" s="6">
        <f>IFERROR(IF(K860&gt;0,J860/K860,""),"")</f>
        <v>0</v>
      </c>
      <c r="R860" s="6">
        <f>IFERROR(IF(L860&gt;0,Q860/L860,""),"")</f>
        <v>0</v>
      </c>
      <c r="S860" s="7">
        <f>IFERROR(R860*P860,"")</f>
        <v>0</v>
      </c>
      <c r="T860" s="6">
        <f>IFERROR((S860*M860*N860)/1000,"")</f>
        <v>0</v>
      </c>
      <c r="U860" s="6">
        <f>IFERROR(R860*M860*N860,"")</f>
        <v>0</v>
      </c>
      <c r="V860" s="6">
        <f>IF(A860&gt;0,A860*(1-(B860/100)-(C860/100)),"")</f>
        <v>0</v>
      </c>
      <c r="W860" s="6">
        <f>IFERROR(T860*V860,"")</f>
        <v>0</v>
      </c>
      <c r="X860" s="8">
        <f>IF(AND(U860&gt;0,O860&gt;0),ABS(U860-O860)/O860,"")</f>
        <v>0</v>
      </c>
      <c r="Y860" s="8">
        <f>IF(E860="Seca",Tol_Seca,Tol_Chuva)</f>
        <v>0</v>
      </c>
      <c r="Z860">
        <f>IF(AND(U860&gt;0,O860&gt;0),IF(X860&lt;=Y860,"OK","ATENCAO"),"")</f>
        <v>0</v>
      </c>
    </row>
    <row r="861" spans="7:26">
      <c r="G861">
        <f>D861&amp;"|"&amp;E861&amp;"|"&amp;F861</f>
        <v>0</v>
      </c>
      <c r="H861">
        <f>UPPER(SUBSTITUTE(SUBSTITUTE(G861,"-","")," ",""))</f>
        <v>0</v>
      </c>
      <c r="I861" s="6">
        <f>IFERROR(INDEX(Param_E,MATCH(H861,Param_KeysNorm,0)),"")</f>
        <v>0</v>
      </c>
      <c r="J861" s="6">
        <f>IFERROR(INDEX(Param_Gf,MATCH(H861,Param_KeysNorm,0)),"")</f>
        <v>0</v>
      </c>
      <c r="K861" s="6">
        <f>IFERROR(INDEX(Param_s,MATCH(H861,Param_KeysNorm,0)),"")</f>
        <v>0</v>
      </c>
      <c r="L861" s="6">
        <f>IFERROR(INDEX(Param_g,MATCH(H861,Param_KeysNorm,0)),"")</f>
        <v>0</v>
      </c>
      <c r="M861" s="6">
        <f>IFERROR(INDEX(Param_L,MATCH(H861,Param_KeysNorm,0)),"")</f>
        <v>0</v>
      </c>
      <c r="N861" s="6">
        <f>IFERROR(INDEX(Param_rho,MATCH(H861,Param_KeysNorm,0)),"")</f>
        <v>0</v>
      </c>
      <c r="O861" s="6">
        <f>IFERROR(INDEX(Param_d,MATCH(H861,Param_KeysNorm,0)),"")</f>
        <v>0</v>
      </c>
      <c r="P861" s="6">
        <f>IFERROR(IF(I861&gt;0,10000/I861,""),"")</f>
        <v>0</v>
      </c>
      <c r="Q861" s="6">
        <f>IFERROR(IF(K861&gt;0,J861/K861,""),"")</f>
        <v>0</v>
      </c>
      <c r="R861" s="6">
        <f>IFERROR(IF(L861&gt;0,Q861/L861,""),"")</f>
        <v>0</v>
      </c>
      <c r="S861" s="7">
        <f>IFERROR(R861*P861,"")</f>
        <v>0</v>
      </c>
      <c r="T861" s="6">
        <f>IFERROR((S861*M861*N861)/1000,"")</f>
        <v>0</v>
      </c>
      <c r="U861" s="6">
        <f>IFERROR(R861*M861*N861,"")</f>
        <v>0</v>
      </c>
      <c r="V861" s="6">
        <f>IF(A861&gt;0,A861*(1-(B861/100)-(C861/100)),"")</f>
        <v>0</v>
      </c>
      <c r="W861" s="6">
        <f>IFERROR(T861*V861,"")</f>
        <v>0</v>
      </c>
      <c r="X861" s="8">
        <f>IF(AND(U861&gt;0,O861&gt;0),ABS(U861-O861)/O861,"")</f>
        <v>0</v>
      </c>
      <c r="Y861" s="8">
        <f>IF(E861="Seca",Tol_Seca,Tol_Chuva)</f>
        <v>0</v>
      </c>
      <c r="Z861">
        <f>IF(AND(U861&gt;0,O861&gt;0),IF(X861&lt;=Y861,"OK","ATENCAO"),"")</f>
        <v>0</v>
      </c>
    </row>
    <row r="862" spans="7:26">
      <c r="G862">
        <f>D862&amp;"|"&amp;E862&amp;"|"&amp;F862</f>
        <v>0</v>
      </c>
      <c r="H862">
        <f>UPPER(SUBSTITUTE(SUBSTITUTE(G862,"-","")," ",""))</f>
        <v>0</v>
      </c>
      <c r="I862" s="6">
        <f>IFERROR(INDEX(Param_E,MATCH(H862,Param_KeysNorm,0)),"")</f>
        <v>0</v>
      </c>
      <c r="J862" s="6">
        <f>IFERROR(INDEX(Param_Gf,MATCH(H862,Param_KeysNorm,0)),"")</f>
        <v>0</v>
      </c>
      <c r="K862" s="6">
        <f>IFERROR(INDEX(Param_s,MATCH(H862,Param_KeysNorm,0)),"")</f>
        <v>0</v>
      </c>
      <c r="L862" s="6">
        <f>IFERROR(INDEX(Param_g,MATCH(H862,Param_KeysNorm,0)),"")</f>
        <v>0</v>
      </c>
      <c r="M862" s="6">
        <f>IFERROR(INDEX(Param_L,MATCH(H862,Param_KeysNorm,0)),"")</f>
        <v>0</v>
      </c>
      <c r="N862" s="6">
        <f>IFERROR(INDEX(Param_rho,MATCH(H862,Param_KeysNorm,0)),"")</f>
        <v>0</v>
      </c>
      <c r="O862" s="6">
        <f>IFERROR(INDEX(Param_d,MATCH(H862,Param_KeysNorm,0)),"")</f>
        <v>0</v>
      </c>
      <c r="P862" s="6">
        <f>IFERROR(IF(I862&gt;0,10000/I862,""),"")</f>
        <v>0</v>
      </c>
      <c r="Q862" s="6">
        <f>IFERROR(IF(K862&gt;0,J862/K862,""),"")</f>
        <v>0</v>
      </c>
      <c r="R862" s="6">
        <f>IFERROR(IF(L862&gt;0,Q862/L862,""),"")</f>
        <v>0</v>
      </c>
      <c r="S862" s="7">
        <f>IFERROR(R862*P862,"")</f>
        <v>0</v>
      </c>
      <c r="T862" s="6">
        <f>IFERROR((S862*M862*N862)/1000,"")</f>
        <v>0</v>
      </c>
      <c r="U862" s="6">
        <f>IFERROR(R862*M862*N862,"")</f>
        <v>0</v>
      </c>
      <c r="V862" s="6">
        <f>IF(A862&gt;0,A862*(1-(B862/100)-(C862/100)),"")</f>
        <v>0</v>
      </c>
      <c r="W862" s="6">
        <f>IFERROR(T862*V862,"")</f>
        <v>0</v>
      </c>
      <c r="X862" s="8">
        <f>IF(AND(U862&gt;0,O862&gt;0),ABS(U862-O862)/O862,"")</f>
        <v>0</v>
      </c>
      <c r="Y862" s="8">
        <f>IF(E862="Seca",Tol_Seca,Tol_Chuva)</f>
        <v>0</v>
      </c>
      <c r="Z862">
        <f>IF(AND(U862&gt;0,O862&gt;0),IF(X862&lt;=Y862,"OK","ATENCAO"),"")</f>
        <v>0</v>
      </c>
    </row>
    <row r="863" spans="7:26">
      <c r="G863">
        <f>D863&amp;"|"&amp;E863&amp;"|"&amp;F863</f>
        <v>0</v>
      </c>
      <c r="H863">
        <f>UPPER(SUBSTITUTE(SUBSTITUTE(G863,"-","")," ",""))</f>
        <v>0</v>
      </c>
      <c r="I863" s="6">
        <f>IFERROR(INDEX(Param_E,MATCH(H863,Param_KeysNorm,0)),"")</f>
        <v>0</v>
      </c>
      <c r="J863" s="6">
        <f>IFERROR(INDEX(Param_Gf,MATCH(H863,Param_KeysNorm,0)),"")</f>
        <v>0</v>
      </c>
      <c r="K863" s="6">
        <f>IFERROR(INDEX(Param_s,MATCH(H863,Param_KeysNorm,0)),"")</f>
        <v>0</v>
      </c>
      <c r="L863" s="6">
        <f>IFERROR(INDEX(Param_g,MATCH(H863,Param_KeysNorm,0)),"")</f>
        <v>0</v>
      </c>
      <c r="M863" s="6">
        <f>IFERROR(INDEX(Param_L,MATCH(H863,Param_KeysNorm,0)),"")</f>
        <v>0</v>
      </c>
      <c r="N863" s="6">
        <f>IFERROR(INDEX(Param_rho,MATCH(H863,Param_KeysNorm,0)),"")</f>
        <v>0</v>
      </c>
      <c r="O863" s="6">
        <f>IFERROR(INDEX(Param_d,MATCH(H863,Param_KeysNorm,0)),"")</f>
        <v>0</v>
      </c>
      <c r="P863" s="6">
        <f>IFERROR(IF(I863&gt;0,10000/I863,""),"")</f>
        <v>0</v>
      </c>
      <c r="Q863" s="6">
        <f>IFERROR(IF(K863&gt;0,J863/K863,""),"")</f>
        <v>0</v>
      </c>
      <c r="R863" s="6">
        <f>IFERROR(IF(L863&gt;0,Q863/L863,""),"")</f>
        <v>0</v>
      </c>
      <c r="S863" s="7">
        <f>IFERROR(R863*P863,"")</f>
        <v>0</v>
      </c>
      <c r="T863" s="6">
        <f>IFERROR((S863*M863*N863)/1000,"")</f>
        <v>0</v>
      </c>
      <c r="U863" s="6">
        <f>IFERROR(R863*M863*N863,"")</f>
        <v>0</v>
      </c>
      <c r="V863" s="6">
        <f>IF(A863&gt;0,A863*(1-(B863/100)-(C863/100)),"")</f>
        <v>0</v>
      </c>
      <c r="W863" s="6">
        <f>IFERROR(T863*V863,"")</f>
        <v>0</v>
      </c>
      <c r="X863" s="8">
        <f>IF(AND(U863&gt;0,O863&gt;0),ABS(U863-O863)/O863,"")</f>
        <v>0</v>
      </c>
      <c r="Y863" s="8">
        <f>IF(E863="Seca",Tol_Seca,Tol_Chuva)</f>
        <v>0</v>
      </c>
      <c r="Z863">
        <f>IF(AND(U863&gt;0,O863&gt;0),IF(X863&lt;=Y863,"OK","ATENCAO"),"")</f>
        <v>0</v>
      </c>
    </row>
    <row r="864" spans="7:26">
      <c r="G864">
        <f>D864&amp;"|"&amp;E864&amp;"|"&amp;F864</f>
        <v>0</v>
      </c>
      <c r="H864">
        <f>UPPER(SUBSTITUTE(SUBSTITUTE(G864,"-","")," ",""))</f>
        <v>0</v>
      </c>
      <c r="I864" s="6">
        <f>IFERROR(INDEX(Param_E,MATCH(H864,Param_KeysNorm,0)),"")</f>
        <v>0</v>
      </c>
      <c r="J864" s="6">
        <f>IFERROR(INDEX(Param_Gf,MATCH(H864,Param_KeysNorm,0)),"")</f>
        <v>0</v>
      </c>
      <c r="K864" s="6">
        <f>IFERROR(INDEX(Param_s,MATCH(H864,Param_KeysNorm,0)),"")</f>
        <v>0</v>
      </c>
      <c r="L864" s="6">
        <f>IFERROR(INDEX(Param_g,MATCH(H864,Param_KeysNorm,0)),"")</f>
        <v>0</v>
      </c>
      <c r="M864" s="6">
        <f>IFERROR(INDEX(Param_L,MATCH(H864,Param_KeysNorm,0)),"")</f>
        <v>0</v>
      </c>
      <c r="N864" s="6">
        <f>IFERROR(INDEX(Param_rho,MATCH(H864,Param_KeysNorm,0)),"")</f>
        <v>0</v>
      </c>
      <c r="O864" s="6">
        <f>IFERROR(INDEX(Param_d,MATCH(H864,Param_KeysNorm,0)),"")</f>
        <v>0</v>
      </c>
      <c r="P864" s="6">
        <f>IFERROR(IF(I864&gt;0,10000/I864,""),"")</f>
        <v>0</v>
      </c>
      <c r="Q864" s="6">
        <f>IFERROR(IF(K864&gt;0,J864/K864,""),"")</f>
        <v>0</v>
      </c>
      <c r="R864" s="6">
        <f>IFERROR(IF(L864&gt;0,Q864/L864,""),"")</f>
        <v>0</v>
      </c>
      <c r="S864" s="7">
        <f>IFERROR(R864*P864,"")</f>
        <v>0</v>
      </c>
      <c r="T864" s="6">
        <f>IFERROR((S864*M864*N864)/1000,"")</f>
        <v>0</v>
      </c>
      <c r="U864" s="6">
        <f>IFERROR(R864*M864*N864,"")</f>
        <v>0</v>
      </c>
      <c r="V864" s="6">
        <f>IF(A864&gt;0,A864*(1-(B864/100)-(C864/100)),"")</f>
        <v>0</v>
      </c>
      <c r="W864" s="6">
        <f>IFERROR(T864*V864,"")</f>
        <v>0</v>
      </c>
      <c r="X864" s="8">
        <f>IF(AND(U864&gt;0,O864&gt;0),ABS(U864-O864)/O864,"")</f>
        <v>0</v>
      </c>
      <c r="Y864" s="8">
        <f>IF(E864="Seca",Tol_Seca,Tol_Chuva)</f>
        <v>0</v>
      </c>
      <c r="Z864">
        <f>IF(AND(U864&gt;0,O864&gt;0),IF(X864&lt;=Y864,"OK","ATENCAO"),"")</f>
        <v>0</v>
      </c>
    </row>
    <row r="865" spans="7:26">
      <c r="G865">
        <f>D865&amp;"|"&amp;E865&amp;"|"&amp;F865</f>
        <v>0</v>
      </c>
      <c r="H865">
        <f>UPPER(SUBSTITUTE(SUBSTITUTE(G865,"-","")," ",""))</f>
        <v>0</v>
      </c>
      <c r="I865" s="6">
        <f>IFERROR(INDEX(Param_E,MATCH(H865,Param_KeysNorm,0)),"")</f>
        <v>0</v>
      </c>
      <c r="J865" s="6">
        <f>IFERROR(INDEX(Param_Gf,MATCH(H865,Param_KeysNorm,0)),"")</f>
        <v>0</v>
      </c>
      <c r="K865" s="6">
        <f>IFERROR(INDEX(Param_s,MATCH(H865,Param_KeysNorm,0)),"")</f>
        <v>0</v>
      </c>
      <c r="L865" s="6">
        <f>IFERROR(INDEX(Param_g,MATCH(H865,Param_KeysNorm,0)),"")</f>
        <v>0</v>
      </c>
      <c r="M865" s="6">
        <f>IFERROR(INDEX(Param_L,MATCH(H865,Param_KeysNorm,0)),"")</f>
        <v>0</v>
      </c>
      <c r="N865" s="6">
        <f>IFERROR(INDEX(Param_rho,MATCH(H865,Param_KeysNorm,0)),"")</f>
        <v>0</v>
      </c>
      <c r="O865" s="6">
        <f>IFERROR(INDEX(Param_d,MATCH(H865,Param_KeysNorm,0)),"")</f>
        <v>0</v>
      </c>
      <c r="P865" s="6">
        <f>IFERROR(IF(I865&gt;0,10000/I865,""),"")</f>
        <v>0</v>
      </c>
      <c r="Q865" s="6">
        <f>IFERROR(IF(K865&gt;0,J865/K865,""),"")</f>
        <v>0</v>
      </c>
      <c r="R865" s="6">
        <f>IFERROR(IF(L865&gt;0,Q865/L865,""),"")</f>
        <v>0</v>
      </c>
      <c r="S865" s="7">
        <f>IFERROR(R865*P865,"")</f>
        <v>0</v>
      </c>
      <c r="T865" s="6">
        <f>IFERROR((S865*M865*N865)/1000,"")</f>
        <v>0</v>
      </c>
      <c r="U865" s="6">
        <f>IFERROR(R865*M865*N865,"")</f>
        <v>0</v>
      </c>
      <c r="V865" s="6">
        <f>IF(A865&gt;0,A865*(1-(B865/100)-(C865/100)),"")</f>
        <v>0</v>
      </c>
      <c r="W865" s="6">
        <f>IFERROR(T865*V865,"")</f>
        <v>0</v>
      </c>
      <c r="X865" s="8">
        <f>IF(AND(U865&gt;0,O865&gt;0),ABS(U865-O865)/O865,"")</f>
        <v>0</v>
      </c>
      <c r="Y865" s="8">
        <f>IF(E865="Seca",Tol_Seca,Tol_Chuva)</f>
        <v>0</v>
      </c>
      <c r="Z865">
        <f>IF(AND(U865&gt;0,O865&gt;0),IF(X865&lt;=Y865,"OK","ATENCAO"),"")</f>
        <v>0</v>
      </c>
    </row>
    <row r="866" spans="7:26">
      <c r="G866">
        <f>D866&amp;"|"&amp;E866&amp;"|"&amp;F866</f>
        <v>0</v>
      </c>
      <c r="H866">
        <f>UPPER(SUBSTITUTE(SUBSTITUTE(G866,"-","")," ",""))</f>
        <v>0</v>
      </c>
      <c r="I866" s="6">
        <f>IFERROR(INDEX(Param_E,MATCH(H866,Param_KeysNorm,0)),"")</f>
        <v>0</v>
      </c>
      <c r="J866" s="6">
        <f>IFERROR(INDEX(Param_Gf,MATCH(H866,Param_KeysNorm,0)),"")</f>
        <v>0</v>
      </c>
      <c r="K866" s="6">
        <f>IFERROR(INDEX(Param_s,MATCH(H866,Param_KeysNorm,0)),"")</f>
        <v>0</v>
      </c>
      <c r="L866" s="6">
        <f>IFERROR(INDEX(Param_g,MATCH(H866,Param_KeysNorm,0)),"")</f>
        <v>0</v>
      </c>
      <c r="M866" s="6">
        <f>IFERROR(INDEX(Param_L,MATCH(H866,Param_KeysNorm,0)),"")</f>
        <v>0</v>
      </c>
      <c r="N866" s="6">
        <f>IFERROR(INDEX(Param_rho,MATCH(H866,Param_KeysNorm,0)),"")</f>
        <v>0</v>
      </c>
      <c r="O866" s="6">
        <f>IFERROR(INDEX(Param_d,MATCH(H866,Param_KeysNorm,0)),"")</f>
        <v>0</v>
      </c>
      <c r="P866" s="6">
        <f>IFERROR(IF(I866&gt;0,10000/I866,""),"")</f>
        <v>0</v>
      </c>
      <c r="Q866" s="6">
        <f>IFERROR(IF(K866&gt;0,J866/K866,""),"")</f>
        <v>0</v>
      </c>
      <c r="R866" s="6">
        <f>IFERROR(IF(L866&gt;0,Q866/L866,""),"")</f>
        <v>0</v>
      </c>
      <c r="S866" s="7">
        <f>IFERROR(R866*P866,"")</f>
        <v>0</v>
      </c>
      <c r="T866" s="6">
        <f>IFERROR((S866*M866*N866)/1000,"")</f>
        <v>0</v>
      </c>
      <c r="U866" s="6">
        <f>IFERROR(R866*M866*N866,"")</f>
        <v>0</v>
      </c>
      <c r="V866" s="6">
        <f>IF(A866&gt;0,A866*(1-(B866/100)-(C866/100)),"")</f>
        <v>0</v>
      </c>
      <c r="W866" s="6">
        <f>IFERROR(T866*V866,"")</f>
        <v>0</v>
      </c>
      <c r="X866" s="8">
        <f>IF(AND(U866&gt;0,O866&gt;0),ABS(U866-O866)/O866,"")</f>
        <v>0</v>
      </c>
      <c r="Y866" s="8">
        <f>IF(E866="Seca",Tol_Seca,Tol_Chuva)</f>
        <v>0</v>
      </c>
      <c r="Z866">
        <f>IF(AND(U866&gt;0,O866&gt;0),IF(X866&lt;=Y866,"OK","ATENCAO"),"")</f>
        <v>0</v>
      </c>
    </row>
    <row r="867" spans="7:26">
      <c r="G867">
        <f>D867&amp;"|"&amp;E867&amp;"|"&amp;F867</f>
        <v>0</v>
      </c>
      <c r="H867">
        <f>UPPER(SUBSTITUTE(SUBSTITUTE(G867,"-","")," ",""))</f>
        <v>0</v>
      </c>
      <c r="I867" s="6">
        <f>IFERROR(INDEX(Param_E,MATCH(H867,Param_KeysNorm,0)),"")</f>
        <v>0</v>
      </c>
      <c r="J867" s="6">
        <f>IFERROR(INDEX(Param_Gf,MATCH(H867,Param_KeysNorm,0)),"")</f>
        <v>0</v>
      </c>
      <c r="K867" s="6">
        <f>IFERROR(INDEX(Param_s,MATCH(H867,Param_KeysNorm,0)),"")</f>
        <v>0</v>
      </c>
      <c r="L867" s="6">
        <f>IFERROR(INDEX(Param_g,MATCH(H867,Param_KeysNorm,0)),"")</f>
        <v>0</v>
      </c>
      <c r="M867" s="6">
        <f>IFERROR(INDEX(Param_L,MATCH(H867,Param_KeysNorm,0)),"")</f>
        <v>0</v>
      </c>
      <c r="N867" s="6">
        <f>IFERROR(INDEX(Param_rho,MATCH(H867,Param_KeysNorm,0)),"")</f>
        <v>0</v>
      </c>
      <c r="O867" s="6">
        <f>IFERROR(INDEX(Param_d,MATCH(H867,Param_KeysNorm,0)),"")</f>
        <v>0</v>
      </c>
      <c r="P867" s="6">
        <f>IFERROR(IF(I867&gt;0,10000/I867,""),"")</f>
        <v>0</v>
      </c>
      <c r="Q867" s="6">
        <f>IFERROR(IF(K867&gt;0,J867/K867,""),"")</f>
        <v>0</v>
      </c>
      <c r="R867" s="6">
        <f>IFERROR(IF(L867&gt;0,Q867/L867,""),"")</f>
        <v>0</v>
      </c>
      <c r="S867" s="7">
        <f>IFERROR(R867*P867,"")</f>
        <v>0</v>
      </c>
      <c r="T867" s="6">
        <f>IFERROR((S867*M867*N867)/1000,"")</f>
        <v>0</v>
      </c>
      <c r="U867" s="6">
        <f>IFERROR(R867*M867*N867,"")</f>
        <v>0</v>
      </c>
      <c r="V867" s="6">
        <f>IF(A867&gt;0,A867*(1-(B867/100)-(C867/100)),"")</f>
        <v>0</v>
      </c>
      <c r="W867" s="6">
        <f>IFERROR(T867*V867,"")</f>
        <v>0</v>
      </c>
      <c r="X867" s="8">
        <f>IF(AND(U867&gt;0,O867&gt;0),ABS(U867-O867)/O867,"")</f>
        <v>0</v>
      </c>
      <c r="Y867" s="8">
        <f>IF(E867="Seca",Tol_Seca,Tol_Chuva)</f>
        <v>0</v>
      </c>
      <c r="Z867">
        <f>IF(AND(U867&gt;0,O867&gt;0),IF(X867&lt;=Y867,"OK","ATENCAO"),"")</f>
        <v>0</v>
      </c>
    </row>
    <row r="868" spans="7:26">
      <c r="G868">
        <f>D868&amp;"|"&amp;E868&amp;"|"&amp;F868</f>
        <v>0</v>
      </c>
      <c r="H868">
        <f>UPPER(SUBSTITUTE(SUBSTITUTE(G868,"-","")," ",""))</f>
        <v>0</v>
      </c>
      <c r="I868" s="6">
        <f>IFERROR(INDEX(Param_E,MATCH(H868,Param_KeysNorm,0)),"")</f>
        <v>0</v>
      </c>
      <c r="J868" s="6">
        <f>IFERROR(INDEX(Param_Gf,MATCH(H868,Param_KeysNorm,0)),"")</f>
        <v>0</v>
      </c>
      <c r="K868" s="6">
        <f>IFERROR(INDEX(Param_s,MATCH(H868,Param_KeysNorm,0)),"")</f>
        <v>0</v>
      </c>
      <c r="L868" s="6">
        <f>IFERROR(INDEX(Param_g,MATCH(H868,Param_KeysNorm,0)),"")</f>
        <v>0</v>
      </c>
      <c r="M868" s="6">
        <f>IFERROR(INDEX(Param_L,MATCH(H868,Param_KeysNorm,0)),"")</f>
        <v>0</v>
      </c>
      <c r="N868" s="6">
        <f>IFERROR(INDEX(Param_rho,MATCH(H868,Param_KeysNorm,0)),"")</f>
        <v>0</v>
      </c>
      <c r="O868" s="6">
        <f>IFERROR(INDEX(Param_d,MATCH(H868,Param_KeysNorm,0)),"")</f>
        <v>0</v>
      </c>
      <c r="P868" s="6">
        <f>IFERROR(IF(I868&gt;0,10000/I868,""),"")</f>
        <v>0</v>
      </c>
      <c r="Q868" s="6">
        <f>IFERROR(IF(K868&gt;0,J868/K868,""),"")</f>
        <v>0</v>
      </c>
      <c r="R868" s="6">
        <f>IFERROR(IF(L868&gt;0,Q868/L868,""),"")</f>
        <v>0</v>
      </c>
      <c r="S868" s="7">
        <f>IFERROR(R868*P868,"")</f>
        <v>0</v>
      </c>
      <c r="T868" s="6">
        <f>IFERROR((S868*M868*N868)/1000,"")</f>
        <v>0</v>
      </c>
      <c r="U868" s="6">
        <f>IFERROR(R868*M868*N868,"")</f>
        <v>0</v>
      </c>
      <c r="V868" s="6">
        <f>IF(A868&gt;0,A868*(1-(B868/100)-(C868/100)),"")</f>
        <v>0</v>
      </c>
      <c r="W868" s="6">
        <f>IFERROR(T868*V868,"")</f>
        <v>0</v>
      </c>
      <c r="X868" s="8">
        <f>IF(AND(U868&gt;0,O868&gt;0),ABS(U868-O868)/O868,"")</f>
        <v>0</v>
      </c>
      <c r="Y868" s="8">
        <f>IF(E868="Seca",Tol_Seca,Tol_Chuva)</f>
        <v>0</v>
      </c>
      <c r="Z868">
        <f>IF(AND(U868&gt;0,O868&gt;0),IF(X868&lt;=Y868,"OK","ATENCAO"),"")</f>
        <v>0</v>
      </c>
    </row>
    <row r="869" spans="7:26">
      <c r="G869">
        <f>D869&amp;"|"&amp;E869&amp;"|"&amp;F869</f>
        <v>0</v>
      </c>
      <c r="H869">
        <f>UPPER(SUBSTITUTE(SUBSTITUTE(G869,"-","")," ",""))</f>
        <v>0</v>
      </c>
      <c r="I869" s="6">
        <f>IFERROR(INDEX(Param_E,MATCH(H869,Param_KeysNorm,0)),"")</f>
        <v>0</v>
      </c>
      <c r="J869" s="6">
        <f>IFERROR(INDEX(Param_Gf,MATCH(H869,Param_KeysNorm,0)),"")</f>
        <v>0</v>
      </c>
      <c r="K869" s="6">
        <f>IFERROR(INDEX(Param_s,MATCH(H869,Param_KeysNorm,0)),"")</f>
        <v>0</v>
      </c>
      <c r="L869" s="6">
        <f>IFERROR(INDEX(Param_g,MATCH(H869,Param_KeysNorm,0)),"")</f>
        <v>0</v>
      </c>
      <c r="M869" s="6">
        <f>IFERROR(INDEX(Param_L,MATCH(H869,Param_KeysNorm,0)),"")</f>
        <v>0</v>
      </c>
      <c r="N869" s="6">
        <f>IFERROR(INDEX(Param_rho,MATCH(H869,Param_KeysNorm,0)),"")</f>
        <v>0</v>
      </c>
      <c r="O869" s="6">
        <f>IFERROR(INDEX(Param_d,MATCH(H869,Param_KeysNorm,0)),"")</f>
        <v>0</v>
      </c>
      <c r="P869" s="6">
        <f>IFERROR(IF(I869&gt;0,10000/I869,""),"")</f>
        <v>0</v>
      </c>
      <c r="Q869" s="6">
        <f>IFERROR(IF(K869&gt;0,J869/K869,""),"")</f>
        <v>0</v>
      </c>
      <c r="R869" s="6">
        <f>IFERROR(IF(L869&gt;0,Q869/L869,""),"")</f>
        <v>0</v>
      </c>
      <c r="S869" s="7">
        <f>IFERROR(R869*P869,"")</f>
        <v>0</v>
      </c>
      <c r="T869" s="6">
        <f>IFERROR((S869*M869*N869)/1000,"")</f>
        <v>0</v>
      </c>
      <c r="U869" s="6">
        <f>IFERROR(R869*M869*N869,"")</f>
        <v>0</v>
      </c>
      <c r="V869" s="6">
        <f>IF(A869&gt;0,A869*(1-(B869/100)-(C869/100)),"")</f>
        <v>0</v>
      </c>
      <c r="W869" s="6">
        <f>IFERROR(T869*V869,"")</f>
        <v>0</v>
      </c>
      <c r="X869" s="8">
        <f>IF(AND(U869&gt;0,O869&gt;0),ABS(U869-O869)/O869,"")</f>
        <v>0</v>
      </c>
      <c r="Y869" s="8">
        <f>IF(E869="Seca",Tol_Seca,Tol_Chuva)</f>
        <v>0</v>
      </c>
      <c r="Z869">
        <f>IF(AND(U869&gt;0,O869&gt;0),IF(X869&lt;=Y869,"OK","ATENCAO"),"")</f>
        <v>0</v>
      </c>
    </row>
    <row r="870" spans="7:26">
      <c r="G870">
        <f>D870&amp;"|"&amp;E870&amp;"|"&amp;F870</f>
        <v>0</v>
      </c>
      <c r="H870">
        <f>UPPER(SUBSTITUTE(SUBSTITUTE(G870,"-","")," ",""))</f>
        <v>0</v>
      </c>
      <c r="I870" s="6">
        <f>IFERROR(INDEX(Param_E,MATCH(H870,Param_KeysNorm,0)),"")</f>
        <v>0</v>
      </c>
      <c r="J870" s="6">
        <f>IFERROR(INDEX(Param_Gf,MATCH(H870,Param_KeysNorm,0)),"")</f>
        <v>0</v>
      </c>
      <c r="K870" s="6">
        <f>IFERROR(INDEX(Param_s,MATCH(H870,Param_KeysNorm,0)),"")</f>
        <v>0</v>
      </c>
      <c r="L870" s="6">
        <f>IFERROR(INDEX(Param_g,MATCH(H870,Param_KeysNorm,0)),"")</f>
        <v>0</v>
      </c>
      <c r="M870" s="6">
        <f>IFERROR(INDEX(Param_L,MATCH(H870,Param_KeysNorm,0)),"")</f>
        <v>0</v>
      </c>
      <c r="N870" s="6">
        <f>IFERROR(INDEX(Param_rho,MATCH(H870,Param_KeysNorm,0)),"")</f>
        <v>0</v>
      </c>
      <c r="O870" s="6">
        <f>IFERROR(INDEX(Param_d,MATCH(H870,Param_KeysNorm,0)),"")</f>
        <v>0</v>
      </c>
      <c r="P870" s="6">
        <f>IFERROR(IF(I870&gt;0,10000/I870,""),"")</f>
        <v>0</v>
      </c>
      <c r="Q870" s="6">
        <f>IFERROR(IF(K870&gt;0,J870/K870,""),"")</f>
        <v>0</v>
      </c>
      <c r="R870" s="6">
        <f>IFERROR(IF(L870&gt;0,Q870/L870,""),"")</f>
        <v>0</v>
      </c>
      <c r="S870" s="7">
        <f>IFERROR(R870*P870,"")</f>
        <v>0</v>
      </c>
      <c r="T870" s="6">
        <f>IFERROR((S870*M870*N870)/1000,"")</f>
        <v>0</v>
      </c>
      <c r="U870" s="6">
        <f>IFERROR(R870*M870*N870,"")</f>
        <v>0</v>
      </c>
      <c r="V870" s="6">
        <f>IF(A870&gt;0,A870*(1-(B870/100)-(C870/100)),"")</f>
        <v>0</v>
      </c>
      <c r="W870" s="6">
        <f>IFERROR(T870*V870,"")</f>
        <v>0</v>
      </c>
      <c r="X870" s="8">
        <f>IF(AND(U870&gt;0,O870&gt;0),ABS(U870-O870)/O870,"")</f>
        <v>0</v>
      </c>
      <c r="Y870" s="8">
        <f>IF(E870="Seca",Tol_Seca,Tol_Chuva)</f>
        <v>0</v>
      </c>
      <c r="Z870">
        <f>IF(AND(U870&gt;0,O870&gt;0),IF(X870&lt;=Y870,"OK","ATENCAO"),"")</f>
        <v>0</v>
      </c>
    </row>
    <row r="871" spans="7:26">
      <c r="G871">
        <f>D871&amp;"|"&amp;E871&amp;"|"&amp;F871</f>
        <v>0</v>
      </c>
      <c r="H871">
        <f>UPPER(SUBSTITUTE(SUBSTITUTE(G871,"-","")," ",""))</f>
        <v>0</v>
      </c>
      <c r="I871" s="6">
        <f>IFERROR(INDEX(Param_E,MATCH(H871,Param_KeysNorm,0)),"")</f>
        <v>0</v>
      </c>
      <c r="J871" s="6">
        <f>IFERROR(INDEX(Param_Gf,MATCH(H871,Param_KeysNorm,0)),"")</f>
        <v>0</v>
      </c>
      <c r="K871" s="6">
        <f>IFERROR(INDEX(Param_s,MATCH(H871,Param_KeysNorm,0)),"")</f>
        <v>0</v>
      </c>
      <c r="L871" s="6">
        <f>IFERROR(INDEX(Param_g,MATCH(H871,Param_KeysNorm,0)),"")</f>
        <v>0</v>
      </c>
      <c r="M871" s="6">
        <f>IFERROR(INDEX(Param_L,MATCH(H871,Param_KeysNorm,0)),"")</f>
        <v>0</v>
      </c>
      <c r="N871" s="6">
        <f>IFERROR(INDEX(Param_rho,MATCH(H871,Param_KeysNorm,0)),"")</f>
        <v>0</v>
      </c>
      <c r="O871" s="6">
        <f>IFERROR(INDEX(Param_d,MATCH(H871,Param_KeysNorm,0)),"")</f>
        <v>0</v>
      </c>
      <c r="P871" s="6">
        <f>IFERROR(IF(I871&gt;0,10000/I871,""),"")</f>
        <v>0</v>
      </c>
      <c r="Q871" s="6">
        <f>IFERROR(IF(K871&gt;0,J871/K871,""),"")</f>
        <v>0</v>
      </c>
      <c r="R871" s="6">
        <f>IFERROR(IF(L871&gt;0,Q871/L871,""),"")</f>
        <v>0</v>
      </c>
      <c r="S871" s="7">
        <f>IFERROR(R871*P871,"")</f>
        <v>0</v>
      </c>
      <c r="T871" s="6">
        <f>IFERROR((S871*M871*N871)/1000,"")</f>
        <v>0</v>
      </c>
      <c r="U871" s="6">
        <f>IFERROR(R871*M871*N871,"")</f>
        <v>0</v>
      </c>
      <c r="V871" s="6">
        <f>IF(A871&gt;0,A871*(1-(B871/100)-(C871/100)),"")</f>
        <v>0</v>
      </c>
      <c r="W871" s="6">
        <f>IFERROR(T871*V871,"")</f>
        <v>0</v>
      </c>
      <c r="X871" s="8">
        <f>IF(AND(U871&gt;0,O871&gt;0),ABS(U871-O871)/O871,"")</f>
        <v>0</v>
      </c>
      <c r="Y871" s="8">
        <f>IF(E871="Seca",Tol_Seca,Tol_Chuva)</f>
        <v>0</v>
      </c>
      <c r="Z871">
        <f>IF(AND(U871&gt;0,O871&gt;0),IF(X871&lt;=Y871,"OK","ATENCAO"),"")</f>
        <v>0</v>
      </c>
    </row>
    <row r="872" spans="7:26">
      <c r="G872">
        <f>D872&amp;"|"&amp;E872&amp;"|"&amp;F872</f>
        <v>0</v>
      </c>
      <c r="H872">
        <f>UPPER(SUBSTITUTE(SUBSTITUTE(G872,"-","")," ",""))</f>
        <v>0</v>
      </c>
      <c r="I872" s="6">
        <f>IFERROR(INDEX(Param_E,MATCH(H872,Param_KeysNorm,0)),"")</f>
        <v>0</v>
      </c>
      <c r="J872" s="6">
        <f>IFERROR(INDEX(Param_Gf,MATCH(H872,Param_KeysNorm,0)),"")</f>
        <v>0</v>
      </c>
      <c r="K872" s="6">
        <f>IFERROR(INDEX(Param_s,MATCH(H872,Param_KeysNorm,0)),"")</f>
        <v>0</v>
      </c>
      <c r="L872" s="6">
        <f>IFERROR(INDEX(Param_g,MATCH(H872,Param_KeysNorm,0)),"")</f>
        <v>0</v>
      </c>
      <c r="M872" s="6">
        <f>IFERROR(INDEX(Param_L,MATCH(H872,Param_KeysNorm,0)),"")</f>
        <v>0</v>
      </c>
      <c r="N872" s="6">
        <f>IFERROR(INDEX(Param_rho,MATCH(H872,Param_KeysNorm,0)),"")</f>
        <v>0</v>
      </c>
      <c r="O872" s="6">
        <f>IFERROR(INDEX(Param_d,MATCH(H872,Param_KeysNorm,0)),"")</f>
        <v>0</v>
      </c>
      <c r="P872" s="6">
        <f>IFERROR(IF(I872&gt;0,10000/I872,""),"")</f>
        <v>0</v>
      </c>
      <c r="Q872" s="6">
        <f>IFERROR(IF(K872&gt;0,J872/K872,""),"")</f>
        <v>0</v>
      </c>
      <c r="R872" s="6">
        <f>IFERROR(IF(L872&gt;0,Q872/L872,""),"")</f>
        <v>0</v>
      </c>
      <c r="S872" s="7">
        <f>IFERROR(R872*P872,"")</f>
        <v>0</v>
      </c>
      <c r="T872" s="6">
        <f>IFERROR((S872*M872*N872)/1000,"")</f>
        <v>0</v>
      </c>
      <c r="U872" s="6">
        <f>IFERROR(R872*M872*N872,"")</f>
        <v>0</v>
      </c>
      <c r="V872" s="6">
        <f>IF(A872&gt;0,A872*(1-(B872/100)-(C872/100)),"")</f>
        <v>0</v>
      </c>
      <c r="W872" s="6">
        <f>IFERROR(T872*V872,"")</f>
        <v>0</v>
      </c>
      <c r="X872" s="8">
        <f>IF(AND(U872&gt;0,O872&gt;0),ABS(U872-O872)/O872,"")</f>
        <v>0</v>
      </c>
      <c r="Y872" s="8">
        <f>IF(E872="Seca",Tol_Seca,Tol_Chuva)</f>
        <v>0</v>
      </c>
      <c r="Z872">
        <f>IF(AND(U872&gt;0,O872&gt;0),IF(X872&lt;=Y872,"OK","ATENCAO"),"")</f>
        <v>0</v>
      </c>
    </row>
    <row r="873" spans="7:26">
      <c r="G873">
        <f>D873&amp;"|"&amp;E873&amp;"|"&amp;F873</f>
        <v>0</v>
      </c>
      <c r="H873">
        <f>UPPER(SUBSTITUTE(SUBSTITUTE(G873,"-","")," ",""))</f>
        <v>0</v>
      </c>
      <c r="I873" s="6">
        <f>IFERROR(INDEX(Param_E,MATCH(H873,Param_KeysNorm,0)),"")</f>
        <v>0</v>
      </c>
      <c r="J873" s="6">
        <f>IFERROR(INDEX(Param_Gf,MATCH(H873,Param_KeysNorm,0)),"")</f>
        <v>0</v>
      </c>
      <c r="K873" s="6">
        <f>IFERROR(INDEX(Param_s,MATCH(H873,Param_KeysNorm,0)),"")</f>
        <v>0</v>
      </c>
      <c r="L873" s="6">
        <f>IFERROR(INDEX(Param_g,MATCH(H873,Param_KeysNorm,0)),"")</f>
        <v>0</v>
      </c>
      <c r="M873" s="6">
        <f>IFERROR(INDEX(Param_L,MATCH(H873,Param_KeysNorm,0)),"")</f>
        <v>0</v>
      </c>
      <c r="N873" s="6">
        <f>IFERROR(INDEX(Param_rho,MATCH(H873,Param_KeysNorm,0)),"")</f>
        <v>0</v>
      </c>
      <c r="O873" s="6">
        <f>IFERROR(INDEX(Param_d,MATCH(H873,Param_KeysNorm,0)),"")</f>
        <v>0</v>
      </c>
      <c r="P873" s="6">
        <f>IFERROR(IF(I873&gt;0,10000/I873,""),"")</f>
        <v>0</v>
      </c>
      <c r="Q873" s="6">
        <f>IFERROR(IF(K873&gt;0,J873/K873,""),"")</f>
        <v>0</v>
      </c>
      <c r="R873" s="6">
        <f>IFERROR(IF(L873&gt;0,Q873/L873,""),"")</f>
        <v>0</v>
      </c>
      <c r="S873" s="7">
        <f>IFERROR(R873*P873,"")</f>
        <v>0</v>
      </c>
      <c r="T873" s="6">
        <f>IFERROR((S873*M873*N873)/1000,"")</f>
        <v>0</v>
      </c>
      <c r="U873" s="6">
        <f>IFERROR(R873*M873*N873,"")</f>
        <v>0</v>
      </c>
      <c r="V873" s="6">
        <f>IF(A873&gt;0,A873*(1-(B873/100)-(C873/100)),"")</f>
        <v>0</v>
      </c>
      <c r="W873" s="6">
        <f>IFERROR(T873*V873,"")</f>
        <v>0</v>
      </c>
      <c r="X873" s="8">
        <f>IF(AND(U873&gt;0,O873&gt;0),ABS(U873-O873)/O873,"")</f>
        <v>0</v>
      </c>
      <c r="Y873" s="8">
        <f>IF(E873="Seca",Tol_Seca,Tol_Chuva)</f>
        <v>0</v>
      </c>
      <c r="Z873">
        <f>IF(AND(U873&gt;0,O873&gt;0),IF(X873&lt;=Y873,"OK","ATENCAO"),"")</f>
        <v>0</v>
      </c>
    </row>
    <row r="874" spans="7:26">
      <c r="G874">
        <f>D874&amp;"|"&amp;E874&amp;"|"&amp;F874</f>
        <v>0</v>
      </c>
      <c r="H874">
        <f>UPPER(SUBSTITUTE(SUBSTITUTE(G874,"-","")," ",""))</f>
        <v>0</v>
      </c>
      <c r="I874" s="6">
        <f>IFERROR(INDEX(Param_E,MATCH(H874,Param_KeysNorm,0)),"")</f>
        <v>0</v>
      </c>
      <c r="J874" s="6">
        <f>IFERROR(INDEX(Param_Gf,MATCH(H874,Param_KeysNorm,0)),"")</f>
        <v>0</v>
      </c>
      <c r="K874" s="6">
        <f>IFERROR(INDEX(Param_s,MATCH(H874,Param_KeysNorm,0)),"")</f>
        <v>0</v>
      </c>
      <c r="L874" s="6">
        <f>IFERROR(INDEX(Param_g,MATCH(H874,Param_KeysNorm,0)),"")</f>
        <v>0</v>
      </c>
      <c r="M874" s="6">
        <f>IFERROR(INDEX(Param_L,MATCH(H874,Param_KeysNorm,0)),"")</f>
        <v>0</v>
      </c>
      <c r="N874" s="6">
        <f>IFERROR(INDEX(Param_rho,MATCH(H874,Param_KeysNorm,0)),"")</f>
        <v>0</v>
      </c>
      <c r="O874" s="6">
        <f>IFERROR(INDEX(Param_d,MATCH(H874,Param_KeysNorm,0)),"")</f>
        <v>0</v>
      </c>
      <c r="P874" s="6">
        <f>IFERROR(IF(I874&gt;0,10000/I874,""),"")</f>
        <v>0</v>
      </c>
      <c r="Q874" s="6">
        <f>IFERROR(IF(K874&gt;0,J874/K874,""),"")</f>
        <v>0</v>
      </c>
      <c r="R874" s="6">
        <f>IFERROR(IF(L874&gt;0,Q874/L874,""),"")</f>
        <v>0</v>
      </c>
      <c r="S874" s="7">
        <f>IFERROR(R874*P874,"")</f>
        <v>0</v>
      </c>
      <c r="T874" s="6">
        <f>IFERROR((S874*M874*N874)/1000,"")</f>
        <v>0</v>
      </c>
      <c r="U874" s="6">
        <f>IFERROR(R874*M874*N874,"")</f>
        <v>0</v>
      </c>
      <c r="V874" s="6">
        <f>IF(A874&gt;0,A874*(1-(B874/100)-(C874/100)),"")</f>
        <v>0</v>
      </c>
      <c r="W874" s="6">
        <f>IFERROR(T874*V874,"")</f>
        <v>0</v>
      </c>
      <c r="X874" s="8">
        <f>IF(AND(U874&gt;0,O874&gt;0),ABS(U874-O874)/O874,"")</f>
        <v>0</v>
      </c>
      <c r="Y874" s="8">
        <f>IF(E874="Seca",Tol_Seca,Tol_Chuva)</f>
        <v>0</v>
      </c>
      <c r="Z874">
        <f>IF(AND(U874&gt;0,O874&gt;0),IF(X874&lt;=Y874,"OK","ATENCAO"),"")</f>
        <v>0</v>
      </c>
    </row>
    <row r="875" spans="7:26">
      <c r="G875">
        <f>D875&amp;"|"&amp;E875&amp;"|"&amp;F875</f>
        <v>0</v>
      </c>
      <c r="H875">
        <f>UPPER(SUBSTITUTE(SUBSTITUTE(G875,"-","")," ",""))</f>
        <v>0</v>
      </c>
      <c r="I875" s="6">
        <f>IFERROR(INDEX(Param_E,MATCH(H875,Param_KeysNorm,0)),"")</f>
        <v>0</v>
      </c>
      <c r="J875" s="6">
        <f>IFERROR(INDEX(Param_Gf,MATCH(H875,Param_KeysNorm,0)),"")</f>
        <v>0</v>
      </c>
      <c r="K875" s="6">
        <f>IFERROR(INDEX(Param_s,MATCH(H875,Param_KeysNorm,0)),"")</f>
        <v>0</v>
      </c>
      <c r="L875" s="6">
        <f>IFERROR(INDEX(Param_g,MATCH(H875,Param_KeysNorm,0)),"")</f>
        <v>0</v>
      </c>
      <c r="M875" s="6">
        <f>IFERROR(INDEX(Param_L,MATCH(H875,Param_KeysNorm,0)),"")</f>
        <v>0</v>
      </c>
      <c r="N875" s="6">
        <f>IFERROR(INDEX(Param_rho,MATCH(H875,Param_KeysNorm,0)),"")</f>
        <v>0</v>
      </c>
      <c r="O875" s="6">
        <f>IFERROR(INDEX(Param_d,MATCH(H875,Param_KeysNorm,0)),"")</f>
        <v>0</v>
      </c>
      <c r="P875" s="6">
        <f>IFERROR(IF(I875&gt;0,10000/I875,""),"")</f>
        <v>0</v>
      </c>
      <c r="Q875" s="6">
        <f>IFERROR(IF(K875&gt;0,J875/K875,""),"")</f>
        <v>0</v>
      </c>
      <c r="R875" s="6">
        <f>IFERROR(IF(L875&gt;0,Q875/L875,""),"")</f>
        <v>0</v>
      </c>
      <c r="S875" s="7">
        <f>IFERROR(R875*P875,"")</f>
        <v>0</v>
      </c>
      <c r="T875" s="6">
        <f>IFERROR((S875*M875*N875)/1000,"")</f>
        <v>0</v>
      </c>
      <c r="U875" s="6">
        <f>IFERROR(R875*M875*N875,"")</f>
        <v>0</v>
      </c>
      <c r="V875" s="6">
        <f>IF(A875&gt;0,A875*(1-(B875/100)-(C875/100)),"")</f>
        <v>0</v>
      </c>
      <c r="W875" s="6">
        <f>IFERROR(T875*V875,"")</f>
        <v>0</v>
      </c>
      <c r="X875" s="8">
        <f>IF(AND(U875&gt;0,O875&gt;0),ABS(U875-O875)/O875,"")</f>
        <v>0</v>
      </c>
      <c r="Y875" s="8">
        <f>IF(E875="Seca",Tol_Seca,Tol_Chuva)</f>
        <v>0</v>
      </c>
      <c r="Z875">
        <f>IF(AND(U875&gt;0,O875&gt;0),IF(X875&lt;=Y875,"OK","ATENCAO"),"")</f>
        <v>0</v>
      </c>
    </row>
    <row r="876" spans="7:26">
      <c r="G876">
        <f>D876&amp;"|"&amp;E876&amp;"|"&amp;F876</f>
        <v>0</v>
      </c>
      <c r="H876">
        <f>UPPER(SUBSTITUTE(SUBSTITUTE(G876,"-","")," ",""))</f>
        <v>0</v>
      </c>
      <c r="I876" s="6">
        <f>IFERROR(INDEX(Param_E,MATCH(H876,Param_KeysNorm,0)),"")</f>
        <v>0</v>
      </c>
      <c r="J876" s="6">
        <f>IFERROR(INDEX(Param_Gf,MATCH(H876,Param_KeysNorm,0)),"")</f>
        <v>0</v>
      </c>
      <c r="K876" s="6">
        <f>IFERROR(INDEX(Param_s,MATCH(H876,Param_KeysNorm,0)),"")</f>
        <v>0</v>
      </c>
      <c r="L876" s="6">
        <f>IFERROR(INDEX(Param_g,MATCH(H876,Param_KeysNorm,0)),"")</f>
        <v>0</v>
      </c>
      <c r="M876" s="6">
        <f>IFERROR(INDEX(Param_L,MATCH(H876,Param_KeysNorm,0)),"")</f>
        <v>0</v>
      </c>
      <c r="N876" s="6">
        <f>IFERROR(INDEX(Param_rho,MATCH(H876,Param_KeysNorm,0)),"")</f>
        <v>0</v>
      </c>
      <c r="O876" s="6">
        <f>IFERROR(INDEX(Param_d,MATCH(H876,Param_KeysNorm,0)),"")</f>
        <v>0</v>
      </c>
      <c r="P876" s="6">
        <f>IFERROR(IF(I876&gt;0,10000/I876,""),"")</f>
        <v>0</v>
      </c>
      <c r="Q876" s="6">
        <f>IFERROR(IF(K876&gt;0,J876/K876,""),"")</f>
        <v>0</v>
      </c>
      <c r="R876" s="6">
        <f>IFERROR(IF(L876&gt;0,Q876/L876,""),"")</f>
        <v>0</v>
      </c>
      <c r="S876" s="7">
        <f>IFERROR(R876*P876,"")</f>
        <v>0</v>
      </c>
      <c r="T876" s="6">
        <f>IFERROR((S876*M876*N876)/1000,"")</f>
        <v>0</v>
      </c>
      <c r="U876" s="6">
        <f>IFERROR(R876*M876*N876,"")</f>
        <v>0</v>
      </c>
      <c r="V876" s="6">
        <f>IF(A876&gt;0,A876*(1-(B876/100)-(C876/100)),"")</f>
        <v>0</v>
      </c>
      <c r="W876" s="6">
        <f>IFERROR(T876*V876,"")</f>
        <v>0</v>
      </c>
      <c r="X876" s="8">
        <f>IF(AND(U876&gt;0,O876&gt;0),ABS(U876-O876)/O876,"")</f>
        <v>0</v>
      </c>
      <c r="Y876" s="8">
        <f>IF(E876="Seca",Tol_Seca,Tol_Chuva)</f>
        <v>0</v>
      </c>
      <c r="Z876">
        <f>IF(AND(U876&gt;0,O876&gt;0),IF(X876&lt;=Y876,"OK","ATENCAO"),"")</f>
        <v>0</v>
      </c>
    </row>
    <row r="877" spans="7:26">
      <c r="G877">
        <f>D877&amp;"|"&amp;E877&amp;"|"&amp;F877</f>
        <v>0</v>
      </c>
      <c r="H877">
        <f>UPPER(SUBSTITUTE(SUBSTITUTE(G877,"-","")," ",""))</f>
        <v>0</v>
      </c>
      <c r="I877" s="6">
        <f>IFERROR(INDEX(Param_E,MATCH(H877,Param_KeysNorm,0)),"")</f>
        <v>0</v>
      </c>
      <c r="J877" s="6">
        <f>IFERROR(INDEX(Param_Gf,MATCH(H877,Param_KeysNorm,0)),"")</f>
        <v>0</v>
      </c>
      <c r="K877" s="6">
        <f>IFERROR(INDEX(Param_s,MATCH(H877,Param_KeysNorm,0)),"")</f>
        <v>0</v>
      </c>
      <c r="L877" s="6">
        <f>IFERROR(INDEX(Param_g,MATCH(H877,Param_KeysNorm,0)),"")</f>
        <v>0</v>
      </c>
      <c r="M877" s="6">
        <f>IFERROR(INDEX(Param_L,MATCH(H877,Param_KeysNorm,0)),"")</f>
        <v>0</v>
      </c>
      <c r="N877" s="6">
        <f>IFERROR(INDEX(Param_rho,MATCH(H877,Param_KeysNorm,0)),"")</f>
        <v>0</v>
      </c>
      <c r="O877" s="6">
        <f>IFERROR(INDEX(Param_d,MATCH(H877,Param_KeysNorm,0)),"")</f>
        <v>0</v>
      </c>
      <c r="P877" s="6">
        <f>IFERROR(IF(I877&gt;0,10000/I877,""),"")</f>
        <v>0</v>
      </c>
      <c r="Q877" s="6">
        <f>IFERROR(IF(K877&gt;0,J877/K877,""),"")</f>
        <v>0</v>
      </c>
      <c r="R877" s="6">
        <f>IFERROR(IF(L877&gt;0,Q877/L877,""),"")</f>
        <v>0</v>
      </c>
      <c r="S877" s="7">
        <f>IFERROR(R877*P877,"")</f>
        <v>0</v>
      </c>
      <c r="T877" s="6">
        <f>IFERROR((S877*M877*N877)/1000,"")</f>
        <v>0</v>
      </c>
      <c r="U877" s="6">
        <f>IFERROR(R877*M877*N877,"")</f>
        <v>0</v>
      </c>
      <c r="V877" s="6">
        <f>IF(A877&gt;0,A877*(1-(B877/100)-(C877/100)),"")</f>
        <v>0</v>
      </c>
      <c r="W877" s="6">
        <f>IFERROR(T877*V877,"")</f>
        <v>0</v>
      </c>
      <c r="X877" s="8">
        <f>IF(AND(U877&gt;0,O877&gt;0),ABS(U877-O877)/O877,"")</f>
        <v>0</v>
      </c>
      <c r="Y877" s="8">
        <f>IF(E877="Seca",Tol_Seca,Tol_Chuva)</f>
        <v>0</v>
      </c>
      <c r="Z877">
        <f>IF(AND(U877&gt;0,O877&gt;0),IF(X877&lt;=Y877,"OK","ATENCAO"),"")</f>
        <v>0</v>
      </c>
    </row>
    <row r="878" spans="7:26">
      <c r="G878">
        <f>D878&amp;"|"&amp;E878&amp;"|"&amp;F878</f>
        <v>0</v>
      </c>
      <c r="H878">
        <f>UPPER(SUBSTITUTE(SUBSTITUTE(G878,"-","")," ",""))</f>
        <v>0</v>
      </c>
      <c r="I878" s="6">
        <f>IFERROR(INDEX(Param_E,MATCH(H878,Param_KeysNorm,0)),"")</f>
        <v>0</v>
      </c>
      <c r="J878" s="6">
        <f>IFERROR(INDEX(Param_Gf,MATCH(H878,Param_KeysNorm,0)),"")</f>
        <v>0</v>
      </c>
      <c r="K878" s="6">
        <f>IFERROR(INDEX(Param_s,MATCH(H878,Param_KeysNorm,0)),"")</f>
        <v>0</v>
      </c>
      <c r="L878" s="6">
        <f>IFERROR(INDEX(Param_g,MATCH(H878,Param_KeysNorm,0)),"")</f>
        <v>0</v>
      </c>
      <c r="M878" s="6">
        <f>IFERROR(INDEX(Param_L,MATCH(H878,Param_KeysNorm,0)),"")</f>
        <v>0</v>
      </c>
      <c r="N878" s="6">
        <f>IFERROR(INDEX(Param_rho,MATCH(H878,Param_KeysNorm,0)),"")</f>
        <v>0</v>
      </c>
      <c r="O878" s="6">
        <f>IFERROR(INDEX(Param_d,MATCH(H878,Param_KeysNorm,0)),"")</f>
        <v>0</v>
      </c>
      <c r="P878" s="6">
        <f>IFERROR(IF(I878&gt;0,10000/I878,""),"")</f>
        <v>0</v>
      </c>
      <c r="Q878" s="6">
        <f>IFERROR(IF(K878&gt;0,J878/K878,""),"")</f>
        <v>0</v>
      </c>
      <c r="R878" s="6">
        <f>IFERROR(IF(L878&gt;0,Q878/L878,""),"")</f>
        <v>0</v>
      </c>
      <c r="S878" s="7">
        <f>IFERROR(R878*P878,"")</f>
        <v>0</v>
      </c>
      <c r="T878" s="6">
        <f>IFERROR((S878*M878*N878)/1000,"")</f>
        <v>0</v>
      </c>
      <c r="U878" s="6">
        <f>IFERROR(R878*M878*N878,"")</f>
        <v>0</v>
      </c>
      <c r="V878" s="6">
        <f>IF(A878&gt;0,A878*(1-(B878/100)-(C878/100)),"")</f>
        <v>0</v>
      </c>
      <c r="W878" s="6">
        <f>IFERROR(T878*V878,"")</f>
        <v>0</v>
      </c>
      <c r="X878" s="8">
        <f>IF(AND(U878&gt;0,O878&gt;0),ABS(U878-O878)/O878,"")</f>
        <v>0</v>
      </c>
      <c r="Y878" s="8">
        <f>IF(E878="Seca",Tol_Seca,Tol_Chuva)</f>
        <v>0</v>
      </c>
      <c r="Z878">
        <f>IF(AND(U878&gt;0,O878&gt;0),IF(X878&lt;=Y878,"OK","ATENCAO"),"")</f>
        <v>0</v>
      </c>
    </row>
    <row r="879" spans="7:26">
      <c r="G879">
        <f>D879&amp;"|"&amp;E879&amp;"|"&amp;F879</f>
        <v>0</v>
      </c>
      <c r="H879">
        <f>UPPER(SUBSTITUTE(SUBSTITUTE(G879,"-","")," ",""))</f>
        <v>0</v>
      </c>
      <c r="I879" s="6">
        <f>IFERROR(INDEX(Param_E,MATCH(H879,Param_KeysNorm,0)),"")</f>
        <v>0</v>
      </c>
      <c r="J879" s="6">
        <f>IFERROR(INDEX(Param_Gf,MATCH(H879,Param_KeysNorm,0)),"")</f>
        <v>0</v>
      </c>
      <c r="K879" s="6">
        <f>IFERROR(INDEX(Param_s,MATCH(H879,Param_KeysNorm,0)),"")</f>
        <v>0</v>
      </c>
      <c r="L879" s="6">
        <f>IFERROR(INDEX(Param_g,MATCH(H879,Param_KeysNorm,0)),"")</f>
        <v>0</v>
      </c>
      <c r="M879" s="6">
        <f>IFERROR(INDEX(Param_L,MATCH(H879,Param_KeysNorm,0)),"")</f>
        <v>0</v>
      </c>
      <c r="N879" s="6">
        <f>IFERROR(INDEX(Param_rho,MATCH(H879,Param_KeysNorm,0)),"")</f>
        <v>0</v>
      </c>
      <c r="O879" s="6">
        <f>IFERROR(INDEX(Param_d,MATCH(H879,Param_KeysNorm,0)),"")</f>
        <v>0</v>
      </c>
      <c r="P879" s="6">
        <f>IFERROR(IF(I879&gt;0,10000/I879,""),"")</f>
        <v>0</v>
      </c>
      <c r="Q879" s="6">
        <f>IFERROR(IF(K879&gt;0,J879/K879,""),"")</f>
        <v>0</v>
      </c>
      <c r="R879" s="6">
        <f>IFERROR(IF(L879&gt;0,Q879/L879,""),"")</f>
        <v>0</v>
      </c>
      <c r="S879" s="7">
        <f>IFERROR(R879*P879,"")</f>
        <v>0</v>
      </c>
      <c r="T879" s="6">
        <f>IFERROR((S879*M879*N879)/1000,"")</f>
        <v>0</v>
      </c>
      <c r="U879" s="6">
        <f>IFERROR(R879*M879*N879,"")</f>
        <v>0</v>
      </c>
      <c r="V879" s="6">
        <f>IF(A879&gt;0,A879*(1-(B879/100)-(C879/100)),"")</f>
        <v>0</v>
      </c>
      <c r="W879" s="6">
        <f>IFERROR(T879*V879,"")</f>
        <v>0</v>
      </c>
      <c r="X879" s="8">
        <f>IF(AND(U879&gt;0,O879&gt;0),ABS(U879-O879)/O879,"")</f>
        <v>0</v>
      </c>
      <c r="Y879" s="8">
        <f>IF(E879="Seca",Tol_Seca,Tol_Chuva)</f>
        <v>0</v>
      </c>
      <c r="Z879">
        <f>IF(AND(U879&gt;0,O879&gt;0),IF(X879&lt;=Y879,"OK","ATENCAO"),"")</f>
        <v>0</v>
      </c>
    </row>
    <row r="880" spans="7:26">
      <c r="G880">
        <f>D880&amp;"|"&amp;E880&amp;"|"&amp;F880</f>
        <v>0</v>
      </c>
      <c r="H880">
        <f>UPPER(SUBSTITUTE(SUBSTITUTE(G880,"-","")," ",""))</f>
        <v>0</v>
      </c>
      <c r="I880" s="6">
        <f>IFERROR(INDEX(Param_E,MATCH(H880,Param_KeysNorm,0)),"")</f>
        <v>0</v>
      </c>
      <c r="J880" s="6">
        <f>IFERROR(INDEX(Param_Gf,MATCH(H880,Param_KeysNorm,0)),"")</f>
        <v>0</v>
      </c>
      <c r="K880" s="6">
        <f>IFERROR(INDEX(Param_s,MATCH(H880,Param_KeysNorm,0)),"")</f>
        <v>0</v>
      </c>
      <c r="L880" s="6">
        <f>IFERROR(INDEX(Param_g,MATCH(H880,Param_KeysNorm,0)),"")</f>
        <v>0</v>
      </c>
      <c r="M880" s="6">
        <f>IFERROR(INDEX(Param_L,MATCH(H880,Param_KeysNorm,0)),"")</f>
        <v>0</v>
      </c>
      <c r="N880" s="6">
        <f>IFERROR(INDEX(Param_rho,MATCH(H880,Param_KeysNorm,0)),"")</f>
        <v>0</v>
      </c>
      <c r="O880" s="6">
        <f>IFERROR(INDEX(Param_d,MATCH(H880,Param_KeysNorm,0)),"")</f>
        <v>0</v>
      </c>
      <c r="P880" s="6">
        <f>IFERROR(IF(I880&gt;0,10000/I880,""),"")</f>
        <v>0</v>
      </c>
      <c r="Q880" s="6">
        <f>IFERROR(IF(K880&gt;0,J880/K880,""),"")</f>
        <v>0</v>
      </c>
      <c r="R880" s="6">
        <f>IFERROR(IF(L880&gt;0,Q880/L880,""),"")</f>
        <v>0</v>
      </c>
      <c r="S880" s="7">
        <f>IFERROR(R880*P880,"")</f>
        <v>0</v>
      </c>
      <c r="T880" s="6">
        <f>IFERROR((S880*M880*N880)/1000,"")</f>
        <v>0</v>
      </c>
      <c r="U880" s="6">
        <f>IFERROR(R880*M880*N880,"")</f>
        <v>0</v>
      </c>
      <c r="V880" s="6">
        <f>IF(A880&gt;0,A880*(1-(B880/100)-(C880/100)),"")</f>
        <v>0</v>
      </c>
      <c r="W880" s="6">
        <f>IFERROR(T880*V880,"")</f>
        <v>0</v>
      </c>
      <c r="X880" s="8">
        <f>IF(AND(U880&gt;0,O880&gt;0),ABS(U880-O880)/O880,"")</f>
        <v>0</v>
      </c>
      <c r="Y880" s="8">
        <f>IF(E880="Seca",Tol_Seca,Tol_Chuva)</f>
        <v>0</v>
      </c>
      <c r="Z880">
        <f>IF(AND(U880&gt;0,O880&gt;0),IF(X880&lt;=Y880,"OK","ATENCAO"),"")</f>
        <v>0</v>
      </c>
    </row>
    <row r="881" spans="7:26">
      <c r="G881">
        <f>D881&amp;"|"&amp;E881&amp;"|"&amp;F881</f>
        <v>0</v>
      </c>
      <c r="H881">
        <f>UPPER(SUBSTITUTE(SUBSTITUTE(G881,"-","")," ",""))</f>
        <v>0</v>
      </c>
      <c r="I881" s="6">
        <f>IFERROR(INDEX(Param_E,MATCH(H881,Param_KeysNorm,0)),"")</f>
        <v>0</v>
      </c>
      <c r="J881" s="6">
        <f>IFERROR(INDEX(Param_Gf,MATCH(H881,Param_KeysNorm,0)),"")</f>
        <v>0</v>
      </c>
      <c r="K881" s="6">
        <f>IFERROR(INDEX(Param_s,MATCH(H881,Param_KeysNorm,0)),"")</f>
        <v>0</v>
      </c>
      <c r="L881" s="6">
        <f>IFERROR(INDEX(Param_g,MATCH(H881,Param_KeysNorm,0)),"")</f>
        <v>0</v>
      </c>
      <c r="M881" s="6">
        <f>IFERROR(INDEX(Param_L,MATCH(H881,Param_KeysNorm,0)),"")</f>
        <v>0</v>
      </c>
      <c r="N881" s="6">
        <f>IFERROR(INDEX(Param_rho,MATCH(H881,Param_KeysNorm,0)),"")</f>
        <v>0</v>
      </c>
      <c r="O881" s="6">
        <f>IFERROR(INDEX(Param_d,MATCH(H881,Param_KeysNorm,0)),"")</f>
        <v>0</v>
      </c>
      <c r="P881" s="6">
        <f>IFERROR(IF(I881&gt;0,10000/I881,""),"")</f>
        <v>0</v>
      </c>
      <c r="Q881" s="6">
        <f>IFERROR(IF(K881&gt;0,J881/K881,""),"")</f>
        <v>0</v>
      </c>
      <c r="R881" s="6">
        <f>IFERROR(IF(L881&gt;0,Q881/L881,""),"")</f>
        <v>0</v>
      </c>
      <c r="S881" s="7">
        <f>IFERROR(R881*P881,"")</f>
        <v>0</v>
      </c>
      <c r="T881" s="6">
        <f>IFERROR((S881*M881*N881)/1000,"")</f>
        <v>0</v>
      </c>
      <c r="U881" s="6">
        <f>IFERROR(R881*M881*N881,"")</f>
        <v>0</v>
      </c>
      <c r="V881" s="6">
        <f>IF(A881&gt;0,A881*(1-(B881/100)-(C881/100)),"")</f>
        <v>0</v>
      </c>
      <c r="W881" s="6">
        <f>IFERROR(T881*V881,"")</f>
        <v>0</v>
      </c>
      <c r="X881" s="8">
        <f>IF(AND(U881&gt;0,O881&gt;0),ABS(U881-O881)/O881,"")</f>
        <v>0</v>
      </c>
      <c r="Y881" s="8">
        <f>IF(E881="Seca",Tol_Seca,Tol_Chuva)</f>
        <v>0</v>
      </c>
      <c r="Z881">
        <f>IF(AND(U881&gt;0,O881&gt;0),IF(X881&lt;=Y881,"OK","ATENCAO"),"")</f>
        <v>0</v>
      </c>
    </row>
    <row r="882" spans="7:26">
      <c r="G882">
        <f>D882&amp;"|"&amp;E882&amp;"|"&amp;F882</f>
        <v>0</v>
      </c>
      <c r="H882">
        <f>UPPER(SUBSTITUTE(SUBSTITUTE(G882,"-","")," ",""))</f>
        <v>0</v>
      </c>
      <c r="I882" s="6">
        <f>IFERROR(INDEX(Param_E,MATCH(H882,Param_KeysNorm,0)),"")</f>
        <v>0</v>
      </c>
      <c r="J882" s="6">
        <f>IFERROR(INDEX(Param_Gf,MATCH(H882,Param_KeysNorm,0)),"")</f>
        <v>0</v>
      </c>
      <c r="K882" s="6">
        <f>IFERROR(INDEX(Param_s,MATCH(H882,Param_KeysNorm,0)),"")</f>
        <v>0</v>
      </c>
      <c r="L882" s="6">
        <f>IFERROR(INDEX(Param_g,MATCH(H882,Param_KeysNorm,0)),"")</f>
        <v>0</v>
      </c>
      <c r="M882" s="6">
        <f>IFERROR(INDEX(Param_L,MATCH(H882,Param_KeysNorm,0)),"")</f>
        <v>0</v>
      </c>
      <c r="N882" s="6">
        <f>IFERROR(INDEX(Param_rho,MATCH(H882,Param_KeysNorm,0)),"")</f>
        <v>0</v>
      </c>
      <c r="O882" s="6">
        <f>IFERROR(INDEX(Param_d,MATCH(H882,Param_KeysNorm,0)),"")</f>
        <v>0</v>
      </c>
      <c r="P882" s="6">
        <f>IFERROR(IF(I882&gt;0,10000/I882,""),"")</f>
        <v>0</v>
      </c>
      <c r="Q882" s="6">
        <f>IFERROR(IF(K882&gt;0,J882/K882,""),"")</f>
        <v>0</v>
      </c>
      <c r="R882" s="6">
        <f>IFERROR(IF(L882&gt;0,Q882/L882,""),"")</f>
        <v>0</v>
      </c>
      <c r="S882" s="7">
        <f>IFERROR(R882*P882,"")</f>
        <v>0</v>
      </c>
      <c r="T882" s="6">
        <f>IFERROR((S882*M882*N882)/1000,"")</f>
        <v>0</v>
      </c>
      <c r="U882" s="6">
        <f>IFERROR(R882*M882*N882,"")</f>
        <v>0</v>
      </c>
      <c r="V882" s="6">
        <f>IF(A882&gt;0,A882*(1-(B882/100)-(C882/100)),"")</f>
        <v>0</v>
      </c>
      <c r="W882" s="6">
        <f>IFERROR(T882*V882,"")</f>
        <v>0</v>
      </c>
      <c r="X882" s="8">
        <f>IF(AND(U882&gt;0,O882&gt;0),ABS(U882-O882)/O882,"")</f>
        <v>0</v>
      </c>
      <c r="Y882" s="8">
        <f>IF(E882="Seca",Tol_Seca,Tol_Chuva)</f>
        <v>0</v>
      </c>
      <c r="Z882">
        <f>IF(AND(U882&gt;0,O882&gt;0),IF(X882&lt;=Y882,"OK","ATENCAO"),"")</f>
        <v>0</v>
      </c>
    </row>
    <row r="883" spans="7:26">
      <c r="G883">
        <f>D883&amp;"|"&amp;E883&amp;"|"&amp;F883</f>
        <v>0</v>
      </c>
      <c r="H883">
        <f>UPPER(SUBSTITUTE(SUBSTITUTE(G883,"-","")," ",""))</f>
        <v>0</v>
      </c>
      <c r="I883" s="6">
        <f>IFERROR(INDEX(Param_E,MATCH(H883,Param_KeysNorm,0)),"")</f>
        <v>0</v>
      </c>
      <c r="J883" s="6">
        <f>IFERROR(INDEX(Param_Gf,MATCH(H883,Param_KeysNorm,0)),"")</f>
        <v>0</v>
      </c>
      <c r="K883" s="6">
        <f>IFERROR(INDEX(Param_s,MATCH(H883,Param_KeysNorm,0)),"")</f>
        <v>0</v>
      </c>
      <c r="L883" s="6">
        <f>IFERROR(INDEX(Param_g,MATCH(H883,Param_KeysNorm,0)),"")</f>
        <v>0</v>
      </c>
      <c r="M883" s="6">
        <f>IFERROR(INDEX(Param_L,MATCH(H883,Param_KeysNorm,0)),"")</f>
        <v>0</v>
      </c>
      <c r="N883" s="6">
        <f>IFERROR(INDEX(Param_rho,MATCH(H883,Param_KeysNorm,0)),"")</f>
        <v>0</v>
      </c>
      <c r="O883" s="6">
        <f>IFERROR(INDEX(Param_d,MATCH(H883,Param_KeysNorm,0)),"")</f>
        <v>0</v>
      </c>
      <c r="P883" s="6">
        <f>IFERROR(IF(I883&gt;0,10000/I883,""),"")</f>
        <v>0</v>
      </c>
      <c r="Q883" s="6">
        <f>IFERROR(IF(K883&gt;0,J883/K883,""),"")</f>
        <v>0</v>
      </c>
      <c r="R883" s="6">
        <f>IFERROR(IF(L883&gt;0,Q883/L883,""),"")</f>
        <v>0</v>
      </c>
      <c r="S883" s="7">
        <f>IFERROR(R883*P883,"")</f>
        <v>0</v>
      </c>
      <c r="T883" s="6">
        <f>IFERROR((S883*M883*N883)/1000,"")</f>
        <v>0</v>
      </c>
      <c r="U883" s="6">
        <f>IFERROR(R883*M883*N883,"")</f>
        <v>0</v>
      </c>
      <c r="V883" s="6">
        <f>IF(A883&gt;0,A883*(1-(B883/100)-(C883/100)),"")</f>
        <v>0</v>
      </c>
      <c r="W883" s="6">
        <f>IFERROR(T883*V883,"")</f>
        <v>0</v>
      </c>
      <c r="X883" s="8">
        <f>IF(AND(U883&gt;0,O883&gt;0),ABS(U883-O883)/O883,"")</f>
        <v>0</v>
      </c>
      <c r="Y883" s="8">
        <f>IF(E883="Seca",Tol_Seca,Tol_Chuva)</f>
        <v>0</v>
      </c>
      <c r="Z883">
        <f>IF(AND(U883&gt;0,O883&gt;0),IF(X883&lt;=Y883,"OK","ATENCAO"),"")</f>
        <v>0</v>
      </c>
    </row>
    <row r="884" spans="7:26">
      <c r="G884">
        <f>D884&amp;"|"&amp;E884&amp;"|"&amp;F884</f>
        <v>0</v>
      </c>
      <c r="H884">
        <f>UPPER(SUBSTITUTE(SUBSTITUTE(G884,"-","")," ",""))</f>
        <v>0</v>
      </c>
      <c r="I884" s="6">
        <f>IFERROR(INDEX(Param_E,MATCH(H884,Param_KeysNorm,0)),"")</f>
        <v>0</v>
      </c>
      <c r="J884" s="6">
        <f>IFERROR(INDEX(Param_Gf,MATCH(H884,Param_KeysNorm,0)),"")</f>
        <v>0</v>
      </c>
      <c r="K884" s="6">
        <f>IFERROR(INDEX(Param_s,MATCH(H884,Param_KeysNorm,0)),"")</f>
        <v>0</v>
      </c>
      <c r="L884" s="6">
        <f>IFERROR(INDEX(Param_g,MATCH(H884,Param_KeysNorm,0)),"")</f>
        <v>0</v>
      </c>
      <c r="M884" s="6">
        <f>IFERROR(INDEX(Param_L,MATCH(H884,Param_KeysNorm,0)),"")</f>
        <v>0</v>
      </c>
      <c r="N884" s="6">
        <f>IFERROR(INDEX(Param_rho,MATCH(H884,Param_KeysNorm,0)),"")</f>
        <v>0</v>
      </c>
      <c r="O884" s="6">
        <f>IFERROR(INDEX(Param_d,MATCH(H884,Param_KeysNorm,0)),"")</f>
        <v>0</v>
      </c>
      <c r="P884" s="6">
        <f>IFERROR(IF(I884&gt;0,10000/I884,""),"")</f>
        <v>0</v>
      </c>
      <c r="Q884" s="6">
        <f>IFERROR(IF(K884&gt;0,J884/K884,""),"")</f>
        <v>0</v>
      </c>
      <c r="R884" s="6">
        <f>IFERROR(IF(L884&gt;0,Q884/L884,""),"")</f>
        <v>0</v>
      </c>
      <c r="S884" s="7">
        <f>IFERROR(R884*P884,"")</f>
        <v>0</v>
      </c>
      <c r="T884" s="6">
        <f>IFERROR((S884*M884*N884)/1000,"")</f>
        <v>0</v>
      </c>
      <c r="U884" s="6">
        <f>IFERROR(R884*M884*N884,"")</f>
        <v>0</v>
      </c>
      <c r="V884" s="6">
        <f>IF(A884&gt;0,A884*(1-(B884/100)-(C884/100)),"")</f>
        <v>0</v>
      </c>
      <c r="W884" s="6">
        <f>IFERROR(T884*V884,"")</f>
        <v>0</v>
      </c>
      <c r="X884" s="8">
        <f>IF(AND(U884&gt;0,O884&gt;0),ABS(U884-O884)/O884,"")</f>
        <v>0</v>
      </c>
      <c r="Y884" s="8">
        <f>IF(E884="Seca",Tol_Seca,Tol_Chuva)</f>
        <v>0</v>
      </c>
      <c r="Z884">
        <f>IF(AND(U884&gt;0,O884&gt;0),IF(X884&lt;=Y884,"OK","ATENCAO"),"")</f>
        <v>0</v>
      </c>
    </row>
    <row r="885" spans="7:26">
      <c r="G885">
        <f>D885&amp;"|"&amp;E885&amp;"|"&amp;F885</f>
        <v>0</v>
      </c>
      <c r="H885">
        <f>UPPER(SUBSTITUTE(SUBSTITUTE(G885,"-","")," ",""))</f>
        <v>0</v>
      </c>
      <c r="I885" s="6">
        <f>IFERROR(INDEX(Param_E,MATCH(H885,Param_KeysNorm,0)),"")</f>
        <v>0</v>
      </c>
      <c r="J885" s="6">
        <f>IFERROR(INDEX(Param_Gf,MATCH(H885,Param_KeysNorm,0)),"")</f>
        <v>0</v>
      </c>
      <c r="K885" s="6">
        <f>IFERROR(INDEX(Param_s,MATCH(H885,Param_KeysNorm,0)),"")</f>
        <v>0</v>
      </c>
      <c r="L885" s="6">
        <f>IFERROR(INDEX(Param_g,MATCH(H885,Param_KeysNorm,0)),"")</f>
        <v>0</v>
      </c>
      <c r="M885" s="6">
        <f>IFERROR(INDEX(Param_L,MATCH(H885,Param_KeysNorm,0)),"")</f>
        <v>0</v>
      </c>
      <c r="N885" s="6">
        <f>IFERROR(INDEX(Param_rho,MATCH(H885,Param_KeysNorm,0)),"")</f>
        <v>0</v>
      </c>
      <c r="O885" s="6">
        <f>IFERROR(INDEX(Param_d,MATCH(H885,Param_KeysNorm,0)),"")</f>
        <v>0</v>
      </c>
      <c r="P885" s="6">
        <f>IFERROR(IF(I885&gt;0,10000/I885,""),"")</f>
        <v>0</v>
      </c>
      <c r="Q885" s="6">
        <f>IFERROR(IF(K885&gt;0,J885/K885,""),"")</f>
        <v>0</v>
      </c>
      <c r="R885" s="6">
        <f>IFERROR(IF(L885&gt;0,Q885/L885,""),"")</f>
        <v>0</v>
      </c>
      <c r="S885" s="7">
        <f>IFERROR(R885*P885,"")</f>
        <v>0</v>
      </c>
      <c r="T885" s="6">
        <f>IFERROR((S885*M885*N885)/1000,"")</f>
        <v>0</v>
      </c>
      <c r="U885" s="6">
        <f>IFERROR(R885*M885*N885,"")</f>
        <v>0</v>
      </c>
      <c r="V885" s="6">
        <f>IF(A885&gt;0,A885*(1-(B885/100)-(C885/100)),"")</f>
        <v>0</v>
      </c>
      <c r="W885" s="6">
        <f>IFERROR(T885*V885,"")</f>
        <v>0</v>
      </c>
      <c r="X885" s="8">
        <f>IF(AND(U885&gt;0,O885&gt;0),ABS(U885-O885)/O885,"")</f>
        <v>0</v>
      </c>
      <c r="Y885" s="8">
        <f>IF(E885="Seca",Tol_Seca,Tol_Chuva)</f>
        <v>0</v>
      </c>
      <c r="Z885">
        <f>IF(AND(U885&gt;0,O885&gt;0),IF(X885&lt;=Y885,"OK","ATENCAO"),"")</f>
        <v>0</v>
      </c>
    </row>
    <row r="886" spans="7:26">
      <c r="G886">
        <f>D886&amp;"|"&amp;E886&amp;"|"&amp;F886</f>
        <v>0</v>
      </c>
      <c r="H886">
        <f>UPPER(SUBSTITUTE(SUBSTITUTE(G886,"-","")," ",""))</f>
        <v>0</v>
      </c>
      <c r="I886" s="6">
        <f>IFERROR(INDEX(Param_E,MATCH(H886,Param_KeysNorm,0)),"")</f>
        <v>0</v>
      </c>
      <c r="J886" s="6">
        <f>IFERROR(INDEX(Param_Gf,MATCH(H886,Param_KeysNorm,0)),"")</f>
        <v>0</v>
      </c>
      <c r="K886" s="6">
        <f>IFERROR(INDEX(Param_s,MATCH(H886,Param_KeysNorm,0)),"")</f>
        <v>0</v>
      </c>
      <c r="L886" s="6">
        <f>IFERROR(INDEX(Param_g,MATCH(H886,Param_KeysNorm,0)),"")</f>
        <v>0</v>
      </c>
      <c r="M886" s="6">
        <f>IFERROR(INDEX(Param_L,MATCH(H886,Param_KeysNorm,0)),"")</f>
        <v>0</v>
      </c>
      <c r="N886" s="6">
        <f>IFERROR(INDEX(Param_rho,MATCH(H886,Param_KeysNorm,0)),"")</f>
        <v>0</v>
      </c>
      <c r="O886" s="6">
        <f>IFERROR(INDEX(Param_d,MATCH(H886,Param_KeysNorm,0)),"")</f>
        <v>0</v>
      </c>
      <c r="P886" s="6">
        <f>IFERROR(IF(I886&gt;0,10000/I886,""),"")</f>
        <v>0</v>
      </c>
      <c r="Q886" s="6">
        <f>IFERROR(IF(K886&gt;0,J886/K886,""),"")</f>
        <v>0</v>
      </c>
      <c r="R886" s="6">
        <f>IFERROR(IF(L886&gt;0,Q886/L886,""),"")</f>
        <v>0</v>
      </c>
      <c r="S886" s="7">
        <f>IFERROR(R886*P886,"")</f>
        <v>0</v>
      </c>
      <c r="T886" s="6">
        <f>IFERROR((S886*M886*N886)/1000,"")</f>
        <v>0</v>
      </c>
      <c r="U886" s="6">
        <f>IFERROR(R886*M886*N886,"")</f>
        <v>0</v>
      </c>
      <c r="V886" s="6">
        <f>IF(A886&gt;0,A886*(1-(B886/100)-(C886/100)),"")</f>
        <v>0</v>
      </c>
      <c r="W886" s="6">
        <f>IFERROR(T886*V886,"")</f>
        <v>0</v>
      </c>
      <c r="X886" s="8">
        <f>IF(AND(U886&gt;0,O886&gt;0),ABS(U886-O886)/O886,"")</f>
        <v>0</v>
      </c>
      <c r="Y886" s="8">
        <f>IF(E886="Seca",Tol_Seca,Tol_Chuva)</f>
        <v>0</v>
      </c>
      <c r="Z886">
        <f>IF(AND(U886&gt;0,O886&gt;0),IF(X886&lt;=Y886,"OK","ATENCAO"),"")</f>
        <v>0</v>
      </c>
    </row>
    <row r="887" spans="7:26">
      <c r="G887">
        <f>D887&amp;"|"&amp;E887&amp;"|"&amp;F887</f>
        <v>0</v>
      </c>
      <c r="H887">
        <f>UPPER(SUBSTITUTE(SUBSTITUTE(G887,"-","")," ",""))</f>
        <v>0</v>
      </c>
      <c r="I887" s="6">
        <f>IFERROR(INDEX(Param_E,MATCH(H887,Param_KeysNorm,0)),"")</f>
        <v>0</v>
      </c>
      <c r="J887" s="6">
        <f>IFERROR(INDEX(Param_Gf,MATCH(H887,Param_KeysNorm,0)),"")</f>
        <v>0</v>
      </c>
      <c r="K887" s="6">
        <f>IFERROR(INDEX(Param_s,MATCH(H887,Param_KeysNorm,0)),"")</f>
        <v>0</v>
      </c>
      <c r="L887" s="6">
        <f>IFERROR(INDEX(Param_g,MATCH(H887,Param_KeysNorm,0)),"")</f>
        <v>0</v>
      </c>
      <c r="M887" s="6">
        <f>IFERROR(INDEX(Param_L,MATCH(H887,Param_KeysNorm,0)),"")</f>
        <v>0</v>
      </c>
      <c r="N887" s="6">
        <f>IFERROR(INDEX(Param_rho,MATCH(H887,Param_KeysNorm,0)),"")</f>
        <v>0</v>
      </c>
      <c r="O887" s="6">
        <f>IFERROR(INDEX(Param_d,MATCH(H887,Param_KeysNorm,0)),"")</f>
        <v>0</v>
      </c>
      <c r="P887" s="6">
        <f>IFERROR(IF(I887&gt;0,10000/I887,""),"")</f>
        <v>0</v>
      </c>
      <c r="Q887" s="6">
        <f>IFERROR(IF(K887&gt;0,J887/K887,""),"")</f>
        <v>0</v>
      </c>
      <c r="R887" s="6">
        <f>IFERROR(IF(L887&gt;0,Q887/L887,""),"")</f>
        <v>0</v>
      </c>
      <c r="S887" s="7">
        <f>IFERROR(R887*P887,"")</f>
        <v>0</v>
      </c>
      <c r="T887" s="6">
        <f>IFERROR((S887*M887*N887)/1000,"")</f>
        <v>0</v>
      </c>
      <c r="U887" s="6">
        <f>IFERROR(R887*M887*N887,"")</f>
        <v>0</v>
      </c>
      <c r="V887" s="6">
        <f>IF(A887&gt;0,A887*(1-(B887/100)-(C887/100)),"")</f>
        <v>0</v>
      </c>
      <c r="W887" s="6">
        <f>IFERROR(T887*V887,"")</f>
        <v>0</v>
      </c>
      <c r="X887" s="8">
        <f>IF(AND(U887&gt;0,O887&gt;0),ABS(U887-O887)/O887,"")</f>
        <v>0</v>
      </c>
      <c r="Y887" s="8">
        <f>IF(E887="Seca",Tol_Seca,Tol_Chuva)</f>
        <v>0</v>
      </c>
      <c r="Z887">
        <f>IF(AND(U887&gt;0,O887&gt;0),IF(X887&lt;=Y887,"OK","ATENCAO"),"")</f>
        <v>0</v>
      </c>
    </row>
    <row r="888" spans="7:26">
      <c r="G888">
        <f>D888&amp;"|"&amp;E888&amp;"|"&amp;F888</f>
        <v>0</v>
      </c>
      <c r="H888">
        <f>UPPER(SUBSTITUTE(SUBSTITUTE(G888,"-","")," ",""))</f>
        <v>0</v>
      </c>
      <c r="I888" s="6">
        <f>IFERROR(INDEX(Param_E,MATCH(H888,Param_KeysNorm,0)),"")</f>
        <v>0</v>
      </c>
      <c r="J888" s="6">
        <f>IFERROR(INDEX(Param_Gf,MATCH(H888,Param_KeysNorm,0)),"")</f>
        <v>0</v>
      </c>
      <c r="K888" s="6">
        <f>IFERROR(INDEX(Param_s,MATCH(H888,Param_KeysNorm,0)),"")</f>
        <v>0</v>
      </c>
      <c r="L888" s="6">
        <f>IFERROR(INDEX(Param_g,MATCH(H888,Param_KeysNorm,0)),"")</f>
        <v>0</v>
      </c>
      <c r="M888" s="6">
        <f>IFERROR(INDEX(Param_L,MATCH(H888,Param_KeysNorm,0)),"")</f>
        <v>0</v>
      </c>
      <c r="N888" s="6">
        <f>IFERROR(INDEX(Param_rho,MATCH(H888,Param_KeysNorm,0)),"")</f>
        <v>0</v>
      </c>
      <c r="O888" s="6">
        <f>IFERROR(INDEX(Param_d,MATCH(H888,Param_KeysNorm,0)),"")</f>
        <v>0</v>
      </c>
      <c r="P888" s="6">
        <f>IFERROR(IF(I888&gt;0,10000/I888,""),"")</f>
        <v>0</v>
      </c>
      <c r="Q888" s="6">
        <f>IFERROR(IF(K888&gt;0,J888/K888,""),"")</f>
        <v>0</v>
      </c>
      <c r="R888" s="6">
        <f>IFERROR(IF(L888&gt;0,Q888/L888,""),"")</f>
        <v>0</v>
      </c>
      <c r="S888" s="7">
        <f>IFERROR(R888*P888,"")</f>
        <v>0</v>
      </c>
      <c r="T888" s="6">
        <f>IFERROR((S888*M888*N888)/1000,"")</f>
        <v>0</v>
      </c>
      <c r="U888" s="6">
        <f>IFERROR(R888*M888*N888,"")</f>
        <v>0</v>
      </c>
      <c r="V888" s="6">
        <f>IF(A888&gt;0,A888*(1-(B888/100)-(C888/100)),"")</f>
        <v>0</v>
      </c>
      <c r="W888" s="6">
        <f>IFERROR(T888*V888,"")</f>
        <v>0</v>
      </c>
      <c r="X888" s="8">
        <f>IF(AND(U888&gt;0,O888&gt;0),ABS(U888-O888)/O888,"")</f>
        <v>0</v>
      </c>
      <c r="Y888" s="8">
        <f>IF(E888="Seca",Tol_Seca,Tol_Chuva)</f>
        <v>0</v>
      </c>
      <c r="Z888">
        <f>IF(AND(U888&gt;0,O888&gt;0),IF(X888&lt;=Y888,"OK","ATENCAO"),"")</f>
        <v>0</v>
      </c>
    </row>
    <row r="889" spans="7:26">
      <c r="G889">
        <f>D889&amp;"|"&amp;E889&amp;"|"&amp;F889</f>
        <v>0</v>
      </c>
      <c r="H889">
        <f>UPPER(SUBSTITUTE(SUBSTITUTE(G889,"-","")," ",""))</f>
        <v>0</v>
      </c>
      <c r="I889" s="6">
        <f>IFERROR(INDEX(Param_E,MATCH(H889,Param_KeysNorm,0)),"")</f>
        <v>0</v>
      </c>
      <c r="J889" s="6">
        <f>IFERROR(INDEX(Param_Gf,MATCH(H889,Param_KeysNorm,0)),"")</f>
        <v>0</v>
      </c>
      <c r="K889" s="6">
        <f>IFERROR(INDEX(Param_s,MATCH(H889,Param_KeysNorm,0)),"")</f>
        <v>0</v>
      </c>
      <c r="L889" s="6">
        <f>IFERROR(INDEX(Param_g,MATCH(H889,Param_KeysNorm,0)),"")</f>
        <v>0</v>
      </c>
      <c r="M889" s="6">
        <f>IFERROR(INDEX(Param_L,MATCH(H889,Param_KeysNorm,0)),"")</f>
        <v>0</v>
      </c>
      <c r="N889" s="6">
        <f>IFERROR(INDEX(Param_rho,MATCH(H889,Param_KeysNorm,0)),"")</f>
        <v>0</v>
      </c>
      <c r="O889" s="6">
        <f>IFERROR(INDEX(Param_d,MATCH(H889,Param_KeysNorm,0)),"")</f>
        <v>0</v>
      </c>
      <c r="P889" s="6">
        <f>IFERROR(IF(I889&gt;0,10000/I889,""),"")</f>
        <v>0</v>
      </c>
      <c r="Q889" s="6">
        <f>IFERROR(IF(K889&gt;0,J889/K889,""),"")</f>
        <v>0</v>
      </c>
      <c r="R889" s="6">
        <f>IFERROR(IF(L889&gt;0,Q889/L889,""),"")</f>
        <v>0</v>
      </c>
      <c r="S889" s="7">
        <f>IFERROR(R889*P889,"")</f>
        <v>0</v>
      </c>
      <c r="T889" s="6">
        <f>IFERROR((S889*M889*N889)/1000,"")</f>
        <v>0</v>
      </c>
      <c r="U889" s="6">
        <f>IFERROR(R889*M889*N889,"")</f>
        <v>0</v>
      </c>
      <c r="V889" s="6">
        <f>IF(A889&gt;0,A889*(1-(B889/100)-(C889/100)),"")</f>
        <v>0</v>
      </c>
      <c r="W889" s="6">
        <f>IFERROR(T889*V889,"")</f>
        <v>0</v>
      </c>
      <c r="X889" s="8">
        <f>IF(AND(U889&gt;0,O889&gt;0),ABS(U889-O889)/O889,"")</f>
        <v>0</v>
      </c>
      <c r="Y889" s="8">
        <f>IF(E889="Seca",Tol_Seca,Tol_Chuva)</f>
        <v>0</v>
      </c>
      <c r="Z889">
        <f>IF(AND(U889&gt;0,O889&gt;0),IF(X889&lt;=Y889,"OK","ATENCAO"),"")</f>
        <v>0</v>
      </c>
    </row>
    <row r="890" spans="7:26">
      <c r="G890">
        <f>D890&amp;"|"&amp;E890&amp;"|"&amp;F890</f>
        <v>0</v>
      </c>
      <c r="H890">
        <f>UPPER(SUBSTITUTE(SUBSTITUTE(G890,"-","")," ",""))</f>
        <v>0</v>
      </c>
      <c r="I890" s="6">
        <f>IFERROR(INDEX(Param_E,MATCH(H890,Param_KeysNorm,0)),"")</f>
        <v>0</v>
      </c>
      <c r="J890" s="6">
        <f>IFERROR(INDEX(Param_Gf,MATCH(H890,Param_KeysNorm,0)),"")</f>
        <v>0</v>
      </c>
      <c r="K890" s="6">
        <f>IFERROR(INDEX(Param_s,MATCH(H890,Param_KeysNorm,0)),"")</f>
        <v>0</v>
      </c>
      <c r="L890" s="6">
        <f>IFERROR(INDEX(Param_g,MATCH(H890,Param_KeysNorm,0)),"")</f>
        <v>0</v>
      </c>
      <c r="M890" s="6">
        <f>IFERROR(INDEX(Param_L,MATCH(H890,Param_KeysNorm,0)),"")</f>
        <v>0</v>
      </c>
      <c r="N890" s="6">
        <f>IFERROR(INDEX(Param_rho,MATCH(H890,Param_KeysNorm,0)),"")</f>
        <v>0</v>
      </c>
      <c r="O890" s="6">
        <f>IFERROR(INDEX(Param_d,MATCH(H890,Param_KeysNorm,0)),"")</f>
        <v>0</v>
      </c>
      <c r="P890" s="6">
        <f>IFERROR(IF(I890&gt;0,10000/I890,""),"")</f>
        <v>0</v>
      </c>
      <c r="Q890" s="6">
        <f>IFERROR(IF(K890&gt;0,J890/K890,""),"")</f>
        <v>0</v>
      </c>
      <c r="R890" s="6">
        <f>IFERROR(IF(L890&gt;0,Q890/L890,""),"")</f>
        <v>0</v>
      </c>
      <c r="S890" s="7">
        <f>IFERROR(R890*P890,"")</f>
        <v>0</v>
      </c>
      <c r="T890" s="6">
        <f>IFERROR((S890*M890*N890)/1000,"")</f>
        <v>0</v>
      </c>
      <c r="U890" s="6">
        <f>IFERROR(R890*M890*N890,"")</f>
        <v>0</v>
      </c>
      <c r="V890" s="6">
        <f>IF(A890&gt;0,A890*(1-(B890/100)-(C890/100)),"")</f>
        <v>0</v>
      </c>
      <c r="W890" s="6">
        <f>IFERROR(T890*V890,"")</f>
        <v>0</v>
      </c>
      <c r="X890" s="8">
        <f>IF(AND(U890&gt;0,O890&gt;0),ABS(U890-O890)/O890,"")</f>
        <v>0</v>
      </c>
      <c r="Y890" s="8">
        <f>IF(E890="Seca",Tol_Seca,Tol_Chuva)</f>
        <v>0</v>
      </c>
      <c r="Z890">
        <f>IF(AND(U890&gt;0,O890&gt;0),IF(X890&lt;=Y890,"OK","ATENCAO"),"")</f>
        <v>0</v>
      </c>
    </row>
    <row r="891" spans="7:26">
      <c r="G891">
        <f>D891&amp;"|"&amp;E891&amp;"|"&amp;F891</f>
        <v>0</v>
      </c>
      <c r="H891">
        <f>UPPER(SUBSTITUTE(SUBSTITUTE(G891,"-","")," ",""))</f>
        <v>0</v>
      </c>
      <c r="I891" s="6">
        <f>IFERROR(INDEX(Param_E,MATCH(H891,Param_KeysNorm,0)),"")</f>
        <v>0</v>
      </c>
      <c r="J891" s="6">
        <f>IFERROR(INDEX(Param_Gf,MATCH(H891,Param_KeysNorm,0)),"")</f>
        <v>0</v>
      </c>
      <c r="K891" s="6">
        <f>IFERROR(INDEX(Param_s,MATCH(H891,Param_KeysNorm,0)),"")</f>
        <v>0</v>
      </c>
      <c r="L891" s="6">
        <f>IFERROR(INDEX(Param_g,MATCH(H891,Param_KeysNorm,0)),"")</f>
        <v>0</v>
      </c>
      <c r="M891" s="6">
        <f>IFERROR(INDEX(Param_L,MATCH(H891,Param_KeysNorm,0)),"")</f>
        <v>0</v>
      </c>
      <c r="N891" s="6">
        <f>IFERROR(INDEX(Param_rho,MATCH(H891,Param_KeysNorm,0)),"")</f>
        <v>0</v>
      </c>
      <c r="O891" s="6">
        <f>IFERROR(INDEX(Param_d,MATCH(H891,Param_KeysNorm,0)),"")</f>
        <v>0</v>
      </c>
      <c r="P891" s="6">
        <f>IFERROR(IF(I891&gt;0,10000/I891,""),"")</f>
        <v>0</v>
      </c>
      <c r="Q891" s="6">
        <f>IFERROR(IF(K891&gt;0,J891/K891,""),"")</f>
        <v>0</v>
      </c>
      <c r="R891" s="6">
        <f>IFERROR(IF(L891&gt;0,Q891/L891,""),"")</f>
        <v>0</v>
      </c>
      <c r="S891" s="7">
        <f>IFERROR(R891*P891,"")</f>
        <v>0</v>
      </c>
      <c r="T891" s="6">
        <f>IFERROR((S891*M891*N891)/1000,"")</f>
        <v>0</v>
      </c>
      <c r="U891" s="6">
        <f>IFERROR(R891*M891*N891,"")</f>
        <v>0</v>
      </c>
      <c r="V891" s="6">
        <f>IF(A891&gt;0,A891*(1-(B891/100)-(C891/100)),"")</f>
        <v>0</v>
      </c>
      <c r="W891" s="6">
        <f>IFERROR(T891*V891,"")</f>
        <v>0</v>
      </c>
      <c r="X891" s="8">
        <f>IF(AND(U891&gt;0,O891&gt;0),ABS(U891-O891)/O891,"")</f>
        <v>0</v>
      </c>
      <c r="Y891" s="8">
        <f>IF(E891="Seca",Tol_Seca,Tol_Chuva)</f>
        <v>0</v>
      </c>
      <c r="Z891">
        <f>IF(AND(U891&gt;0,O891&gt;0),IF(X891&lt;=Y891,"OK","ATENCAO"),"")</f>
        <v>0</v>
      </c>
    </row>
    <row r="892" spans="7:26">
      <c r="G892">
        <f>D892&amp;"|"&amp;E892&amp;"|"&amp;F892</f>
        <v>0</v>
      </c>
      <c r="H892">
        <f>UPPER(SUBSTITUTE(SUBSTITUTE(G892,"-","")," ",""))</f>
        <v>0</v>
      </c>
      <c r="I892" s="6">
        <f>IFERROR(INDEX(Param_E,MATCH(H892,Param_KeysNorm,0)),"")</f>
        <v>0</v>
      </c>
      <c r="J892" s="6">
        <f>IFERROR(INDEX(Param_Gf,MATCH(H892,Param_KeysNorm,0)),"")</f>
        <v>0</v>
      </c>
      <c r="K892" s="6">
        <f>IFERROR(INDEX(Param_s,MATCH(H892,Param_KeysNorm,0)),"")</f>
        <v>0</v>
      </c>
      <c r="L892" s="6">
        <f>IFERROR(INDEX(Param_g,MATCH(H892,Param_KeysNorm,0)),"")</f>
        <v>0</v>
      </c>
      <c r="M892" s="6">
        <f>IFERROR(INDEX(Param_L,MATCH(H892,Param_KeysNorm,0)),"")</f>
        <v>0</v>
      </c>
      <c r="N892" s="6">
        <f>IFERROR(INDEX(Param_rho,MATCH(H892,Param_KeysNorm,0)),"")</f>
        <v>0</v>
      </c>
      <c r="O892" s="6">
        <f>IFERROR(INDEX(Param_d,MATCH(H892,Param_KeysNorm,0)),"")</f>
        <v>0</v>
      </c>
      <c r="P892" s="6">
        <f>IFERROR(IF(I892&gt;0,10000/I892,""),"")</f>
        <v>0</v>
      </c>
      <c r="Q892" s="6">
        <f>IFERROR(IF(K892&gt;0,J892/K892,""),"")</f>
        <v>0</v>
      </c>
      <c r="R892" s="6">
        <f>IFERROR(IF(L892&gt;0,Q892/L892,""),"")</f>
        <v>0</v>
      </c>
      <c r="S892" s="7">
        <f>IFERROR(R892*P892,"")</f>
        <v>0</v>
      </c>
      <c r="T892" s="6">
        <f>IFERROR((S892*M892*N892)/1000,"")</f>
        <v>0</v>
      </c>
      <c r="U892" s="6">
        <f>IFERROR(R892*M892*N892,"")</f>
        <v>0</v>
      </c>
      <c r="V892" s="6">
        <f>IF(A892&gt;0,A892*(1-(B892/100)-(C892/100)),"")</f>
        <v>0</v>
      </c>
      <c r="W892" s="6">
        <f>IFERROR(T892*V892,"")</f>
        <v>0</v>
      </c>
      <c r="X892" s="8">
        <f>IF(AND(U892&gt;0,O892&gt;0),ABS(U892-O892)/O892,"")</f>
        <v>0</v>
      </c>
      <c r="Y892" s="8">
        <f>IF(E892="Seca",Tol_Seca,Tol_Chuva)</f>
        <v>0</v>
      </c>
      <c r="Z892">
        <f>IF(AND(U892&gt;0,O892&gt;0),IF(X892&lt;=Y892,"OK","ATENCAO"),"")</f>
        <v>0</v>
      </c>
    </row>
    <row r="893" spans="7:26">
      <c r="G893">
        <f>D893&amp;"|"&amp;E893&amp;"|"&amp;F893</f>
        <v>0</v>
      </c>
      <c r="H893">
        <f>UPPER(SUBSTITUTE(SUBSTITUTE(G893,"-","")," ",""))</f>
        <v>0</v>
      </c>
      <c r="I893" s="6">
        <f>IFERROR(INDEX(Param_E,MATCH(H893,Param_KeysNorm,0)),"")</f>
        <v>0</v>
      </c>
      <c r="J893" s="6">
        <f>IFERROR(INDEX(Param_Gf,MATCH(H893,Param_KeysNorm,0)),"")</f>
        <v>0</v>
      </c>
      <c r="K893" s="6">
        <f>IFERROR(INDEX(Param_s,MATCH(H893,Param_KeysNorm,0)),"")</f>
        <v>0</v>
      </c>
      <c r="L893" s="6">
        <f>IFERROR(INDEX(Param_g,MATCH(H893,Param_KeysNorm,0)),"")</f>
        <v>0</v>
      </c>
      <c r="M893" s="6">
        <f>IFERROR(INDEX(Param_L,MATCH(H893,Param_KeysNorm,0)),"")</f>
        <v>0</v>
      </c>
      <c r="N893" s="6">
        <f>IFERROR(INDEX(Param_rho,MATCH(H893,Param_KeysNorm,0)),"")</f>
        <v>0</v>
      </c>
      <c r="O893" s="6">
        <f>IFERROR(INDEX(Param_d,MATCH(H893,Param_KeysNorm,0)),"")</f>
        <v>0</v>
      </c>
      <c r="P893" s="6">
        <f>IFERROR(IF(I893&gt;0,10000/I893,""),"")</f>
        <v>0</v>
      </c>
      <c r="Q893" s="6">
        <f>IFERROR(IF(K893&gt;0,J893/K893,""),"")</f>
        <v>0</v>
      </c>
      <c r="R893" s="6">
        <f>IFERROR(IF(L893&gt;0,Q893/L893,""),"")</f>
        <v>0</v>
      </c>
      <c r="S893" s="7">
        <f>IFERROR(R893*P893,"")</f>
        <v>0</v>
      </c>
      <c r="T893" s="6">
        <f>IFERROR((S893*M893*N893)/1000,"")</f>
        <v>0</v>
      </c>
      <c r="U893" s="6">
        <f>IFERROR(R893*M893*N893,"")</f>
        <v>0</v>
      </c>
      <c r="V893" s="6">
        <f>IF(A893&gt;0,A893*(1-(B893/100)-(C893/100)),"")</f>
        <v>0</v>
      </c>
      <c r="W893" s="6">
        <f>IFERROR(T893*V893,"")</f>
        <v>0</v>
      </c>
      <c r="X893" s="8">
        <f>IF(AND(U893&gt;0,O893&gt;0),ABS(U893-O893)/O893,"")</f>
        <v>0</v>
      </c>
      <c r="Y893" s="8">
        <f>IF(E893="Seca",Tol_Seca,Tol_Chuva)</f>
        <v>0</v>
      </c>
      <c r="Z893">
        <f>IF(AND(U893&gt;0,O893&gt;0),IF(X893&lt;=Y893,"OK","ATENCAO"),"")</f>
        <v>0</v>
      </c>
    </row>
    <row r="894" spans="7:26">
      <c r="G894">
        <f>D894&amp;"|"&amp;E894&amp;"|"&amp;F894</f>
        <v>0</v>
      </c>
      <c r="H894">
        <f>UPPER(SUBSTITUTE(SUBSTITUTE(G894,"-","")," ",""))</f>
        <v>0</v>
      </c>
      <c r="I894" s="6">
        <f>IFERROR(INDEX(Param_E,MATCH(H894,Param_KeysNorm,0)),"")</f>
        <v>0</v>
      </c>
      <c r="J894" s="6">
        <f>IFERROR(INDEX(Param_Gf,MATCH(H894,Param_KeysNorm,0)),"")</f>
        <v>0</v>
      </c>
      <c r="K894" s="6">
        <f>IFERROR(INDEX(Param_s,MATCH(H894,Param_KeysNorm,0)),"")</f>
        <v>0</v>
      </c>
      <c r="L894" s="6">
        <f>IFERROR(INDEX(Param_g,MATCH(H894,Param_KeysNorm,0)),"")</f>
        <v>0</v>
      </c>
      <c r="M894" s="6">
        <f>IFERROR(INDEX(Param_L,MATCH(H894,Param_KeysNorm,0)),"")</f>
        <v>0</v>
      </c>
      <c r="N894" s="6">
        <f>IFERROR(INDEX(Param_rho,MATCH(H894,Param_KeysNorm,0)),"")</f>
        <v>0</v>
      </c>
      <c r="O894" s="6">
        <f>IFERROR(INDEX(Param_d,MATCH(H894,Param_KeysNorm,0)),"")</f>
        <v>0</v>
      </c>
      <c r="P894" s="6">
        <f>IFERROR(IF(I894&gt;0,10000/I894,""),"")</f>
        <v>0</v>
      </c>
      <c r="Q894" s="6">
        <f>IFERROR(IF(K894&gt;0,J894/K894,""),"")</f>
        <v>0</v>
      </c>
      <c r="R894" s="6">
        <f>IFERROR(IF(L894&gt;0,Q894/L894,""),"")</f>
        <v>0</v>
      </c>
      <c r="S894" s="7">
        <f>IFERROR(R894*P894,"")</f>
        <v>0</v>
      </c>
      <c r="T894" s="6">
        <f>IFERROR((S894*M894*N894)/1000,"")</f>
        <v>0</v>
      </c>
      <c r="U894" s="6">
        <f>IFERROR(R894*M894*N894,"")</f>
        <v>0</v>
      </c>
      <c r="V894" s="6">
        <f>IF(A894&gt;0,A894*(1-(B894/100)-(C894/100)),"")</f>
        <v>0</v>
      </c>
      <c r="W894" s="6">
        <f>IFERROR(T894*V894,"")</f>
        <v>0</v>
      </c>
      <c r="X894" s="8">
        <f>IF(AND(U894&gt;0,O894&gt;0),ABS(U894-O894)/O894,"")</f>
        <v>0</v>
      </c>
      <c r="Y894" s="8">
        <f>IF(E894="Seca",Tol_Seca,Tol_Chuva)</f>
        <v>0</v>
      </c>
      <c r="Z894">
        <f>IF(AND(U894&gt;0,O894&gt;0),IF(X894&lt;=Y894,"OK","ATENCAO"),"")</f>
        <v>0</v>
      </c>
    </row>
    <row r="895" spans="7:26">
      <c r="G895">
        <f>D895&amp;"|"&amp;E895&amp;"|"&amp;F895</f>
        <v>0</v>
      </c>
      <c r="H895">
        <f>UPPER(SUBSTITUTE(SUBSTITUTE(G895,"-","")," ",""))</f>
        <v>0</v>
      </c>
      <c r="I895" s="6">
        <f>IFERROR(INDEX(Param_E,MATCH(H895,Param_KeysNorm,0)),"")</f>
        <v>0</v>
      </c>
      <c r="J895" s="6">
        <f>IFERROR(INDEX(Param_Gf,MATCH(H895,Param_KeysNorm,0)),"")</f>
        <v>0</v>
      </c>
      <c r="K895" s="6">
        <f>IFERROR(INDEX(Param_s,MATCH(H895,Param_KeysNorm,0)),"")</f>
        <v>0</v>
      </c>
      <c r="L895" s="6">
        <f>IFERROR(INDEX(Param_g,MATCH(H895,Param_KeysNorm,0)),"")</f>
        <v>0</v>
      </c>
      <c r="M895" s="6">
        <f>IFERROR(INDEX(Param_L,MATCH(H895,Param_KeysNorm,0)),"")</f>
        <v>0</v>
      </c>
      <c r="N895" s="6">
        <f>IFERROR(INDEX(Param_rho,MATCH(H895,Param_KeysNorm,0)),"")</f>
        <v>0</v>
      </c>
      <c r="O895" s="6">
        <f>IFERROR(INDEX(Param_d,MATCH(H895,Param_KeysNorm,0)),"")</f>
        <v>0</v>
      </c>
      <c r="P895" s="6">
        <f>IFERROR(IF(I895&gt;0,10000/I895,""),"")</f>
        <v>0</v>
      </c>
      <c r="Q895" s="6">
        <f>IFERROR(IF(K895&gt;0,J895/K895,""),"")</f>
        <v>0</v>
      </c>
      <c r="R895" s="6">
        <f>IFERROR(IF(L895&gt;0,Q895/L895,""),"")</f>
        <v>0</v>
      </c>
      <c r="S895" s="7">
        <f>IFERROR(R895*P895,"")</f>
        <v>0</v>
      </c>
      <c r="T895" s="6">
        <f>IFERROR((S895*M895*N895)/1000,"")</f>
        <v>0</v>
      </c>
      <c r="U895" s="6">
        <f>IFERROR(R895*M895*N895,"")</f>
        <v>0</v>
      </c>
      <c r="V895" s="6">
        <f>IF(A895&gt;0,A895*(1-(B895/100)-(C895/100)),"")</f>
        <v>0</v>
      </c>
      <c r="W895" s="6">
        <f>IFERROR(T895*V895,"")</f>
        <v>0</v>
      </c>
      <c r="X895" s="8">
        <f>IF(AND(U895&gt;0,O895&gt;0),ABS(U895-O895)/O895,"")</f>
        <v>0</v>
      </c>
      <c r="Y895" s="8">
        <f>IF(E895="Seca",Tol_Seca,Tol_Chuva)</f>
        <v>0</v>
      </c>
      <c r="Z895">
        <f>IF(AND(U895&gt;0,O895&gt;0),IF(X895&lt;=Y895,"OK","ATENCAO"),"")</f>
        <v>0</v>
      </c>
    </row>
    <row r="896" spans="7:26">
      <c r="G896">
        <f>D896&amp;"|"&amp;E896&amp;"|"&amp;F896</f>
        <v>0</v>
      </c>
      <c r="H896">
        <f>UPPER(SUBSTITUTE(SUBSTITUTE(G896,"-","")," ",""))</f>
        <v>0</v>
      </c>
      <c r="I896" s="6">
        <f>IFERROR(INDEX(Param_E,MATCH(H896,Param_KeysNorm,0)),"")</f>
        <v>0</v>
      </c>
      <c r="J896" s="6">
        <f>IFERROR(INDEX(Param_Gf,MATCH(H896,Param_KeysNorm,0)),"")</f>
        <v>0</v>
      </c>
      <c r="K896" s="6">
        <f>IFERROR(INDEX(Param_s,MATCH(H896,Param_KeysNorm,0)),"")</f>
        <v>0</v>
      </c>
      <c r="L896" s="6">
        <f>IFERROR(INDEX(Param_g,MATCH(H896,Param_KeysNorm,0)),"")</f>
        <v>0</v>
      </c>
      <c r="M896" s="6">
        <f>IFERROR(INDEX(Param_L,MATCH(H896,Param_KeysNorm,0)),"")</f>
        <v>0</v>
      </c>
      <c r="N896" s="6">
        <f>IFERROR(INDEX(Param_rho,MATCH(H896,Param_KeysNorm,0)),"")</f>
        <v>0</v>
      </c>
      <c r="O896" s="6">
        <f>IFERROR(INDEX(Param_d,MATCH(H896,Param_KeysNorm,0)),"")</f>
        <v>0</v>
      </c>
      <c r="P896" s="6">
        <f>IFERROR(IF(I896&gt;0,10000/I896,""),"")</f>
        <v>0</v>
      </c>
      <c r="Q896" s="6">
        <f>IFERROR(IF(K896&gt;0,J896/K896,""),"")</f>
        <v>0</v>
      </c>
      <c r="R896" s="6">
        <f>IFERROR(IF(L896&gt;0,Q896/L896,""),"")</f>
        <v>0</v>
      </c>
      <c r="S896" s="7">
        <f>IFERROR(R896*P896,"")</f>
        <v>0</v>
      </c>
      <c r="T896" s="6">
        <f>IFERROR((S896*M896*N896)/1000,"")</f>
        <v>0</v>
      </c>
      <c r="U896" s="6">
        <f>IFERROR(R896*M896*N896,"")</f>
        <v>0</v>
      </c>
      <c r="V896" s="6">
        <f>IF(A896&gt;0,A896*(1-(B896/100)-(C896/100)),"")</f>
        <v>0</v>
      </c>
      <c r="W896" s="6">
        <f>IFERROR(T896*V896,"")</f>
        <v>0</v>
      </c>
      <c r="X896" s="8">
        <f>IF(AND(U896&gt;0,O896&gt;0),ABS(U896-O896)/O896,"")</f>
        <v>0</v>
      </c>
      <c r="Y896" s="8">
        <f>IF(E896="Seca",Tol_Seca,Tol_Chuva)</f>
        <v>0</v>
      </c>
      <c r="Z896">
        <f>IF(AND(U896&gt;0,O896&gt;0),IF(X896&lt;=Y896,"OK","ATENCAO"),"")</f>
        <v>0</v>
      </c>
    </row>
    <row r="897" spans="7:26">
      <c r="G897">
        <f>D897&amp;"|"&amp;E897&amp;"|"&amp;F897</f>
        <v>0</v>
      </c>
      <c r="H897">
        <f>UPPER(SUBSTITUTE(SUBSTITUTE(G897,"-","")," ",""))</f>
        <v>0</v>
      </c>
      <c r="I897" s="6">
        <f>IFERROR(INDEX(Param_E,MATCH(H897,Param_KeysNorm,0)),"")</f>
        <v>0</v>
      </c>
      <c r="J897" s="6">
        <f>IFERROR(INDEX(Param_Gf,MATCH(H897,Param_KeysNorm,0)),"")</f>
        <v>0</v>
      </c>
      <c r="K897" s="6">
        <f>IFERROR(INDEX(Param_s,MATCH(H897,Param_KeysNorm,0)),"")</f>
        <v>0</v>
      </c>
      <c r="L897" s="6">
        <f>IFERROR(INDEX(Param_g,MATCH(H897,Param_KeysNorm,0)),"")</f>
        <v>0</v>
      </c>
      <c r="M897" s="6">
        <f>IFERROR(INDEX(Param_L,MATCH(H897,Param_KeysNorm,0)),"")</f>
        <v>0</v>
      </c>
      <c r="N897" s="6">
        <f>IFERROR(INDEX(Param_rho,MATCH(H897,Param_KeysNorm,0)),"")</f>
        <v>0</v>
      </c>
      <c r="O897" s="6">
        <f>IFERROR(INDEX(Param_d,MATCH(H897,Param_KeysNorm,0)),"")</f>
        <v>0</v>
      </c>
      <c r="P897" s="6">
        <f>IFERROR(IF(I897&gt;0,10000/I897,""),"")</f>
        <v>0</v>
      </c>
      <c r="Q897" s="6">
        <f>IFERROR(IF(K897&gt;0,J897/K897,""),"")</f>
        <v>0</v>
      </c>
      <c r="R897" s="6">
        <f>IFERROR(IF(L897&gt;0,Q897/L897,""),"")</f>
        <v>0</v>
      </c>
      <c r="S897" s="7">
        <f>IFERROR(R897*P897,"")</f>
        <v>0</v>
      </c>
      <c r="T897" s="6">
        <f>IFERROR((S897*M897*N897)/1000,"")</f>
        <v>0</v>
      </c>
      <c r="U897" s="6">
        <f>IFERROR(R897*M897*N897,"")</f>
        <v>0</v>
      </c>
      <c r="V897" s="6">
        <f>IF(A897&gt;0,A897*(1-(B897/100)-(C897/100)),"")</f>
        <v>0</v>
      </c>
      <c r="W897" s="6">
        <f>IFERROR(T897*V897,"")</f>
        <v>0</v>
      </c>
      <c r="X897" s="8">
        <f>IF(AND(U897&gt;0,O897&gt;0),ABS(U897-O897)/O897,"")</f>
        <v>0</v>
      </c>
      <c r="Y897" s="8">
        <f>IF(E897="Seca",Tol_Seca,Tol_Chuva)</f>
        <v>0</v>
      </c>
      <c r="Z897">
        <f>IF(AND(U897&gt;0,O897&gt;0),IF(X897&lt;=Y897,"OK","ATENCAO"),"")</f>
        <v>0</v>
      </c>
    </row>
    <row r="898" spans="7:26">
      <c r="G898">
        <f>D898&amp;"|"&amp;E898&amp;"|"&amp;F898</f>
        <v>0</v>
      </c>
      <c r="H898">
        <f>UPPER(SUBSTITUTE(SUBSTITUTE(G898,"-","")," ",""))</f>
        <v>0</v>
      </c>
      <c r="I898" s="6">
        <f>IFERROR(INDEX(Param_E,MATCH(H898,Param_KeysNorm,0)),"")</f>
        <v>0</v>
      </c>
      <c r="J898" s="6">
        <f>IFERROR(INDEX(Param_Gf,MATCH(H898,Param_KeysNorm,0)),"")</f>
        <v>0</v>
      </c>
      <c r="K898" s="6">
        <f>IFERROR(INDEX(Param_s,MATCH(H898,Param_KeysNorm,0)),"")</f>
        <v>0</v>
      </c>
      <c r="L898" s="6">
        <f>IFERROR(INDEX(Param_g,MATCH(H898,Param_KeysNorm,0)),"")</f>
        <v>0</v>
      </c>
      <c r="M898" s="6">
        <f>IFERROR(INDEX(Param_L,MATCH(H898,Param_KeysNorm,0)),"")</f>
        <v>0</v>
      </c>
      <c r="N898" s="6">
        <f>IFERROR(INDEX(Param_rho,MATCH(H898,Param_KeysNorm,0)),"")</f>
        <v>0</v>
      </c>
      <c r="O898" s="6">
        <f>IFERROR(INDEX(Param_d,MATCH(H898,Param_KeysNorm,0)),"")</f>
        <v>0</v>
      </c>
      <c r="P898" s="6">
        <f>IFERROR(IF(I898&gt;0,10000/I898,""),"")</f>
        <v>0</v>
      </c>
      <c r="Q898" s="6">
        <f>IFERROR(IF(K898&gt;0,J898/K898,""),"")</f>
        <v>0</v>
      </c>
      <c r="R898" s="6">
        <f>IFERROR(IF(L898&gt;0,Q898/L898,""),"")</f>
        <v>0</v>
      </c>
      <c r="S898" s="7">
        <f>IFERROR(R898*P898,"")</f>
        <v>0</v>
      </c>
      <c r="T898" s="6">
        <f>IFERROR((S898*M898*N898)/1000,"")</f>
        <v>0</v>
      </c>
      <c r="U898" s="6">
        <f>IFERROR(R898*M898*N898,"")</f>
        <v>0</v>
      </c>
      <c r="V898" s="6">
        <f>IF(A898&gt;0,A898*(1-(B898/100)-(C898/100)),"")</f>
        <v>0</v>
      </c>
      <c r="W898" s="6">
        <f>IFERROR(T898*V898,"")</f>
        <v>0</v>
      </c>
      <c r="X898" s="8">
        <f>IF(AND(U898&gt;0,O898&gt;0),ABS(U898-O898)/O898,"")</f>
        <v>0</v>
      </c>
      <c r="Y898" s="8">
        <f>IF(E898="Seca",Tol_Seca,Tol_Chuva)</f>
        <v>0</v>
      </c>
      <c r="Z898">
        <f>IF(AND(U898&gt;0,O898&gt;0),IF(X898&lt;=Y898,"OK","ATENCAO"),"")</f>
        <v>0</v>
      </c>
    </row>
    <row r="899" spans="7:26">
      <c r="G899">
        <f>D899&amp;"|"&amp;E899&amp;"|"&amp;F899</f>
        <v>0</v>
      </c>
      <c r="H899">
        <f>UPPER(SUBSTITUTE(SUBSTITUTE(G899,"-","")," ",""))</f>
        <v>0</v>
      </c>
      <c r="I899" s="6">
        <f>IFERROR(INDEX(Param_E,MATCH(H899,Param_KeysNorm,0)),"")</f>
        <v>0</v>
      </c>
      <c r="J899" s="6">
        <f>IFERROR(INDEX(Param_Gf,MATCH(H899,Param_KeysNorm,0)),"")</f>
        <v>0</v>
      </c>
      <c r="K899" s="6">
        <f>IFERROR(INDEX(Param_s,MATCH(H899,Param_KeysNorm,0)),"")</f>
        <v>0</v>
      </c>
      <c r="L899" s="6">
        <f>IFERROR(INDEX(Param_g,MATCH(H899,Param_KeysNorm,0)),"")</f>
        <v>0</v>
      </c>
      <c r="M899" s="6">
        <f>IFERROR(INDEX(Param_L,MATCH(H899,Param_KeysNorm,0)),"")</f>
        <v>0</v>
      </c>
      <c r="N899" s="6">
        <f>IFERROR(INDEX(Param_rho,MATCH(H899,Param_KeysNorm,0)),"")</f>
        <v>0</v>
      </c>
      <c r="O899" s="6">
        <f>IFERROR(INDEX(Param_d,MATCH(H899,Param_KeysNorm,0)),"")</f>
        <v>0</v>
      </c>
      <c r="P899" s="6">
        <f>IFERROR(IF(I899&gt;0,10000/I899,""),"")</f>
        <v>0</v>
      </c>
      <c r="Q899" s="6">
        <f>IFERROR(IF(K899&gt;0,J899/K899,""),"")</f>
        <v>0</v>
      </c>
      <c r="R899" s="6">
        <f>IFERROR(IF(L899&gt;0,Q899/L899,""),"")</f>
        <v>0</v>
      </c>
      <c r="S899" s="7">
        <f>IFERROR(R899*P899,"")</f>
        <v>0</v>
      </c>
      <c r="T899" s="6">
        <f>IFERROR((S899*M899*N899)/1000,"")</f>
        <v>0</v>
      </c>
      <c r="U899" s="6">
        <f>IFERROR(R899*M899*N899,"")</f>
        <v>0</v>
      </c>
      <c r="V899" s="6">
        <f>IF(A899&gt;0,A899*(1-(B899/100)-(C899/100)),"")</f>
        <v>0</v>
      </c>
      <c r="W899" s="6">
        <f>IFERROR(T899*V899,"")</f>
        <v>0</v>
      </c>
      <c r="X899" s="8">
        <f>IF(AND(U899&gt;0,O899&gt;0),ABS(U899-O899)/O899,"")</f>
        <v>0</v>
      </c>
      <c r="Y899" s="8">
        <f>IF(E899="Seca",Tol_Seca,Tol_Chuva)</f>
        <v>0</v>
      </c>
      <c r="Z899">
        <f>IF(AND(U899&gt;0,O899&gt;0),IF(X899&lt;=Y899,"OK","ATENCAO"),"")</f>
        <v>0</v>
      </c>
    </row>
    <row r="900" spans="7:26">
      <c r="G900">
        <f>D900&amp;"|"&amp;E900&amp;"|"&amp;F900</f>
        <v>0</v>
      </c>
      <c r="H900">
        <f>UPPER(SUBSTITUTE(SUBSTITUTE(G900,"-","")," ",""))</f>
        <v>0</v>
      </c>
      <c r="I900" s="6">
        <f>IFERROR(INDEX(Param_E,MATCH(H900,Param_KeysNorm,0)),"")</f>
        <v>0</v>
      </c>
      <c r="J900" s="6">
        <f>IFERROR(INDEX(Param_Gf,MATCH(H900,Param_KeysNorm,0)),"")</f>
        <v>0</v>
      </c>
      <c r="K900" s="6">
        <f>IFERROR(INDEX(Param_s,MATCH(H900,Param_KeysNorm,0)),"")</f>
        <v>0</v>
      </c>
      <c r="L900" s="6">
        <f>IFERROR(INDEX(Param_g,MATCH(H900,Param_KeysNorm,0)),"")</f>
        <v>0</v>
      </c>
      <c r="M900" s="6">
        <f>IFERROR(INDEX(Param_L,MATCH(H900,Param_KeysNorm,0)),"")</f>
        <v>0</v>
      </c>
      <c r="N900" s="6">
        <f>IFERROR(INDEX(Param_rho,MATCH(H900,Param_KeysNorm,0)),"")</f>
        <v>0</v>
      </c>
      <c r="O900" s="6">
        <f>IFERROR(INDEX(Param_d,MATCH(H900,Param_KeysNorm,0)),"")</f>
        <v>0</v>
      </c>
      <c r="P900" s="6">
        <f>IFERROR(IF(I900&gt;0,10000/I900,""),"")</f>
        <v>0</v>
      </c>
      <c r="Q900" s="6">
        <f>IFERROR(IF(K900&gt;0,J900/K900,""),"")</f>
        <v>0</v>
      </c>
      <c r="R900" s="6">
        <f>IFERROR(IF(L900&gt;0,Q900/L900,""),"")</f>
        <v>0</v>
      </c>
      <c r="S900" s="7">
        <f>IFERROR(R900*P900,"")</f>
        <v>0</v>
      </c>
      <c r="T900" s="6">
        <f>IFERROR((S900*M900*N900)/1000,"")</f>
        <v>0</v>
      </c>
      <c r="U900" s="6">
        <f>IFERROR(R900*M900*N900,"")</f>
        <v>0</v>
      </c>
      <c r="V900" s="6">
        <f>IF(A900&gt;0,A900*(1-(B900/100)-(C900/100)),"")</f>
        <v>0</v>
      </c>
      <c r="W900" s="6">
        <f>IFERROR(T900*V900,"")</f>
        <v>0</v>
      </c>
      <c r="X900" s="8">
        <f>IF(AND(U900&gt;0,O900&gt;0),ABS(U900-O900)/O900,"")</f>
        <v>0</v>
      </c>
      <c r="Y900" s="8">
        <f>IF(E900="Seca",Tol_Seca,Tol_Chuva)</f>
        <v>0</v>
      </c>
      <c r="Z900">
        <f>IF(AND(U900&gt;0,O900&gt;0),IF(X900&lt;=Y900,"OK","ATENCAO"),"")</f>
        <v>0</v>
      </c>
    </row>
    <row r="901" spans="7:26">
      <c r="G901">
        <f>D901&amp;"|"&amp;E901&amp;"|"&amp;F901</f>
        <v>0</v>
      </c>
      <c r="H901">
        <f>UPPER(SUBSTITUTE(SUBSTITUTE(G901,"-","")," ",""))</f>
        <v>0</v>
      </c>
      <c r="I901" s="6">
        <f>IFERROR(INDEX(Param_E,MATCH(H901,Param_KeysNorm,0)),"")</f>
        <v>0</v>
      </c>
      <c r="J901" s="6">
        <f>IFERROR(INDEX(Param_Gf,MATCH(H901,Param_KeysNorm,0)),"")</f>
        <v>0</v>
      </c>
      <c r="K901" s="6">
        <f>IFERROR(INDEX(Param_s,MATCH(H901,Param_KeysNorm,0)),"")</f>
        <v>0</v>
      </c>
      <c r="L901" s="6">
        <f>IFERROR(INDEX(Param_g,MATCH(H901,Param_KeysNorm,0)),"")</f>
        <v>0</v>
      </c>
      <c r="M901" s="6">
        <f>IFERROR(INDEX(Param_L,MATCH(H901,Param_KeysNorm,0)),"")</f>
        <v>0</v>
      </c>
      <c r="N901" s="6">
        <f>IFERROR(INDEX(Param_rho,MATCH(H901,Param_KeysNorm,0)),"")</f>
        <v>0</v>
      </c>
      <c r="O901" s="6">
        <f>IFERROR(INDEX(Param_d,MATCH(H901,Param_KeysNorm,0)),"")</f>
        <v>0</v>
      </c>
      <c r="P901" s="6">
        <f>IFERROR(IF(I901&gt;0,10000/I901,""),"")</f>
        <v>0</v>
      </c>
      <c r="Q901" s="6">
        <f>IFERROR(IF(K901&gt;0,J901/K901,""),"")</f>
        <v>0</v>
      </c>
      <c r="R901" s="6">
        <f>IFERROR(IF(L901&gt;0,Q901/L901,""),"")</f>
        <v>0</v>
      </c>
      <c r="S901" s="7">
        <f>IFERROR(R901*P901,"")</f>
        <v>0</v>
      </c>
      <c r="T901" s="6">
        <f>IFERROR((S901*M901*N901)/1000,"")</f>
        <v>0</v>
      </c>
      <c r="U901" s="6">
        <f>IFERROR(R901*M901*N901,"")</f>
        <v>0</v>
      </c>
      <c r="V901" s="6">
        <f>IF(A901&gt;0,A901*(1-(B901/100)-(C901/100)),"")</f>
        <v>0</v>
      </c>
      <c r="W901" s="6">
        <f>IFERROR(T901*V901,"")</f>
        <v>0</v>
      </c>
      <c r="X901" s="8">
        <f>IF(AND(U901&gt;0,O901&gt;0),ABS(U901-O901)/O901,"")</f>
        <v>0</v>
      </c>
      <c r="Y901" s="8">
        <f>IF(E901="Seca",Tol_Seca,Tol_Chuva)</f>
        <v>0</v>
      </c>
      <c r="Z901">
        <f>IF(AND(U901&gt;0,O901&gt;0),IF(X901&lt;=Y901,"OK","ATENCAO"),"")</f>
        <v>0</v>
      </c>
    </row>
    <row r="902" spans="7:26">
      <c r="G902">
        <f>D902&amp;"|"&amp;E902&amp;"|"&amp;F902</f>
        <v>0</v>
      </c>
      <c r="H902">
        <f>UPPER(SUBSTITUTE(SUBSTITUTE(G902,"-","")," ",""))</f>
        <v>0</v>
      </c>
      <c r="I902" s="6">
        <f>IFERROR(INDEX(Param_E,MATCH(H902,Param_KeysNorm,0)),"")</f>
        <v>0</v>
      </c>
      <c r="J902" s="6">
        <f>IFERROR(INDEX(Param_Gf,MATCH(H902,Param_KeysNorm,0)),"")</f>
        <v>0</v>
      </c>
      <c r="K902" s="6">
        <f>IFERROR(INDEX(Param_s,MATCH(H902,Param_KeysNorm,0)),"")</f>
        <v>0</v>
      </c>
      <c r="L902" s="6">
        <f>IFERROR(INDEX(Param_g,MATCH(H902,Param_KeysNorm,0)),"")</f>
        <v>0</v>
      </c>
      <c r="M902" s="6">
        <f>IFERROR(INDEX(Param_L,MATCH(H902,Param_KeysNorm,0)),"")</f>
        <v>0</v>
      </c>
      <c r="N902" s="6">
        <f>IFERROR(INDEX(Param_rho,MATCH(H902,Param_KeysNorm,0)),"")</f>
        <v>0</v>
      </c>
      <c r="O902" s="6">
        <f>IFERROR(INDEX(Param_d,MATCH(H902,Param_KeysNorm,0)),"")</f>
        <v>0</v>
      </c>
      <c r="P902" s="6">
        <f>IFERROR(IF(I902&gt;0,10000/I902,""),"")</f>
        <v>0</v>
      </c>
      <c r="Q902" s="6">
        <f>IFERROR(IF(K902&gt;0,J902/K902,""),"")</f>
        <v>0</v>
      </c>
      <c r="R902" s="6">
        <f>IFERROR(IF(L902&gt;0,Q902/L902,""),"")</f>
        <v>0</v>
      </c>
      <c r="S902" s="7">
        <f>IFERROR(R902*P902,"")</f>
        <v>0</v>
      </c>
      <c r="T902" s="6">
        <f>IFERROR((S902*M902*N902)/1000,"")</f>
        <v>0</v>
      </c>
      <c r="U902" s="6">
        <f>IFERROR(R902*M902*N902,"")</f>
        <v>0</v>
      </c>
      <c r="V902" s="6">
        <f>IF(A902&gt;0,A902*(1-(B902/100)-(C902/100)),"")</f>
        <v>0</v>
      </c>
      <c r="W902" s="6">
        <f>IFERROR(T902*V902,"")</f>
        <v>0</v>
      </c>
      <c r="X902" s="8">
        <f>IF(AND(U902&gt;0,O902&gt;0),ABS(U902-O902)/O902,"")</f>
        <v>0</v>
      </c>
      <c r="Y902" s="8">
        <f>IF(E902="Seca",Tol_Seca,Tol_Chuva)</f>
        <v>0</v>
      </c>
      <c r="Z902">
        <f>IF(AND(U902&gt;0,O902&gt;0),IF(X902&lt;=Y902,"OK","ATENCAO"),"")</f>
        <v>0</v>
      </c>
    </row>
    <row r="903" spans="7:26">
      <c r="G903">
        <f>D903&amp;"|"&amp;E903&amp;"|"&amp;F903</f>
        <v>0</v>
      </c>
      <c r="H903">
        <f>UPPER(SUBSTITUTE(SUBSTITUTE(G903,"-","")," ",""))</f>
        <v>0</v>
      </c>
      <c r="I903" s="6">
        <f>IFERROR(INDEX(Param_E,MATCH(H903,Param_KeysNorm,0)),"")</f>
        <v>0</v>
      </c>
      <c r="J903" s="6">
        <f>IFERROR(INDEX(Param_Gf,MATCH(H903,Param_KeysNorm,0)),"")</f>
        <v>0</v>
      </c>
      <c r="K903" s="6">
        <f>IFERROR(INDEX(Param_s,MATCH(H903,Param_KeysNorm,0)),"")</f>
        <v>0</v>
      </c>
      <c r="L903" s="6">
        <f>IFERROR(INDEX(Param_g,MATCH(H903,Param_KeysNorm,0)),"")</f>
        <v>0</v>
      </c>
      <c r="M903" s="6">
        <f>IFERROR(INDEX(Param_L,MATCH(H903,Param_KeysNorm,0)),"")</f>
        <v>0</v>
      </c>
      <c r="N903" s="6">
        <f>IFERROR(INDEX(Param_rho,MATCH(H903,Param_KeysNorm,0)),"")</f>
        <v>0</v>
      </c>
      <c r="O903" s="6">
        <f>IFERROR(INDEX(Param_d,MATCH(H903,Param_KeysNorm,0)),"")</f>
        <v>0</v>
      </c>
      <c r="P903" s="6">
        <f>IFERROR(IF(I903&gt;0,10000/I903,""),"")</f>
        <v>0</v>
      </c>
      <c r="Q903" s="6">
        <f>IFERROR(IF(K903&gt;0,J903/K903,""),"")</f>
        <v>0</v>
      </c>
      <c r="R903" s="6">
        <f>IFERROR(IF(L903&gt;0,Q903/L903,""),"")</f>
        <v>0</v>
      </c>
      <c r="S903" s="7">
        <f>IFERROR(R903*P903,"")</f>
        <v>0</v>
      </c>
      <c r="T903" s="6">
        <f>IFERROR((S903*M903*N903)/1000,"")</f>
        <v>0</v>
      </c>
      <c r="U903" s="6">
        <f>IFERROR(R903*M903*N903,"")</f>
        <v>0</v>
      </c>
      <c r="V903" s="6">
        <f>IF(A903&gt;0,A903*(1-(B903/100)-(C903/100)),"")</f>
        <v>0</v>
      </c>
      <c r="W903" s="6">
        <f>IFERROR(T903*V903,"")</f>
        <v>0</v>
      </c>
      <c r="X903" s="8">
        <f>IF(AND(U903&gt;0,O903&gt;0),ABS(U903-O903)/O903,"")</f>
        <v>0</v>
      </c>
      <c r="Y903" s="8">
        <f>IF(E903="Seca",Tol_Seca,Tol_Chuva)</f>
        <v>0</v>
      </c>
      <c r="Z903">
        <f>IF(AND(U903&gt;0,O903&gt;0),IF(X903&lt;=Y903,"OK","ATENCAO"),"")</f>
        <v>0</v>
      </c>
    </row>
    <row r="904" spans="7:26">
      <c r="G904">
        <f>D904&amp;"|"&amp;E904&amp;"|"&amp;F904</f>
        <v>0</v>
      </c>
      <c r="H904">
        <f>UPPER(SUBSTITUTE(SUBSTITUTE(G904,"-","")," ",""))</f>
        <v>0</v>
      </c>
      <c r="I904" s="6">
        <f>IFERROR(INDEX(Param_E,MATCH(H904,Param_KeysNorm,0)),"")</f>
        <v>0</v>
      </c>
      <c r="J904" s="6">
        <f>IFERROR(INDEX(Param_Gf,MATCH(H904,Param_KeysNorm,0)),"")</f>
        <v>0</v>
      </c>
      <c r="K904" s="6">
        <f>IFERROR(INDEX(Param_s,MATCH(H904,Param_KeysNorm,0)),"")</f>
        <v>0</v>
      </c>
      <c r="L904" s="6">
        <f>IFERROR(INDEX(Param_g,MATCH(H904,Param_KeysNorm,0)),"")</f>
        <v>0</v>
      </c>
      <c r="M904" s="6">
        <f>IFERROR(INDEX(Param_L,MATCH(H904,Param_KeysNorm,0)),"")</f>
        <v>0</v>
      </c>
      <c r="N904" s="6">
        <f>IFERROR(INDEX(Param_rho,MATCH(H904,Param_KeysNorm,0)),"")</f>
        <v>0</v>
      </c>
      <c r="O904" s="6">
        <f>IFERROR(INDEX(Param_d,MATCH(H904,Param_KeysNorm,0)),"")</f>
        <v>0</v>
      </c>
      <c r="P904" s="6">
        <f>IFERROR(IF(I904&gt;0,10000/I904,""),"")</f>
        <v>0</v>
      </c>
      <c r="Q904" s="6">
        <f>IFERROR(IF(K904&gt;0,J904/K904,""),"")</f>
        <v>0</v>
      </c>
      <c r="R904" s="6">
        <f>IFERROR(IF(L904&gt;0,Q904/L904,""),"")</f>
        <v>0</v>
      </c>
      <c r="S904" s="7">
        <f>IFERROR(R904*P904,"")</f>
        <v>0</v>
      </c>
      <c r="T904" s="6">
        <f>IFERROR((S904*M904*N904)/1000,"")</f>
        <v>0</v>
      </c>
      <c r="U904" s="6">
        <f>IFERROR(R904*M904*N904,"")</f>
        <v>0</v>
      </c>
      <c r="V904" s="6">
        <f>IF(A904&gt;0,A904*(1-(B904/100)-(C904/100)),"")</f>
        <v>0</v>
      </c>
      <c r="W904" s="6">
        <f>IFERROR(T904*V904,"")</f>
        <v>0</v>
      </c>
      <c r="X904" s="8">
        <f>IF(AND(U904&gt;0,O904&gt;0),ABS(U904-O904)/O904,"")</f>
        <v>0</v>
      </c>
      <c r="Y904" s="8">
        <f>IF(E904="Seca",Tol_Seca,Tol_Chuva)</f>
        <v>0</v>
      </c>
      <c r="Z904">
        <f>IF(AND(U904&gt;0,O904&gt;0),IF(X904&lt;=Y904,"OK","ATENCAO"),"")</f>
        <v>0</v>
      </c>
    </row>
    <row r="905" spans="7:26">
      <c r="G905">
        <f>D905&amp;"|"&amp;E905&amp;"|"&amp;F905</f>
        <v>0</v>
      </c>
      <c r="H905">
        <f>UPPER(SUBSTITUTE(SUBSTITUTE(G905,"-","")," ",""))</f>
        <v>0</v>
      </c>
      <c r="I905" s="6">
        <f>IFERROR(INDEX(Param_E,MATCH(H905,Param_KeysNorm,0)),"")</f>
        <v>0</v>
      </c>
      <c r="J905" s="6">
        <f>IFERROR(INDEX(Param_Gf,MATCH(H905,Param_KeysNorm,0)),"")</f>
        <v>0</v>
      </c>
      <c r="K905" s="6">
        <f>IFERROR(INDEX(Param_s,MATCH(H905,Param_KeysNorm,0)),"")</f>
        <v>0</v>
      </c>
      <c r="L905" s="6">
        <f>IFERROR(INDEX(Param_g,MATCH(H905,Param_KeysNorm,0)),"")</f>
        <v>0</v>
      </c>
      <c r="M905" s="6">
        <f>IFERROR(INDEX(Param_L,MATCH(H905,Param_KeysNorm,0)),"")</f>
        <v>0</v>
      </c>
      <c r="N905" s="6">
        <f>IFERROR(INDEX(Param_rho,MATCH(H905,Param_KeysNorm,0)),"")</f>
        <v>0</v>
      </c>
      <c r="O905" s="6">
        <f>IFERROR(INDEX(Param_d,MATCH(H905,Param_KeysNorm,0)),"")</f>
        <v>0</v>
      </c>
      <c r="P905" s="6">
        <f>IFERROR(IF(I905&gt;0,10000/I905,""),"")</f>
        <v>0</v>
      </c>
      <c r="Q905" s="6">
        <f>IFERROR(IF(K905&gt;0,J905/K905,""),"")</f>
        <v>0</v>
      </c>
      <c r="R905" s="6">
        <f>IFERROR(IF(L905&gt;0,Q905/L905,""),"")</f>
        <v>0</v>
      </c>
      <c r="S905" s="7">
        <f>IFERROR(R905*P905,"")</f>
        <v>0</v>
      </c>
      <c r="T905" s="6">
        <f>IFERROR((S905*M905*N905)/1000,"")</f>
        <v>0</v>
      </c>
      <c r="U905" s="6">
        <f>IFERROR(R905*M905*N905,"")</f>
        <v>0</v>
      </c>
      <c r="V905" s="6">
        <f>IF(A905&gt;0,A905*(1-(B905/100)-(C905/100)),"")</f>
        <v>0</v>
      </c>
      <c r="W905" s="6">
        <f>IFERROR(T905*V905,"")</f>
        <v>0</v>
      </c>
      <c r="X905" s="8">
        <f>IF(AND(U905&gt;0,O905&gt;0),ABS(U905-O905)/O905,"")</f>
        <v>0</v>
      </c>
      <c r="Y905" s="8">
        <f>IF(E905="Seca",Tol_Seca,Tol_Chuva)</f>
        <v>0</v>
      </c>
      <c r="Z905">
        <f>IF(AND(U905&gt;0,O905&gt;0),IF(X905&lt;=Y905,"OK","ATENCAO"),"")</f>
        <v>0</v>
      </c>
    </row>
    <row r="906" spans="7:26">
      <c r="G906">
        <f>D906&amp;"|"&amp;E906&amp;"|"&amp;F906</f>
        <v>0</v>
      </c>
      <c r="H906">
        <f>UPPER(SUBSTITUTE(SUBSTITUTE(G906,"-","")," ",""))</f>
        <v>0</v>
      </c>
      <c r="I906" s="6">
        <f>IFERROR(INDEX(Param_E,MATCH(H906,Param_KeysNorm,0)),"")</f>
        <v>0</v>
      </c>
      <c r="J906" s="6">
        <f>IFERROR(INDEX(Param_Gf,MATCH(H906,Param_KeysNorm,0)),"")</f>
        <v>0</v>
      </c>
      <c r="K906" s="6">
        <f>IFERROR(INDEX(Param_s,MATCH(H906,Param_KeysNorm,0)),"")</f>
        <v>0</v>
      </c>
      <c r="L906" s="6">
        <f>IFERROR(INDEX(Param_g,MATCH(H906,Param_KeysNorm,0)),"")</f>
        <v>0</v>
      </c>
      <c r="M906" s="6">
        <f>IFERROR(INDEX(Param_L,MATCH(H906,Param_KeysNorm,0)),"")</f>
        <v>0</v>
      </c>
      <c r="N906" s="6">
        <f>IFERROR(INDEX(Param_rho,MATCH(H906,Param_KeysNorm,0)),"")</f>
        <v>0</v>
      </c>
      <c r="O906" s="6">
        <f>IFERROR(INDEX(Param_d,MATCH(H906,Param_KeysNorm,0)),"")</f>
        <v>0</v>
      </c>
      <c r="P906" s="6">
        <f>IFERROR(IF(I906&gt;0,10000/I906,""),"")</f>
        <v>0</v>
      </c>
      <c r="Q906" s="6">
        <f>IFERROR(IF(K906&gt;0,J906/K906,""),"")</f>
        <v>0</v>
      </c>
      <c r="R906" s="6">
        <f>IFERROR(IF(L906&gt;0,Q906/L906,""),"")</f>
        <v>0</v>
      </c>
      <c r="S906" s="7">
        <f>IFERROR(R906*P906,"")</f>
        <v>0</v>
      </c>
      <c r="T906" s="6">
        <f>IFERROR((S906*M906*N906)/1000,"")</f>
        <v>0</v>
      </c>
      <c r="U906" s="6">
        <f>IFERROR(R906*M906*N906,"")</f>
        <v>0</v>
      </c>
      <c r="V906" s="6">
        <f>IF(A906&gt;0,A906*(1-(B906/100)-(C906/100)),"")</f>
        <v>0</v>
      </c>
      <c r="W906" s="6">
        <f>IFERROR(T906*V906,"")</f>
        <v>0</v>
      </c>
      <c r="X906" s="8">
        <f>IF(AND(U906&gt;0,O906&gt;0),ABS(U906-O906)/O906,"")</f>
        <v>0</v>
      </c>
      <c r="Y906" s="8">
        <f>IF(E906="Seca",Tol_Seca,Tol_Chuva)</f>
        <v>0</v>
      </c>
      <c r="Z906">
        <f>IF(AND(U906&gt;0,O906&gt;0),IF(X906&lt;=Y906,"OK","ATENCAO"),"")</f>
        <v>0</v>
      </c>
    </row>
    <row r="907" spans="7:26">
      <c r="G907">
        <f>D907&amp;"|"&amp;E907&amp;"|"&amp;F907</f>
        <v>0</v>
      </c>
      <c r="H907">
        <f>UPPER(SUBSTITUTE(SUBSTITUTE(G907,"-","")," ",""))</f>
        <v>0</v>
      </c>
      <c r="I907" s="6">
        <f>IFERROR(INDEX(Param_E,MATCH(H907,Param_KeysNorm,0)),"")</f>
        <v>0</v>
      </c>
      <c r="J907" s="6">
        <f>IFERROR(INDEX(Param_Gf,MATCH(H907,Param_KeysNorm,0)),"")</f>
        <v>0</v>
      </c>
      <c r="K907" s="6">
        <f>IFERROR(INDEX(Param_s,MATCH(H907,Param_KeysNorm,0)),"")</f>
        <v>0</v>
      </c>
      <c r="L907" s="6">
        <f>IFERROR(INDEX(Param_g,MATCH(H907,Param_KeysNorm,0)),"")</f>
        <v>0</v>
      </c>
      <c r="M907" s="6">
        <f>IFERROR(INDEX(Param_L,MATCH(H907,Param_KeysNorm,0)),"")</f>
        <v>0</v>
      </c>
      <c r="N907" s="6">
        <f>IFERROR(INDEX(Param_rho,MATCH(H907,Param_KeysNorm,0)),"")</f>
        <v>0</v>
      </c>
      <c r="O907" s="6">
        <f>IFERROR(INDEX(Param_d,MATCH(H907,Param_KeysNorm,0)),"")</f>
        <v>0</v>
      </c>
      <c r="P907" s="6">
        <f>IFERROR(IF(I907&gt;0,10000/I907,""),"")</f>
        <v>0</v>
      </c>
      <c r="Q907" s="6">
        <f>IFERROR(IF(K907&gt;0,J907/K907,""),"")</f>
        <v>0</v>
      </c>
      <c r="R907" s="6">
        <f>IFERROR(IF(L907&gt;0,Q907/L907,""),"")</f>
        <v>0</v>
      </c>
      <c r="S907" s="7">
        <f>IFERROR(R907*P907,"")</f>
        <v>0</v>
      </c>
      <c r="T907" s="6">
        <f>IFERROR((S907*M907*N907)/1000,"")</f>
        <v>0</v>
      </c>
      <c r="U907" s="6">
        <f>IFERROR(R907*M907*N907,"")</f>
        <v>0</v>
      </c>
      <c r="V907" s="6">
        <f>IF(A907&gt;0,A907*(1-(B907/100)-(C907/100)),"")</f>
        <v>0</v>
      </c>
      <c r="W907" s="6">
        <f>IFERROR(T907*V907,"")</f>
        <v>0</v>
      </c>
      <c r="X907" s="8">
        <f>IF(AND(U907&gt;0,O907&gt;0),ABS(U907-O907)/O907,"")</f>
        <v>0</v>
      </c>
      <c r="Y907" s="8">
        <f>IF(E907="Seca",Tol_Seca,Tol_Chuva)</f>
        <v>0</v>
      </c>
      <c r="Z907">
        <f>IF(AND(U907&gt;0,O907&gt;0),IF(X907&lt;=Y907,"OK","ATENCAO"),"")</f>
        <v>0</v>
      </c>
    </row>
    <row r="908" spans="7:26">
      <c r="G908">
        <f>D908&amp;"|"&amp;E908&amp;"|"&amp;F908</f>
        <v>0</v>
      </c>
      <c r="H908">
        <f>UPPER(SUBSTITUTE(SUBSTITUTE(G908,"-","")," ",""))</f>
        <v>0</v>
      </c>
      <c r="I908" s="6">
        <f>IFERROR(INDEX(Param_E,MATCH(H908,Param_KeysNorm,0)),"")</f>
        <v>0</v>
      </c>
      <c r="J908" s="6">
        <f>IFERROR(INDEX(Param_Gf,MATCH(H908,Param_KeysNorm,0)),"")</f>
        <v>0</v>
      </c>
      <c r="K908" s="6">
        <f>IFERROR(INDEX(Param_s,MATCH(H908,Param_KeysNorm,0)),"")</f>
        <v>0</v>
      </c>
      <c r="L908" s="6">
        <f>IFERROR(INDEX(Param_g,MATCH(H908,Param_KeysNorm,0)),"")</f>
        <v>0</v>
      </c>
      <c r="M908" s="6">
        <f>IFERROR(INDEX(Param_L,MATCH(H908,Param_KeysNorm,0)),"")</f>
        <v>0</v>
      </c>
      <c r="N908" s="6">
        <f>IFERROR(INDEX(Param_rho,MATCH(H908,Param_KeysNorm,0)),"")</f>
        <v>0</v>
      </c>
      <c r="O908" s="6">
        <f>IFERROR(INDEX(Param_d,MATCH(H908,Param_KeysNorm,0)),"")</f>
        <v>0</v>
      </c>
      <c r="P908" s="6">
        <f>IFERROR(IF(I908&gt;0,10000/I908,""),"")</f>
        <v>0</v>
      </c>
      <c r="Q908" s="6">
        <f>IFERROR(IF(K908&gt;0,J908/K908,""),"")</f>
        <v>0</v>
      </c>
      <c r="R908" s="6">
        <f>IFERROR(IF(L908&gt;0,Q908/L908,""),"")</f>
        <v>0</v>
      </c>
      <c r="S908" s="7">
        <f>IFERROR(R908*P908,"")</f>
        <v>0</v>
      </c>
      <c r="T908" s="6">
        <f>IFERROR((S908*M908*N908)/1000,"")</f>
        <v>0</v>
      </c>
      <c r="U908" s="6">
        <f>IFERROR(R908*M908*N908,"")</f>
        <v>0</v>
      </c>
      <c r="V908" s="6">
        <f>IF(A908&gt;0,A908*(1-(B908/100)-(C908/100)),"")</f>
        <v>0</v>
      </c>
      <c r="W908" s="6">
        <f>IFERROR(T908*V908,"")</f>
        <v>0</v>
      </c>
      <c r="X908" s="8">
        <f>IF(AND(U908&gt;0,O908&gt;0),ABS(U908-O908)/O908,"")</f>
        <v>0</v>
      </c>
      <c r="Y908" s="8">
        <f>IF(E908="Seca",Tol_Seca,Tol_Chuva)</f>
        <v>0</v>
      </c>
      <c r="Z908">
        <f>IF(AND(U908&gt;0,O908&gt;0),IF(X908&lt;=Y908,"OK","ATENCAO"),"")</f>
        <v>0</v>
      </c>
    </row>
    <row r="909" spans="7:26">
      <c r="G909">
        <f>D909&amp;"|"&amp;E909&amp;"|"&amp;F909</f>
        <v>0</v>
      </c>
      <c r="H909">
        <f>UPPER(SUBSTITUTE(SUBSTITUTE(G909,"-","")," ",""))</f>
        <v>0</v>
      </c>
      <c r="I909" s="6">
        <f>IFERROR(INDEX(Param_E,MATCH(H909,Param_KeysNorm,0)),"")</f>
        <v>0</v>
      </c>
      <c r="J909" s="6">
        <f>IFERROR(INDEX(Param_Gf,MATCH(H909,Param_KeysNorm,0)),"")</f>
        <v>0</v>
      </c>
      <c r="K909" s="6">
        <f>IFERROR(INDEX(Param_s,MATCH(H909,Param_KeysNorm,0)),"")</f>
        <v>0</v>
      </c>
      <c r="L909" s="6">
        <f>IFERROR(INDEX(Param_g,MATCH(H909,Param_KeysNorm,0)),"")</f>
        <v>0</v>
      </c>
      <c r="M909" s="6">
        <f>IFERROR(INDEX(Param_L,MATCH(H909,Param_KeysNorm,0)),"")</f>
        <v>0</v>
      </c>
      <c r="N909" s="6">
        <f>IFERROR(INDEX(Param_rho,MATCH(H909,Param_KeysNorm,0)),"")</f>
        <v>0</v>
      </c>
      <c r="O909" s="6">
        <f>IFERROR(INDEX(Param_d,MATCH(H909,Param_KeysNorm,0)),"")</f>
        <v>0</v>
      </c>
      <c r="P909" s="6">
        <f>IFERROR(IF(I909&gt;0,10000/I909,""),"")</f>
        <v>0</v>
      </c>
      <c r="Q909" s="6">
        <f>IFERROR(IF(K909&gt;0,J909/K909,""),"")</f>
        <v>0</v>
      </c>
      <c r="R909" s="6">
        <f>IFERROR(IF(L909&gt;0,Q909/L909,""),"")</f>
        <v>0</v>
      </c>
      <c r="S909" s="7">
        <f>IFERROR(R909*P909,"")</f>
        <v>0</v>
      </c>
      <c r="T909" s="6">
        <f>IFERROR((S909*M909*N909)/1000,"")</f>
        <v>0</v>
      </c>
      <c r="U909" s="6">
        <f>IFERROR(R909*M909*N909,"")</f>
        <v>0</v>
      </c>
      <c r="V909" s="6">
        <f>IF(A909&gt;0,A909*(1-(B909/100)-(C909/100)),"")</f>
        <v>0</v>
      </c>
      <c r="W909" s="6">
        <f>IFERROR(T909*V909,"")</f>
        <v>0</v>
      </c>
      <c r="X909" s="8">
        <f>IF(AND(U909&gt;0,O909&gt;0),ABS(U909-O909)/O909,"")</f>
        <v>0</v>
      </c>
      <c r="Y909" s="8">
        <f>IF(E909="Seca",Tol_Seca,Tol_Chuva)</f>
        <v>0</v>
      </c>
      <c r="Z909">
        <f>IF(AND(U909&gt;0,O909&gt;0),IF(X909&lt;=Y909,"OK","ATENCAO"),"")</f>
        <v>0</v>
      </c>
    </row>
    <row r="910" spans="7:26">
      <c r="G910">
        <f>D910&amp;"|"&amp;E910&amp;"|"&amp;F910</f>
        <v>0</v>
      </c>
      <c r="H910">
        <f>UPPER(SUBSTITUTE(SUBSTITUTE(G910,"-","")," ",""))</f>
        <v>0</v>
      </c>
      <c r="I910" s="6">
        <f>IFERROR(INDEX(Param_E,MATCH(H910,Param_KeysNorm,0)),"")</f>
        <v>0</v>
      </c>
      <c r="J910" s="6">
        <f>IFERROR(INDEX(Param_Gf,MATCH(H910,Param_KeysNorm,0)),"")</f>
        <v>0</v>
      </c>
      <c r="K910" s="6">
        <f>IFERROR(INDEX(Param_s,MATCH(H910,Param_KeysNorm,0)),"")</f>
        <v>0</v>
      </c>
      <c r="L910" s="6">
        <f>IFERROR(INDEX(Param_g,MATCH(H910,Param_KeysNorm,0)),"")</f>
        <v>0</v>
      </c>
      <c r="M910" s="6">
        <f>IFERROR(INDEX(Param_L,MATCH(H910,Param_KeysNorm,0)),"")</f>
        <v>0</v>
      </c>
      <c r="N910" s="6">
        <f>IFERROR(INDEX(Param_rho,MATCH(H910,Param_KeysNorm,0)),"")</f>
        <v>0</v>
      </c>
      <c r="O910" s="6">
        <f>IFERROR(INDEX(Param_d,MATCH(H910,Param_KeysNorm,0)),"")</f>
        <v>0</v>
      </c>
      <c r="P910" s="6">
        <f>IFERROR(IF(I910&gt;0,10000/I910,""),"")</f>
        <v>0</v>
      </c>
      <c r="Q910" s="6">
        <f>IFERROR(IF(K910&gt;0,J910/K910,""),"")</f>
        <v>0</v>
      </c>
      <c r="R910" s="6">
        <f>IFERROR(IF(L910&gt;0,Q910/L910,""),"")</f>
        <v>0</v>
      </c>
      <c r="S910" s="7">
        <f>IFERROR(R910*P910,"")</f>
        <v>0</v>
      </c>
      <c r="T910" s="6">
        <f>IFERROR((S910*M910*N910)/1000,"")</f>
        <v>0</v>
      </c>
      <c r="U910" s="6">
        <f>IFERROR(R910*M910*N910,"")</f>
        <v>0</v>
      </c>
      <c r="V910" s="6">
        <f>IF(A910&gt;0,A910*(1-(B910/100)-(C910/100)),"")</f>
        <v>0</v>
      </c>
      <c r="W910" s="6">
        <f>IFERROR(T910*V910,"")</f>
        <v>0</v>
      </c>
      <c r="X910" s="8">
        <f>IF(AND(U910&gt;0,O910&gt;0),ABS(U910-O910)/O910,"")</f>
        <v>0</v>
      </c>
      <c r="Y910" s="8">
        <f>IF(E910="Seca",Tol_Seca,Tol_Chuva)</f>
        <v>0</v>
      </c>
      <c r="Z910">
        <f>IF(AND(U910&gt;0,O910&gt;0),IF(X910&lt;=Y910,"OK","ATENCAO"),"")</f>
        <v>0</v>
      </c>
    </row>
    <row r="911" spans="7:26">
      <c r="G911">
        <f>D911&amp;"|"&amp;E911&amp;"|"&amp;F911</f>
        <v>0</v>
      </c>
      <c r="H911">
        <f>UPPER(SUBSTITUTE(SUBSTITUTE(G911,"-","")," ",""))</f>
        <v>0</v>
      </c>
      <c r="I911" s="6">
        <f>IFERROR(INDEX(Param_E,MATCH(H911,Param_KeysNorm,0)),"")</f>
        <v>0</v>
      </c>
      <c r="J911" s="6">
        <f>IFERROR(INDEX(Param_Gf,MATCH(H911,Param_KeysNorm,0)),"")</f>
        <v>0</v>
      </c>
      <c r="K911" s="6">
        <f>IFERROR(INDEX(Param_s,MATCH(H911,Param_KeysNorm,0)),"")</f>
        <v>0</v>
      </c>
      <c r="L911" s="6">
        <f>IFERROR(INDEX(Param_g,MATCH(H911,Param_KeysNorm,0)),"")</f>
        <v>0</v>
      </c>
      <c r="M911" s="6">
        <f>IFERROR(INDEX(Param_L,MATCH(H911,Param_KeysNorm,0)),"")</f>
        <v>0</v>
      </c>
      <c r="N911" s="6">
        <f>IFERROR(INDEX(Param_rho,MATCH(H911,Param_KeysNorm,0)),"")</f>
        <v>0</v>
      </c>
      <c r="O911" s="6">
        <f>IFERROR(INDEX(Param_d,MATCH(H911,Param_KeysNorm,0)),"")</f>
        <v>0</v>
      </c>
      <c r="P911" s="6">
        <f>IFERROR(IF(I911&gt;0,10000/I911,""),"")</f>
        <v>0</v>
      </c>
      <c r="Q911" s="6">
        <f>IFERROR(IF(K911&gt;0,J911/K911,""),"")</f>
        <v>0</v>
      </c>
      <c r="R911" s="6">
        <f>IFERROR(IF(L911&gt;0,Q911/L911,""),"")</f>
        <v>0</v>
      </c>
      <c r="S911" s="7">
        <f>IFERROR(R911*P911,"")</f>
        <v>0</v>
      </c>
      <c r="T911" s="6">
        <f>IFERROR((S911*M911*N911)/1000,"")</f>
        <v>0</v>
      </c>
      <c r="U911" s="6">
        <f>IFERROR(R911*M911*N911,"")</f>
        <v>0</v>
      </c>
      <c r="V911" s="6">
        <f>IF(A911&gt;0,A911*(1-(B911/100)-(C911/100)),"")</f>
        <v>0</v>
      </c>
      <c r="W911" s="6">
        <f>IFERROR(T911*V911,"")</f>
        <v>0</v>
      </c>
      <c r="X911" s="8">
        <f>IF(AND(U911&gt;0,O911&gt;0),ABS(U911-O911)/O911,"")</f>
        <v>0</v>
      </c>
      <c r="Y911" s="8">
        <f>IF(E911="Seca",Tol_Seca,Tol_Chuva)</f>
        <v>0</v>
      </c>
      <c r="Z911">
        <f>IF(AND(U911&gt;0,O911&gt;0),IF(X911&lt;=Y911,"OK","ATENCAO"),"")</f>
        <v>0</v>
      </c>
    </row>
    <row r="912" spans="7:26">
      <c r="G912">
        <f>D912&amp;"|"&amp;E912&amp;"|"&amp;F912</f>
        <v>0</v>
      </c>
      <c r="H912">
        <f>UPPER(SUBSTITUTE(SUBSTITUTE(G912,"-","")," ",""))</f>
        <v>0</v>
      </c>
      <c r="I912" s="6">
        <f>IFERROR(INDEX(Param_E,MATCH(H912,Param_KeysNorm,0)),"")</f>
        <v>0</v>
      </c>
      <c r="J912" s="6">
        <f>IFERROR(INDEX(Param_Gf,MATCH(H912,Param_KeysNorm,0)),"")</f>
        <v>0</v>
      </c>
      <c r="K912" s="6">
        <f>IFERROR(INDEX(Param_s,MATCH(H912,Param_KeysNorm,0)),"")</f>
        <v>0</v>
      </c>
      <c r="L912" s="6">
        <f>IFERROR(INDEX(Param_g,MATCH(H912,Param_KeysNorm,0)),"")</f>
        <v>0</v>
      </c>
      <c r="M912" s="6">
        <f>IFERROR(INDEX(Param_L,MATCH(H912,Param_KeysNorm,0)),"")</f>
        <v>0</v>
      </c>
      <c r="N912" s="6">
        <f>IFERROR(INDEX(Param_rho,MATCH(H912,Param_KeysNorm,0)),"")</f>
        <v>0</v>
      </c>
      <c r="O912" s="6">
        <f>IFERROR(INDEX(Param_d,MATCH(H912,Param_KeysNorm,0)),"")</f>
        <v>0</v>
      </c>
      <c r="P912" s="6">
        <f>IFERROR(IF(I912&gt;0,10000/I912,""),"")</f>
        <v>0</v>
      </c>
      <c r="Q912" s="6">
        <f>IFERROR(IF(K912&gt;0,J912/K912,""),"")</f>
        <v>0</v>
      </c>
      <c r="R912" s="6">
        <f>IFERROR(IF(L912&gt;0,Q912/L912,""),"")</f>
        <v>0</v>
      </c>
      <c r="S912" s="7">
        <f>IFERROR(R912*P912,"")</f>
        <v>0</v>
      </c>
      <c r="T912" s="6">
        <f>IFERROR((S912*M912*N912)/1000,"")</f>
        <v>0</v>
      </c>
      <c r="U912" s="6">
        <f>IFERROR(R912*M912*N912,"")</f>
        <v>0</v>
      </c>
      <c r="V912" s="6">
        <f>IF(A912&gt;0,A912*(1-(B912/100)-(C912/100)),"")</f>
        <v>0</v>
      </c>
      <c r="W912" s="6">
        <f>IFERROR(T912*V912,"")</f>
        <v>0</v>
      </c>
      <c r="X912" s="8">
        <f>IF(AND(U912&gt;0,O912&gt;0),ABS(U912-O912)/O912,"")</f>
        <v>0</v>
      </c>
      <c r="Y912" s="8">
        <f>IF(E912="Seca",Tol_Seca,Tol_Chuva)</f>
        <v>0</v>
      </c>
      <c r="Z912">
        <f>IF(AND(U912&gt;0,O912&gt;0),IF(X912&lt;=Y912,"OK","ATENCAO"),"")</f>
        <v>0</v>
      </c>
    </row>
    <row r="913" spans="7:26">
      <c r="G913">
        <f>D913&amp;"|"&amp;E913&amp;"|"&amp;F913</f>
        <v>0</v>
      </c>
      <c r="H913">
        <f>UPPER(SUBSTITUTE(SUBSTITUTE(G913,"-","")," ",""))</f>
        <v>0</v>
      </c>
      <c r="I913" s="6">
        <f>IFERROR(INDEX(Param_E,MATCH(H913,Param_KeysNorm,0)),"")</f>
        <v>0</v>
      </c>
      <c r="J913" s="6">
        <f>IFERROR(INDEX(Param_Gf,MATCH(H913,Param_KeysNorm,0)),"")</f>
        <v>0</v>
      </c>
      <c r="K913" s="6">
        <f>IFERROR(INDEX(Param_s,MATCH(H913,Param_KeysNorm,0)),"")</f>
        <v>0</v>
      </c>
      <c r="L913" s="6">
        <f>IFERROR(INDEX(Param_g,MATCH(H913,Param_KeysNorm,0)),"")</f>
        <v>0</v>
      </c>
      <c r="M913" s="6">
        <f>IFERROR(INDEX(Param_L,MATCH(H913,Param_KeysNorm,0)),"")</f>
        <v>0</v>
      </c>
      <c r="N913" s="6">
        <f>IFERROR(INDEX(Param_rho,MATCH(H913,Param_KeysNorm,0)),"")</f>
        <v>0</v>
      </c>
      <c r="O913" s="6">
        <f>IFERROR(INDEX(Param_d,MATCH(H913,Param_KeysNorm,0)),"")</f>
        <v>0</v>
      </c>
      <c r="P913" s="6">
        <f>IFERROR(IF(I913&gt;0,10000/I913,""),"")</f>
        <v>0</v>
      </c>
      <c r="Q913" s="6">
        <f>IFERROR(IF(K913&gt;0,J913/K913,""),"")</f>
        <v>0</v>
      </c>
      <c r="R913" s="6">
        <f>IFERROR(IF(L913&gt;0,Q913/L913,""),"")</f>
        <v>0</v>
      </c>
      <c r="S913" s="7">
        <f>IFERROR(R913*P913,"")</f>
        <v>0</v>
      </c>
      <c r="T913" s="6">
        <f>IFERROR((S913*M913*N913)/1000,"")</f>
        <v>0</v>
      </c>
      <c r="U913" s="6">
        <f>IFERROR(R913*M913*N913,"")</f>
        <v>0</v>
      </c>
      <c r="V913" s="6">
        <f>IF(A913&gt;0,A913*(1-(B913/100)-(C913/100)),"")</f>
        <v>0</v>
      </c>
      <c r="W913" s="6">
        <f>IFERROR(T913*V913,"")</f>
        <v>0</v>
      </c>
      <c r="X913" s="8">
        <f>IF(AND(U913&gt;0,O913&gt;0),ABS(U913-O913)/O913,"")</f>
        <v>0</v>
      </c>
      <c r="Y913" s="8">
        <f>IF(E913="Seca",Tol_Seca,Tol_Chuva)</f>
        <v>0</v>
      </c>
      <c r="Z913">
        <f>IF(AND(U913&gt;0,O913&gt;0),IF(X913&lt;=Y913,"OK","ATENCAO"),"")</f>
        <v>0</v>
      </c>
    </row>
    <row r="914" spans="7:26">
      <c r="G914">
        <f>D914&amp;"|"&amp;E914&amp;"|"&amp;F914</f>
        <v>0</v>
      </c>
      <c r="H914">
        <f>UPPER(SUBSTITUTE(SUBSTITUTE(G914,"-","")," ",""))</f>
        <v>0</v>
      </c>
      <c r="I914" s="6">
        <f>IFERROR(INDEX(Param_E,MATCH(H914,Param_KeysNorm,0)),"")</f>
        <v>0</v>
      </c>
      <c r="J914" s="6">
        <f>IFERROR(INDEX(Param_Gf,MATCH(H914,Param_KeysNorm,0)),"")</f>
        <v>0</v>
      </c>
      <c r="K914" s="6">
        <f>IFERROR(INDEX(Param_s,MATCH(H914,Param_KeysNorm,0)),"")</f>
        <v>0</v>
      </c>
      <c r="L914" s="6">
        <f>IFERROR(INDEX(Param_g,MATCH(H914,Param_KeysNorm,0)),"")</f>
        <v>0</v>
      </c>
      <c r="M914" s="6">
        <f>IFERROR(INDEX(Param_L,MATCH(H914,Param_KeysNorm,0)),"")</f>
        <v>0</v>
      </c>
      <c r="N914" s="6">
        <f>IFERROR(INDEX(Param_rho,MATCH(H914,Param_KeysNorm,0)),"")</f>
        <v>0</v>
      </c>
      <c r="O914" s="6">
        <f>IFERROR(INDEX(Param_d,MATCH(H914,Param_KeysNorm,0)),"")</f>
        <v>0</v>
      </c>
      <c r="P914" s="6">
        <f>IFERROR(IF(I914&gt;0,10000/I914,""),"")</f>
        <v>0</v>
      </c>
      <c r="Q914" s="6">
        <f>IFERROR(IF(K914&gt;0,J914/K914,""),"")</f>
        <v>0</v>
      </c>
      <c r="R914" s="6">
        <f>IFERROR(IF(L914&gt;0,Q914/L914,""),"")</f>
        <v>0</v>
      </c>
      <c r="S914" s="7">
        <f>IFERROR(R914*P914,"")</f>
        <v>0</v>
      </c>
      <c r="T914" s="6">
        <f>IFERROR((S914*M914*N914)/1000,"")</f>
        <v>0</v>
      </c>
      <c r="U914" s="6">
        <f>IFERROR(R914*M914*N914,"")</f>
        <v>0</v>
      </c>
      <c r="V914" s="6">
        <f>IF(A914&gt;0,A914*(1-(B914/100)-(C914/100)),"")</f>
        <v>0</v>
      </c>
      <c r="W914" s="6">
        <f>IFERROR(T914*V914,"")</f>
        <v>0</v>
      </c>
      <c r="X914" s="8">
        <f>IF(AND(U914&gt;0,O914&gt;0),ABS(U914-O914)/O914,"")</f>
        <v>0</v>
      </c>
      <c r="Y914" s="8">
        <f>IF(E914="Seca",Tol_Seca,Tol_Chuva)</f>
        <v>0</v>
      </c>
      <c r="Z914">
        <f>IF(AND(U914&gt;0,O914&gt;0),IF(X914&lt;=Y914,"OK","ATENCAO"),"")</f>
        <v>0</v>
      </c>
    </row>
    <row r="915" spans="7:26">
      <c r="G915">
        <f>D915&amp;"|"&amp;E915&amp;"|"&amp;F915</f>
        <v>0</v>
      </c>
      <c r="H915">
        <f>UPPER(SUBSTITUTE(SUBSTITUTE(G915,"-","")," ",""))</f>
        <v>0</v>
      </c>
      <c r="I915" s="6">
        <f>IFERROR(INDEX(Param_E,MATCH(H915,Param_KeysNorm,0)),"")</f>
        <v>0</v>
      </c>
      <c r="J915" s="6">
        <f>IFERROR(INDEX(Param_Gf,MATCH(H915,Param_KeysNorm,0)),"")</f>
        <v>0</v>
      </c>
      <c r="K915" s="6">
        <f>IFERROR(INDEX(Param_s,MATCH(H915,Param_KeysNorm,0)),"")</f>
        <v>0</v>
      </c>
      <c r="L915" s="6">
        <f>IFERROR(INDEX(Param_g,MATCH(H915,Param_KeysNorm,0)),"")</f>
        <v>0</v>
      </c>
      <c r="M915" s="6">
        <f>IFERROR(INDEX(Param_L,MATCH(H915,Param_KeysNorm,0)),"")</f>
        <v>0</v>
      </c>
      <c r="N915" s="6">
        <f>IFERROR(INDEX(Param_rho,MATCH(H915,Param_KeysNorm,0)),"")</f>
        <v>0</v>
      </c>
      <c r="O915" s="6">
        <f>IFERROR(INDEX(Param_d,MATCH(H915,Param_KeysNorm,0)),"")</f>
        <v>0</v>
      </c>
      <c r="P915" s="6">
        <f>IFERROR(IF(I915&gt;0,10000/I915,""),"")</f>
        <v>0</v>
      </c>
      <c r="Q915" s="6">
        <f>IFERROR(IF(K915&gt;0,J915/K915,""),"")</f>
        <v>0</v>
      </c>
      <c r="R915" s="6">
        <f>IFERROR(IF(L915&gt;0,Q915/L915,""),"")</f>
        <v>0</v>
      </c>
      <c r="S915" s="7">
        <f>IFERROR(R915*P915,"")</f>
        <v>0</v>
      </c>
      <c r="T915" s="6">
        <f>IFERROR((S915*M915*N915)/1000,"")</f>
        <v>0</v>
      </c>
      <c r="U915" s="6">
        <f>IFERROR(R915*M915*N915,"")</f>
        <v>0</v>
      </c>
      <c r="V915" s="6">
        <f>IF(A915&gt;0,A915*(1-(B915/100)-(C915/100)),"")</f>
        <v>0</v>
      </c>
      <c r="W915" s="6">
        <f>IFERROR(T915*V915,"")</f>
        <v>0</v>
      </c>
      <c r="X915" s="8">
        <f>IF(AND(U915&gt;0,O915&gt;0),ABS(U915-O915)/O915,"")</f>
        <v>0</v>
      </c>
      <c r="Y915" s="8">
        <f>IF(E915="Seca",Tol_Seca,Tol_Chuva)</f>
        <v>0</v>
      </c>
      <c r="Z915">
        <f>IF(AND(U915&gt;0,O915&gt;0),IF(X915&lt;=Y915,"OK","ATENCAO"),"")</f>
        <v>0</v>
      </c>
    </row>
    <row r="916" spans="7:26">
      <c r="G916">
        <f>D916&amp;"|"&amp;E916&amp;"|"&amp;F916</f>
        <v>0</v>
      </c>
      <c r="H916">
        <f>UPPER(SUBSTITUTE(SUBSTITUTE(G916,"-","")," ",""))</f>
        <v>0</v>
      </c>
      <c r="I916" s="6">
        <f>IFERROR(INDEX(Param_E,MATCH(H916,Param_KeysNorm,0)),"")</f>
        <v>0</v>
      </c>
      <c r="J916" s="6">
        <f>IFERROR(INDEX(Param_Gf,MATCH(H916,Param_KeysNorm,0)),"")</f>
        <v>0</v>
      </c>
      <c r="K916" s="6">
        <f>IFERROR(INDEX(Param_s,MATCH(H916,Param_KeysNorm,0)),"")</f>
        <v>0</v>
      </c>
      <c r="L916" s="6">
        <f>IFERROR(INDEX(Param_g,MATCH(H916,Param_KeysNorm,0)),"")</f>
        <v>0</v>
      </c>
      <c r="M916" s="6">
        <f>IFERROR(INDEX(Param_L,MATCH(H916,Param_KeysNorm,0)),"")</f>
        <v>0</v>
      </c>
      <c r="N916" s="6">
        <f>IFERROR(INDEX(Param_rho,MATCH(H916,Param_KeysNorm,0)),"")</f>
        <v>0</v>
      </c>
      <c r="O916" s="6">
        <f>IFERROR(INDEX(Param_d,MATCH(H916,Param_KeysNorm,0)),"")</f>
        <v>0</v>
      </c>
      <c r="P916" s="6">
        <f>IFERROR(IF(I916&gt;0,10000/I916,""),"")</f>
        <v>0</v>
      </c>
      <c r="Q916" s="6">
        <f>IFERROR(IF(K916&gt;0,J916/K916,""),"")</f>
        <v>0</v>
      </c>
      <c r="R916" s="6">
        <f>IFERROR(IF(L916&gt;0,Q916/L916,""),"")</f>
        <v>0</v>
      </c>
      <c r="S916" s="7">
        <f>IFERROR(R916*P916,"")</f>
        <v>0</v>
      </c>
      <c r="T916" s="6">
        <f>IFERROR((S916*M916*N916)/1000,"")</f>
        <v>0</v>
      </c>
      <c r="U916" s="6">
        <f>IFERROR(R916*M916*N916,"")</f>
        <v>0</v>
      </c>
      <c r="V916" s="6">
        <f>IF(A916&gt;0,A916*(1-(B916/100)-(C916/100)),"")</f>
        <v>0</v>
      </c>
      <c r="W916" s="6">
        <f>IFERROR(T916*V916,"")</f>
        <v>0</v>
      </c>
      <c r="X916" s="8">
        <f>IF(AND(U916&gt;0,O916&gt;0),ABS(U916-O916)/O916,"")</f>
        <v>0</v>
      </c>
      <c r="Y916" s="8">
        <f>IF(E916="Seca",Tol_Seca,Tol_Chuva)</f>
        <v>0</v>
      </c>
      <c r="Z916">
        <f>IF(AND(U916&gt;0,O916&gt;0),IF(X916&lt;=Y916,"OK","ATENCAO"),"")</f>
        <v>0</v>
      </c>
    </row>
    <row r="917" spans="7:26">
      <c r="G917">
        <f>D917&amp;"|"&amp;E917&amp;"|"&amp;F917</f>
        <v>0</v>
      </c>
      <c r="H917">
        <f>UPPER(SUBSTITUTE(SUBSTITUTE(G917,"-","")," ",""))</f>
        <v>0</v>
      </c>
      <c r="I917" s="6">
        <f>IFERROR(INDEX(Param_E,MATCH(H917,Param_KeysNorm,0)),"")</f>
        <v>0</v>
      </c>
      <c r="J917" s="6">
        <f>IFERROR(INDEX(Param_Gf,MATCH(H917,Param_KeysNorm,0)),"")</f>
        <v>0</v>
      </c>
      <c r="K917" s="6">
        <f>IFERROR(INDEX(Param_s,MATCH(H917,Param_KeysNorm,0)),"")</f>
        <v>0</v>
      </c>
      <c r="L917" s="6">
        <f>IFERROR(INDEX(Param_g,MATCH(H917,Param_KeysNorm,0)),"")</f>
        <v>0</v>
      </c>
      <c r="M917" s="6">
        <f>IFERROR(INDEX(Param_L,MATCH(H917,Param_KeysNorm,0)),"")</f>
        <v>0</v>
      </c>
      <c r="N917" s="6">
        <f>IFERROR(INDEX(Param_rho,MATCH(H917,Param_KeysNorm,0)),"")</f>
        <v>0</v>
      </c>
      <c r="O917" s="6">
        <f>IFERROR(INDEX(Param_d,MATCH(H917,Param_KeysNorm,0)),"")</f>
        <v>0</v>
      </c>
      <c r="P917" s="6">
        <f>IFERROR(IF(I917&gt;0,10000/I917,""),"")</f>
        <v>0</v>
      </c>
      <c r="Q917" s="6">
        <f>IFERROR(IF(K917&gt;0,J917/K917,""),"")</f>
        <v>0</v>
      </c>
      <c r="R917" s="6">
        <f>IFERROR(IF(L917&gt;0,Q917/L917,""),"")</f>
        <v>0</v>
      </c>
      <c r="S917" s="7">
        <f>IFERROR(R917*P917,"")</f>
        <v>0</v>
      </c>
      <c r="T917" s="6">
        <f>IFERROR((S917*M917*N917)/1000,"")</f>
        <v>0</v>
      </c>
      <c r="U917" s="6">
        <f>IFERROR(R917*M917*N917,"")</f>
        <v>0</v>
      </c>
      <c r="V917" s="6">
        <f>IF(A917&gt;0,A917*(1-(B917/100)-(C917/100)),"")</f>
        <v>0</v>
      </c>
      <c r="W917" s="6">
        <f>IFERROR(T917*V917,"")</f>
        <v>0</v>
      </c>
      <c r="X917" s="8">
        <f>IF(AND(U917&gt;0,O917&gt;0),ABS(U917-O917)/O917,"")</f>
        <v>0</v>
      </c>
      <c r="Y917" s="8">
        <f>IF(E917="Seca",Tol_Seca,Tol_Chuva)</f>
        <v>0</v>
      </c>
      <c r="Z917">
        <f>IF(AND(U917&gt;0,O917&gt;0),IF(X917&lt;=Y917,"OK","ATENCAO"),"")</f>
        <v>0</v>
      </c>
    </row>
    <row r="918" spans="7:26">
      <c r="G918">
        <f>D918&amp;"|"&amp;E918&amp;"|"&amp;F918</f>
        <v>0</v>
      </c>
      <c r="H918">
        <f>UPPER(SUBSTITUTE(SUBSTITUTE(G918,"-","")," ",""))</f>
        <v>0</v>
      </c>
      <c r="I918" s="6">
        <f>IFERROR(INDEX(Param_E,MATCH(H918,Param_KeysNorm,0)),"")</f>
        <v>0</v>
      </c>
      <c r="J918" s="6">
        <f>IFERROR(INDEX(Param_Gf,MATCH(H918,Param_KeysNorm,0)),"")</f>
        <v>0</v>
      </c>
      <c r="K918" s="6">
        <f>IFERROR(INDEX(Param_s,MATCH(H918,Param_KeysNorm,0)),"")</f>
        <v>0</v>
      </c>
      <c r="L918" s="6">
        <f>IFERROR(INDEX(Param_g,MATCH(H918,Param_KeysNorm,0)),"")</f>
        <v>0</v>
      </c>
      <c r="M918" s="6">
        <f>IFERROR(INDEX(Param_L,MATCH(H918,Param_KeysNorm,0)),"")</f>
        <v>0</v>
      </c>
      <c r="N918" s="6">
        <f>IFERROR(INDEX(Param_rho,MATCH(H918,Param_KeysNorm,0)),"")</f>
        <v>0</v>
      </c>
      <c r="O918" s="6">
        <f>IFERROR(INDEX(Param_d,MATCH(H918,Param_KeysNorm,0)),"")</f>
        <v>0</v>
      </c>
      <c r="P918" s="6">
        <f>IFERROR(IF(I918&gt;0,10000/I918,""),"")</f>
        <v>0</v>
      </c>
      <c r="Q918" s="6">
        <f>IFERROR(IF(K918&gt;0,J918/K918,""),"")</f>
        <v>0</v>
      </c>
      <c r="R918" s="6">
        <f>IFERROR(IF(L918&gt;0,Q918/L918,""),"")</f>
        <v>0</v>
      </c>
      <c r="S918" s="7">
        <f>IFERROR(R918*P918,"")</f>
        <v>0</v>
      </c>
      <c r="T918" s="6">
        <f>IFERROR((S918*M918*N918)/1000,"")</f>
        <v>0</v>
      </c>
      <c r="U918" s="6">
        <f>IFERROR(R918*M918*N918,"")</f>
        <v>0</v>
      </c>
      <c r="V918" s="6">
        <f>IF(A918&gt;0,A918*(1-(B918/100)-(C918/100)),"")</f>
        <v>0</v>
      </c>
      <c r="W918" s="6">
        <f>IFERROR(T918*V918,"")</f>
        <v>0</v>
      </c>
      <c r="X918" s="8">
        <f>IF(AND(U918&gt;0,O918&gt;0),ABS(U918-O918)/O918,"")</f>
        <v>0</v>
      </c>
      <c r="Y918" s="8">
        <f>IF(E918="Seca",Tol_Seca,Tol_Chuva)</f>
        <v>0</v>
      </c>
      <c r="Z918">
        <f>IF(AND(U918&gt;0,O918&gt;0),IF(X918&lt;=Y918,"OK","ATENCAO"),"")</f>
        <v>0</v>
      </c>
    </row>
    <row r="919" spans="7:26">
      <c r="G919">
        <f>D919&amp;"|"&amp;E919&amp;"|"&amp;F919</f>
        <v>0</v>
      </c>
      <c r="H919">
        <f>UPPER(SUBSTITUTE(SUBSTITUTE(G919,"-","")," ",""))</f>
        <v>0</v>
      </c>
      <c r="I919" s="6">
        <f>IFERROR(INDEX(Param_E,MATCH(H919,Param_KeysNorm,0)),"")</f>
        <v>0</v>
      </c>
      <c r="J919" s="6">
        <f>IFERROR(INDEX(Param_Gf,MATCH(H919,Param_KeysNorm,0)),"")</f>
        <v>0</v>
      </c>
      <c r="K919" s="6">
        <f>IFERROR(INDEX(Param_s,MATCH(H919,Param_KeysNorm,0)),"")</f>
        <v>0</v>
      </c>
      <c r="L919" s="6">
        <f>IFERROR(INDEX(Param_g,MATCH(H919,Param_KeysNorm,0)),"")</f>
        <v>0</v>
      </c>
      <c r="M919" s="6">
        <f>IFERROR(INDEX(Param_L,MATCH(H919,Param_KeysNorm,0)),"")</f>
        <v>0</v>
      </c>
      <c r="N919" s="6">
        <f>IFERROR(INDEX(Param_rho,MATCH(H919,Param_KeysNorm,0)),"")</f>
        <v>0</v>
      </c>
      <c r="O919" s="6">
        <f>IFERROR(INDEX(Param_d,MATCH(H919,Param_KeysNorm,0)),"")</f>
        <v>0</v>
      </c>
      <c r="P919" s="6">
        <f>IFERROR(IF(I919&gt;0,10000/I919,""),"")</f>
        <v>0</v>
      </c>
      <c r="Q919" s="6">
        <f>IFERROR(IF(K919&gt;0,J919/K919,""),"")</f>
        <v>0</v>
      </c>
      <c r="R919" s="6">
        <f>IFERROR(IF(L919&gt;0,Q919/L919,""),"")</f>
        <v>0</v>
      </c>
      <c r="S919" s="7">
        <f>IFERROR(R919*P919,"")</f>
        <v>0</v>
      </c>
      <c r="T919" s="6">
        <f>IFERROR((S919*M919*N919)/1000,"")</f>
        <v>0</v>
      </c>
      <c r="U919" s="6">
        <f>IFERROR(R919*M919*N919,"")</f>
        <v>0</v>
      </c>
      <c r="V919" s="6">
        <f>IF(A919&gt;0,A919*(1-(B919/100)-(C919/100)),"")</f>
        <v>0</v>
      </c>
      <c r="W919" s="6">
        <f>IFERROR(T919*V919,"")</f>
        <v>0</v>
      </c>
      <c r="X919" s="8">
        <f>IF(AND(U919&gt;0,O919&gt;0),ABS(U919-O919)/O919,"")</f>
        <v>0</v>
      </c>
      <c r="Y919" s="8">
        <f>IF(E919="Seca",Tol_Seca,Tol_Chuva)</f>
        <v>0</v>
      </c>
      <c r="Z919">
        <f>IF(AND(U919&gt;0,O919&gt;0),IF(X919&lt;=Y919,"OK","ATENCAO"),"")</f>
        <v>0</v>
      </c>
    </row>
    <row r="920" spans="7:26">
      <c r="G920">
        <f>D920&amp;"|"&amp;E920&amp;"|"&amp;F920</f>
        <v>0</v>
      </c>
      <c r="H920">
        <f>UPPER(SUBSTITUTE(SUBSTITUTE(G920,"-","")," ",""))</f>
        <v>0</v>
      </c>
      <c r="I920" s="6">
        <f>IFERROR(INDEX(Param_E,MATCH(H920,Param_KeysNorm,0)),"")</f>
        <v>0</v>
      </c>
      <c r="J920" s="6">
        <f>IFERROR(INDEX(Param_Gf,MATCH(H920,Param_KeysNorm,0)),"")</f>
        <v>0</v>
      </c>
      <c r="K920" s="6">
        <f>IFERROR(INDEX(Param_s,MATCH(H920,Param_KeysNorm,0)),"")</f>
        <v>0</v>
      </c>
      <c r="L920" s="6">
        <f>IFERROR(INDEX(Param_g,MATCH(H920,Param_KeysNorm,0)),"")</f>
        <v>0</v>
      </c>
      <c r="M920" s="6">
        <f>IFERROR(INDEX(Param_L,MATCH(H920,Param_KeysNorm,0)),"")</f>
        <v>0</v>
      </c>
      <c r="N920" s="6">
        <f>IFERROR(INDEX(Param_rho,MATCH(H920,Param_KeysNorm,0)),"")</f>
        <v>0</v>
      </c>
      <c r="O920" s="6">
        <f>IFERROR(INDEX(Param_d,MATCH(H920,Param_KeysNorm,0)),"")</f>
        <v>0</v>
      </c>
      <c r="P920" s="6">
        <f>IFERROR(IF(I920&gt;0,10000/I920,""),"")</f>
        <v>0</v>
      </c>
      <c r="Q920" s="6">
        <f>IFERROR(IF(K920&gt;0,J920/K920,""),"")</f>
        <v>0</v>
      </c>
      <c r="R920" s="6">
        <f>IFERROR(IF(L920&gt;0,Q920/L920,""),"")</f>
        <v>0</v>
      </c>
      <c r="S920" s="7">
        <f>IFERROR(R920*P920,"")</f>
        <v>0</v>
      </c>
      <c r="T920" s="6">
        <f>IFERROR((S920*M920*N920)/1000,"")</f>
        <v>0</v>
      </c>
      <c r="U920" s="6">
        <f>IFERROR(R920*M920*N920,"")</f>
        <v>0</v>
      </c>
      <c r="V920" s="6">
        <f>IF(A920&gt;0,A920*(1-(B920/100)-(C920/100)),"")</f>
        <v>0</v>
      </c>
      <c r="W920" s="6">
        <f>IFERROR(T920*V920,"")</f>
        <v>0</v>
      </c>
      <c r="X920" s="8">
        <f>IF(AND(U920&gt;0,O920&gt;0),ABS(U920-O920)/O920,"")</f>
        <v>0</v>
      </c>
      <c r="Y920" s="8">
        <f>IF(E920="Seca",Tol_Seca,Tol_Chuva)</f>
        <v>0</v>
      </c>
      <c r="Z920">
        <f>IF(AND(U920&gt;0,O920&gt;0),IF(X920&lt;=Y920,"OK","ATENCAO"),"")</f>
        <v>0</v>
      </c>
    </row>
    <row r="921" spans="7:26">
      <c r="G921">
        <f>D921&amp;"|"&amp;E921&amp;"|"&amp;F921</f>
        <v>0</v>
      </c>
      <c r="H921">
        <f>UPPER(SUBSTITUTE(SUBSTITUTE(G921,"-","")," ",""))</f>
        <v>0</v>
      </c>
      <c r="I921" s="6">
        <f>IFERROR(INDEX(Param_E,MATCH(H921,Param_KeysNorm,0)),"")</f>
        <v>0</v>
      </c>
      <c r="J921" s="6">
        <f>IFERROR(INDEX(Param_Gf,MATCH(H921,Param_KeysNorm,0)),"")</f>
        <v>0</v>
      </c>
      <c r="K921" s="6">
        <f>IFERROR(INDEX(Param_s,MATCH(H921,Param_KeysNorm,0)),"")</f>
        <v>0</v>
      </c>
      <c r="L921" s="6">
        <f>IFERROR(INDEX(Param_g,MATCH(H921,Param_KeysNorm,0)),"")</f>
        <v>0</v>
      </c>
      <c r="M921" s="6">
        <f>IFERROR(INDEX(Param_L,MATCH(H921,Param_KeysNorm,0)),"")</f>
        <v>0</v>
      </c>
      <c r="N921" s="6">
        <f>IFERROR(INDEX(Param_rho,MATCH(H921,Param_KeysNorm,0)),"")</f>
        <v>0</v>
      </c>
      <c r="O921" s="6">
        <f>IFERROR(INDEX(Param_d,MATCH(H921,Param_KeysNorm,0)),"")</f>
        <v>0</v>
      </c>
      <c r="P921" s="6">
        <f>IFERROR(IF(I921&gt;0,10000/I921,""),"")</f>
        <v>0</v>
      </c>
      <c r="Q921" s="6">
        <f>IFERROR(IF(K921&gt;0,J921/K921,""),"")</f>
        <v>0</v>
      </c>
      <c r="R921" s="6">
        <f>IFERROR(IF(L921&gt;0,Q921/L921,""),"")</f>
        <v>0</v>
      </c>
      <c r="S921" s="7">
        <f>IFERROR(R921*P921,"")</f>
        <v>0</v>
      </c>
      <c r="T921" s="6">
        <f>IFERROR((S921*M921*N921)/1000,"")</f>
        <v>0</v>
      </c>
      <c r="U921" s="6">
        <f>IFERROR(R921*M921*N921,"")</f>
        <v>0</v>
      </c>
      <c r="V921" s="6">
        <f>IF(A921&gt;0,A921*(1-(B921/100)-(C921/100)),"")</f>
        <v>0</v>
      </c>
      <c r="W921" s="6">
        <f>IFERROR(T921*V921,"")</f>
        <v>0</v>
      </c>
      <c r="X921" s="8">
        <f>IF(AND(U921&gt;0,O921&gt;0),ABS(U921-O921)/O921,"")</f>
        <v>0</v>
      </c>
      <c r="Y921" s="8">
        <f>IF(E921="Seca",Tol_Seca,Tol_Chuva)</f>
        <v>0</v>
      </c>
      <c r="Z921">
        <f>IF(AND(U921&gt;0,O921&gt;0),IF(X921&lt;=Y921,"OK","ATENCAO"),"")</f>
        <v>0</v>
      </c>
    </row>
    <row r="922" spans="7:26">
      <c r="G922">
        <f>D922&amp;"|"&amp;E922&amp;"|"&amp;F922</f>
        <v>0</v>
      </c>
      <c r="H922">
        <f>UPPER(SUBSTITUTE(SUBSTITUTE(G922,"-","")," ",""))</f>
        <v>0</v>
      </c>
      <c r="I922" s="6">
        <f>IFERROR(INDEX(Param_E,MATCH(H922,Param_KeysNorm,0)),"")</f>
        <v>0</v>
      </c>
      <c r="J922" s="6">
        <f>IFERROR(INDEX(Param_Gf,MATCH(H922,Param_KeysNorm,0)),"")</f>
        <v>0</v>
      </c>
      <c r="K922" s="6">
        <f>IFERROR(INDEX(Param_s,MATCH(H922,Param_KeysNorm,0)),"")</f>
        <v>0</v>
      </c>
      <c r="L922" s="6">
        <f>IFERROR(INDEX(Param_g,MATCH(H922,Param_KeysNorm,0)),"")</f>
        <v>0</v>
      </c>
      <c r="M922" s="6">
        <f>IFERROR(INDEX(Param_L,MATCH(H922,Param_KeysNorm,0)),"")</f>
        <v>0</v>
      </c>
      <c r="N922" s="6">
        <f>IFERROR(INDEX(Param_rho,MATCH(H922,Param_KeysNorm,0)),"")</f>
        <v>0</v>
      </c>
      <c r="O922" s="6">
        <f>IFERROR(INDEX(Param_d,MATCH(H922,Param_KeysNorm,0)),"")</f>
        <v>0</v>
      </c>
      <c r="P922" s="6">
        <f>IFERROR(IF(I922&gt;0,10000/I922,""),"")</f>
        <v>0</v>
      </c>
      <c r="Q922" s="6">
        <f>IFERROR(IF(K922&gt;0,J922/K922,""),"")</f>
        <v>0</v>
      </c>
      <c r="R922" s="6">
        <f>IFERROR(IF(L922&gt;0,Q922/L922,""),"")</f>
        <v>0</v>
      </c>
      <c r="S922" s="7">
        <f>IFERROR(R922*P922,"")</f>
        <v>0</v>
      </c>
      <c r="T922" s="6">
        <f>IFERROR((S922*M922*N922)/1000,"")</f>
        <v>0</v>
      </c>
      <c r="U922" s="6">
        <f>IFERROR(R922*M922*N922,"")</f>
        <v>0</v>
      </c>
      <c r="V922" s="6">
        <f>IF(A922&gt;0,A922*(1-(B922/100)-(C922/100)),"")</f>
        <v>0</v>
      </c>
      <c r="W922" s="6">
        <f>IFERROR(T922*V922,"")</f>
        <v>0</v>
      </c>
      <c r="X922" s="8">
        <f>IF(AND(U922&gt;0,O922&gt;0),ABS(U922-O922)/O922,"")</f>
        <v>0</v>
      </c>
      <c r="Y922" s="8">
        <f>IF(E922="Seca",Tol_Seca,Tol_Chuva)</f>
        <v>0</v>
      </c>
      <c r="Z922">
        <f>IF(AND(U922&gt;0,O922&gt;0),IF(X922&lt;=Y922,"OK","ATENCAO"),"")</f>
        <v>0</v>
      </c>
    </row>
    <row r="923" spans="7:26">
      <c r="G923">
        <f>D923&amp;"|"&amp;E923&amp;"|"&amp;F923</f>
        <v>0</v>
      </c>
      <c r="H923">
        <f>UPPER(SUBSTITUTE(SUBSTITUTE(G923,"-","")," ",""))</f>
        <v>0</v>
      </c>
      <c r="I923" s="6">
        <f>IFERROR(INDEX(Param_E,MATCH(H923,Param_KeysNorm,0)),"")</f>
        <v>0</v>
      </c>
      <c r="J923" s="6">
        <f>IFERROR(INDEX(Param_Gf,MATCH(H923,Param_KeysNorm,0)),"")</f>
        <v>0</v>
      </c>
      <c r="K923" s="6">
        <f>IFERROR(INDEX(Param_s,MATCH(H923,Param_KeysNorm,0)),"")</f>
        <v>0</v>
      </c>
      <c r="L923" s="6">
        <f>IFERROR(INDEX(Param_g,MATCH(H923,Param_KeysNorm,0)),"")</f>
        <v>0</v>
      </c>
      <c r="M923" s="6">
        <f>IFERROR(INDEX(Param_L,MATCH(H923,Param_KeysNorm,0)),"")</f>
        <v>0</v>
      </c>
      <c r="N923" s="6">
        <f>IFERROR(INDEX(Param_rho,MATCH(H923,Param_KeysNorm,0)),"")</f>
        <v>0</v>
      </c>
      <c r="O923" s="6">
        <f>IFERROR(INDEX(Param_d,MATCH(H923,Param_KeysNorm,0)),"")</f>
        <v>0</v>
      </c>
      <c r="P923" s="6">
        <f>IFERROR(IF(I923&gt;0,10000/I923,""),"")</f>
        <v>0</v>
      </c>
      <c r="Q923" s="6">
        <f>IFERROR(IF(K923&gt;0,J923/K923,""),"")</f>
        <v>0</v>
      </c>
      <c r="R923" s="6">
        <f>IFERROR(IF(L923&gt;0,Q923/L923,""),"")</f>
        <v>0</v>
      </c>
      <c r="S923" s="7">
        <f>IFERROR(R923*P923,"")</f>
        <v>0</v>
      </c>
      <c r="T923" s="6">
        <f>IFERROR((S923*M923*N923)/1000,"")</f>
        <v>0</v>
      </c>
      <c r="U923" s="6">
        <f>IFERROR(R923*M923*N923,"")</f>
        <v>0</v>
      </c>
      <c r="V923" s="6">
        <f>IF(A923&gt;0,A923*(1-(B923/100)-(C923/100)),"")</f>
        <v>0</v>
      </c>
      <c r="W923" s="6">
        <f>IFERROR(T923*V923,"")</f>
        <v>0</v>
      </c>
      <c r="X923" s="8">
        <f>IF(AND(U923&gt;0,O923&gt;0),ABS(U923-O923)/O923,"")</f>
        <v>0</v>
      </c>
      <c r="Y923" s="8">
        <f>IF(E923="Seca",Tol_Seca,Tol_Chuva)</f>
        <v>0</v>
      </c>
      <c r="Z923">
        <f>IF(AND(U923&gt;0,O923&gt;0),IF(X923&lt;=Y923,"OK","ATENCAO"),"")</f>
        <v>0</v>
      </c>
    </row>
    <row r="924" spans="7:26">
      <c r="G924">
        <f>D924&amp;"|"&amp;E924&amp;"|"&amp;F924</f>
        <v>0</v>
      </c>
      <c r="H924">
        <f>UPPER(SUBSTITUTE(SUBSTITUTE(G924,"-","")," ",""))</f>
        <v>0</v>
      </c>
      <c r="I924" s="6">
        <f>IFERROR(INDEX(Param_E,MATCH(H924,Param_KeysNorm,0)),"")</f>
        <v>0</v>
      </c>
      <c r="J924" s="6">
        <f>IFERROR(INDEX(Param_Gf,MATCH(H924,Param_KeysNorm,0)),"")</f>
        <v>0</v>
      </c>
      <c r="K924" s="6">
        <f>IFERROR(INDEX(Param_s,MATCH(H924,Param_KeysNorm,0)),"")</f>
        <v>0</v>
      </c>
      <c r="L924" s="6">
        <f>IFERROR(INDEX(Param_g,MATCH(H924,Param_KeysNorm,0)),"")</f>
        <v>0</v>
      </c>
      <c r="M924" s="6">
        <f>IFERROR(INDEX(Param_L,MATCH(H924,Param_KeysNorm,0)),"")</f>
        <v>0</v>
      </c>
      <c r="N924" s="6">
        <f>IFERROR(INDEX(Param_rho,MATCH(H924,Param_KeysNorm,0)),"")</f>
        <v>0</v>
      </c>
      <c r="O924" s="6">
        <f>IFERROR(INDEX(Param_d,MATCH(H924,Param_KeysNorm,0)),"")</f>
        <v>0</v>
      </c>
      <c r="P924" s="6">
        <f>IFERROR(IF(I924&gt;0,10000/I924,""),"")</f>
        <v>0</v>
      </c>
      <c r="Q924" s="6">
        <f>IFERROR(IF(K924&gt;0,J924/K924,""),"")</f>
        <v>0</v>
      </c>
      <c r="R924" s="6">
        <f>IFERROR(IF(L924&gt;0,Q924/L924,""),"")</f>
        <v>0</v>
      </c>
      <c r="S924" s="7">
        <f>IFERROR(R924*P924,"")</f>
        <v>0</v>
      </c>
      <c r="T924" s="6">
        <f>IFERROR((S924*M924*N924)/1000,"")</f>
        <v>0</v>
      </c>
      <c r="U924" s="6">
        <f>IFERROR(R924*M924*N924,"")</f>
        <v>0</v>
      </c>
      <c r="V924" s="6">
        <f>IF(A924&gt;0,A924*(1-(B924/100)-(C924/100)),"")</f>
        <v>0</v>
      </c>
      <c r="W924" s="6">
        <f>IFERROR(T924*V924,"")</f>
        <v>0</v>
      </c>
      <c r="X924" s="8">
        <f>IF(AND(U924&gt;0,O924&gt;0),ABS(U924-O924)/O924,"")</f>
        <v>0</v>
      </c>
      <c r="Y924" s="8">
        <f>IF(E924="Seca",Tol_Seca,Tol_Chuva)</f>
        <v>0</v>
      </c>
      <c r="Z924">
        <f>IF(AND(U924&gt;0,O924&gt;0),IF(X924&lt;=Y924,"OK","ATENCAO"),"")</f>
        <v>0</v>
      </c>
    </row>
    <row r="925" spans="7:26">
      <c r="G925">
        <f>D925&amp;"|"&amp;E925&amp;"|"&amp;F925</f>
        <v>0</v>
      </c>
      <c r="H925">
        <f>UPPER(SUBSTITUTE(SUBSTITUTE(G925,"-","")," ",""))</f>
        <v>0</v>
      </c>
      <c r="I925" s="6">
        <f>IFERROR(INDEX(Param_E,MATCH(H925,Param_KeysNorm,0)),"")</f>
        <v>0</v>
      </c>
      <c r="J925" s="6">
        <f>IFERROR(INDEX(Param_Gf,MATCH(H925,Param_KeysNorm,0)),"")</f>
        <v>0</v>
      </c>
      <c r="K925" s="6">
        <f>IFERROR(INDEX(Param_s,MATCH(H925,Param_KeysNorm,0)),"")</f>
        <v>0</v>
      </c>
      <c r="L925" s="6">
        <f>IFERROR(INDEX(Param_g,MATCH(H925,Param_KeysNorm,0)),"")</f>
        <v>0</v>
      </c>
      <c r="M925" s="6">
        <f>IFERROR(INDEX(Param_L,MATCH(H925,Param_KeysNorm,0)),"")</f>
        <v>0</v>
      </c>
      <c r="N925" s="6">
        <f>IFERROR(INDEX(Param_rho,MATCH(H925,Param_KeysNorm,0)),"")</f>
        <v>0</v>
      </c>
      <c r="O925" s="6">
        <f>IFERROR(INDEX(Param_d,MATCH(H925,Param_KeysNorm,0)),"")</f>
        <v>0</v>
      </c>
      <c r="P925" s="6">
        <f>IFERROR(IF(I925&gt;0,10000/I925,""),"")</f>
        <v>0</v>
      </c>
      <c r="Q925" s="6">
        <f>IFERROR(IF(K925&gt;0,J925/K925,""),"")</f>
        <v>0</v>
      </c>
      <c r="R925" s="6">
        <f>IFERROR(IF(L925&gt;0,Q925/L925,""),"")</f>
        <v>0</v>
      </c>
      <c r="S925" s="7">
        <f>IFERROR(R925*P925,"")</f>
        <v>0</v>
      </c>
      <c r="T925" s="6">
        <f>IFERROR((S925*M925*N925)/1000,"")</f>
        <v>0</v>
      </c>
      <c r="U925" s="6">
        <f>IFERROR(R925*M925*N925,"")</f>
        <v>0</v>
      </c>
      <c r="V925" s="6">
        <f>IF(A925&gt;0,A925*(1-(B925/100)-(C925/100)),"")</f>
        <v>0</v>
      </c>
      <c r="W925" s="6">
        <f>IFERROR(T925*V925,"")</f>
        <v>0</v>
      </c>
      <c r="X925" s="8">
        <f>IF(AND(U925&gt;0,O925&gt;0),ABS(U925-O925)/O925,"")</f>
        <v>0</v>
      </c>
      <c r="Y925" s="8">
        <f>IF(E925="Seca",Tol_Seca,Tol_Chuva)</f>
        <v>0</v>
      </c>
      <c r="Z925">
        <f>IF(AND(U925&gt;0,O925&gt;0),IF(X925&lt;=Y925,"OK","ATENCAO"),"")</f>
        <v>0</v>
      </c>
    </row>
    <row r="926" spans="7:26">
      <c r="G926">
        <f>D926&amp;"|"&amp;E926&amp;"|"&amp;F926</f>
        <v>0</v>
      </c>
      <c r="H926">
        <f>UPPER(SUBSTITUTE(SUBSTITUTE(G926,"-","")," ",""))</f>
        <v>0</v>
      </c>
      <c r="I926" s="6">
        <f>IFERROR(INDEX(Param_E,MATCH(H926,Param_KeysNorm,0)),"")</f>
        <v>0</v>
      </c>
      <c r="J926" s="6">
        <f>IFERROR(INDEX(Param_Gf,MATCH(H926,Param_KeysNorm,0)),"")</f>
        <v>0</v>
      </c>
      <c r="K926" s="6">
        <f>IFERROR(INDEX(Param_s,MATCH(H926,Param_KeysNorm,0)),"")</f>
        <v>0</v>
      </c>
      <c r="L926" s="6">
        <f>IFERROR(INDEX(Param_g,MATCH(H926,Param_KeysNorm,0)),"")</f>
        <v>0</v>
      </c>
      <c r="M926" s="6">
        <f>IFERROR(INDEX(Param_L,MATCH(H926,Param_KeysNorm,0)),"")</f>
        <v>0</v>
      </c>
      <c r="N926" s="6">
        <f>IFERROR(INDEX(Param_rho,MATCH(H926,Param_KeysNorm,0)),"")</f>
        <v>0</v>
      </c>
      <c r="O926" s="6">
        <f>IFERROR(INDEX(Param_d,MATCH(H926,Param_KeysNorm,0)),"")</f>
        <v>0</v>
      </c>
      <c r="P926" s="6">
        <f>IFERROR(IF(I926&gt;0,10000/I926,""),"")</f>
        <v>0</v>
      </c>
      <c r="Q926" s="6">
        <f>IFERROR(IF(K926&gt;0,J926/K926,""),"")</f>
        <v>0</v>
      </c>
      <c r="R926" s="6">
        <f>IFERROR(IF(L926&gt;0,Q926/L926,""),"")</f>
        <v>0</v>
      </c>
      <c r="S926" s="7">
        <f>IFERROR(R926*P926,"")</f>
        <v>0</v>
      </c>
      <c r="T926" s="6">
        <f>IFERROR((S926*M926*N926)/1000,"")</f>
        <v>0</v>
      </c>
      <c r="U926" s="6">
        <f>IFERROR(R926*M926*N926,"")</f>
        <v>0</v>
      </c>
      <c r="V926" s="6">
        <f>IF(A926&gt;0,A926*(1-(B926/100)-(C926/100)),"")</f>
        <v>0</v>
      </c>
      <c r="W926" s="6">
        <f>IFERROR(T926*V926,"")</f>
        <v>0</v>
      </c>
      <c r="X926" s="8">
        <f>IF(AND(U926&gt;0,O926&gt;0),ABS(U926-O926)/O926,"")</f>
        <v>0</v>
      </c>
      <c r="Y926" s="8">
        <f>IF(E926="Seca",Tol_Seca,Tol_Chuva)</f>
        <v>0</v>
      </c>
      <c r="Z926">
        <f>IF(AND(U926&gt;0,O926&gt;0),IF(X926&lt;=Y926,"OK","ATENCAO"),"")</f>
        <v>0</v>
      </c>
    </row>
    <row r="927" spans="7:26">
      <c r="G927">
        <f>D927&amp;"|"&amp;E927&amp;"|"&amp;F927</f>
        <v>0</v>
      </c>
      <c r="H927">
        <f>UPPER(SUBSTITUTE(SUBSTITUTE(G927,"-","")," ",""))</f>
        <v>0</v>
      </c>
      <c r="I927" s="6">
        <f>IFERROR(INDEX(Param_E,MATCH(H927,Param_KeysNorm,0)),"")</f>
        <v>0</v>
      </c>
      <c r="J927" s="6">
        <f>IFERROR(INDEX(Param_Gf,MATCH(H927,Param_KeysNorm,0)),"")</f>
        <v>0</v>
      </c>
      <c r="K927" s="6">
        <f>IFERROR(INDEX(Param_s,MATCH(H927,Param_KeysNorm,0)),"")</f>
        <v>0</v>
      </c>
      <c r="L927" s="6">
        <f>IFERROR(INDEX(Param_g,MATCH(H927,Param_KeysNorm,0)),"")</f>
        <v>0</v>
      </c>
      <c r="M927" s="6">
        <f>IFERROR(INDEX(Param_L,MATCH(H927,Param_KeysNorm,0)),"")</f>
        <v>0</v>
      </c>
      <c r="N927" s="6">
        <f>IFERROR(INDEX(Param_rho,MATCH(H927,Param_KeysNorm,0)),"")</f>
        <v>0</v>
      </c>
      <c r="O927" s="6">
        <f>IFERROR(INDEX(Param_d,MATCH(H927,Param_KeysNorm,0)),"")</f>
        <v>0</v>
      </c>
      <c r="P927" s="6">
        <f>IFERROR(IF(I927&gt;0,10000/I927,""),"")</f>
        <v>0</v>
      </c>
      <c r="Q927" s="6">
        <f>IFERROR(IF(K927&gt;0,J927/K927,""),"")</f>
        <v>0</v>
      </c>
      <c r="R927" s="6">
        <f>IFERROR(IF(L927&gt;0,Q927/L927,""),"")</f>
        <v>0</v>
      </c>
      <c r="S927" s="7">
        <f>IFERROR(R927*P927,"")</f>
        <v>0</v>
      </c>
      <c r="T927" s="6">
        <f>IFERROR((S927*M927*N927)/1000,"")</f>
        <v>0</v>
      </c>
      <c r="U927" s="6">
        <f>IFERROR(R927*M927*N927,"")</f>
        <v>0</v>
      </c>
      <c r="V927" s="6">
        <f>IF(A927&gt;0,A927*(1-(B927/100)-(C927/100)),"")</f>
        <v>0</v>
      </c>
      <c r="W927" s="6">
        <f>IFERROR(T927*V927,"")</f>
        <v>0</v>
      </c>
      <c r="X927" s="8">
        <f>IF(AND(U927&gt;0,O927&gt;0),ABS(U927-O927)/O927,"")</f>
        <v>0</v>
      </c>
      <c r="Y927" s="8">
        <f>IF(E927="Seca",Tol_Seca,Tol_Chuva)</f>
        <v>0</v>
      </c>
      <c r="Z927">
        <f>IF(AND(U927&gt;0,O927&gt;0),IF(X927&lt;=Y927,"OK","ATENCAO"),"")</f>
        <v>0</v>
      </c>
    </row>
    <row r="928" spans="7:26">
      <c r="G928">
        <f>D928&amp;"|"&amp;E928&amp;"|"&amp;F928</f>
        <v>0</v>
      </c>
      <c r="H928">
        <f>UPPER(SUBSTITUTE(SUBSTITUTE(G928,"-","")," ",""))</f>
        <v>0</v>
      </c>
      <c r="I928" s="6">
        <f>IFERROR(INDEX(Param_E,MATCH(H928,Param_KeysNorm,0)),"")</f>
        <v>0</v>
      </c>
      <c r="J928" s="6">
        <f>IFERROR(INDEX(Param_Gf,MATCH(H928,Param_KeysNorm,0)),"")</f>
        <v>0</v>
      </c>
      <c r="K928" s="6">
        <f>IFERROR(INDEX(Param_s,MATCH(H928,Param_KeysNorm,0)),"")</f>
        <v>0</v>
      </c>
      <c r="L928" s="6">
        <f>IFERROR(INDEX(Param_g,MATCH(H928,Param_KeysNorm,0)),"")</f>
        <v>0</v>
      </c>
      <c r="M928" s="6">
        <f>IFERROR(INDEX(Param_L,MATCH(H928,Param_KeysNorm,0)),"")</f>
        <v>0</v>
      </c>
      <c r="N928" s="6">
        <f>IFERROR(INDEX(Param_rho,MATCH(H928,Param_KeysNorm,0)),"")</f>
        <v>0</v>
      </c>
      <c r="O928" s="6">
        <f>IFERROR(INDEX(Param_d,MATCH(H928,Param_KeysNorm,0)),"")</f>
        <v>0</v>
      </c>
      <c r="P928" s="6">
        <f>IFERROR(IF(I928&gt;0,10000/I928,""),"")</f>
        <v>0</v>
      </c>
      <c r="Q928" s="6">
        <f>IFERROR(IF(K928&gt;0,J928/K928,""),"")</f>
        <v>0</v>
      </c>
      <c r="R928" s="6">
        <f>IFERROR(IF(L928&gt;0,Q928/L928,""),"")</f>
        <v>0</v>
      </c>
      <c r="S928" s="7">
        <f>IFERROR(R928*P928,"")</f>
        <v>0</v>
      </c>
      <c r="T928" s="6">
        <f>IFERROR((S928*M928*N928)/1000,"")</f>
        <v>0</v>
      </c>
      <c r="U928" s="6">
        <f>IFERROR(R928*M928*N928,"")</f>
        <v>0</v>
      </c>
      <c r="V928" s="6">
        <f>IF(A928&gt;0,A928*(1-(B928/100)-(C928/100)),"")</f>
        <v>0</v>
      </c>
      <c r="W928" s="6">
        <f>IFERROR(T928*V928,"")</f>
        <v>0</v>
      </c>
      <c r="X928" s="8">
        <f>IF(AND(U928&gt;0,O928&gt;0),ABS(U928-O928)/O928,"")</f>
        <v>0</v>
      </c>
      <c r="Y928" s="8">
        <f>IF(E928="Seca",Tol_Seca,Tol_Chuva)</f>
        <v>0</v>
      </c>
      <c r="Z928">
        <f>IF(AND(U928&gt;0,O928&gt;0),IF(X928&lt;=Y928,"OK","ATENCAO"),"")</f>
        <v>0</v>
      </c>
    </row>
    <row r="929" spans="7:26">
      <c r="G929">
        <f>D929&amp;"|"&amp;E929&amp;"|"&amp;F929</f>
        <v>0</v>
      </c>
      <c r="H929">
        <f>UPPER(SUBSTITUTE(SUBSTITUTE(G929,"-","")," ",""))</f>
        <v>0</v>
      </c>
      <c r="I929" s="6">
        <f>IFERROR(INDEX(Param_E,MATCH(H929,Param_KeysNorm,0)),"")</f>
        <v>0</v>
      </c>
      <c r="J929" s="6">
        <f>IFERROR(INDEX(Param_Gf,MATCH(H929,Param_KeysNorm,0)),"")</f>
        <v>0</v>
      </c>
      <c r="K929" s="6">
        <f>IFERROR(INDEX(Param_s,MATCH(H929,Param_KeysNorm,0)),"")</f>
        <v>0</v>
      </c>
      <c r="L929" s="6">
        <f>IFERROR(INDEX(Param_g,MATCH(H929,Param_KeysNorm,0)),"")</f>
        <v>0</v>
      </c>
      <c r="M929" s="6">
        <f>IFERROR(INDEX(Param_L,MATCH(H929,Param_KeysNorm,0)),"")</f>
        <v>0</v>
      </c>
      <c r="N929" s="6">
        <f>IFERROR(INDEX(Param_rho,MATCH(H929,Param_KeysNorm,0)),"")</f>
        <v>0</v>
      </c>
      <c r="O929" s="6">
        <f>IFERROR(INDEX(Param_d,MATCH(H929,Param_KeysNorm,0)),"")</f>
        <v>0</v>
      </c>
      <c r="P929" s="6">
        <f>IFERROR(IF(I929&gt;0,10000/I929,""),"")</f>
        <v>0</v>
      </c>
      <c r="Q929" s="6">
        <f>IFERROR(IF(K929&gt;0,J929/K929,""),"")</f>
        <v>0</v>
      </c>
      <c r="R929" s="6">
        <f>IFERROR(IF(L929&gt;0,Q929/L929,""),"")</f>
        <v>0</v>
      </c>
      <c r="S929" s="7">
        <f>IFERROR(R929*P929,"")</f>
        <v>0</v>
      </c>
      <c r="T929" s="6">
        <f>IFERROR((S929*M929*N929)/1000,"")</f>
        <v>0</v>
      </c>
      <c r="U929" s="6">
        <f>IFERROR(R929*M929*N929,"")</f>
        <v>0</v>
      </c>
      <c r="V929" s="6">
        <f>IF(A929&gt;0,A929*(1-(B929/100)-(C929/100)),"")</f>
        <v>0</v>
      </c>
      <c r="W929" s="6">
        <f>IFERROR(T929*V929,"")</f>
        <v>0</v>
      </c>
      <c r="X929" s="8">
        <f>IF(AND(U929&gt;0,O929&gt;0),ABS(U929-O929)/O929,"")</f>
        <v>0</v>
      </c>
      <c r="Y929" s="8">
        <f>IF(E929="Seca",Tol_Seca,Tol_Chuva)</f>
        <v>0</v>
      </c>
      <c r="Z929">
        <f>IF(AND(U929&gt;0,O929&gt;0),IF(X929&lt;=Y929,"OK","ATENCAO"),"")</f>
        <v>0</v>
      </c>
    </row>
    <row r="930" spans="7:26">
      <c r="G930">
        <f>D930&amp;"|"&amp;E930&amp;"|"&amp;F930</f>
        <v>0</v>
      </c>
      <c r="H930">
        <f>UPPER(SUBSTITUTE(SUBSTITUTE(G930,"-","")," ",""))</f>
        <v>0</v>
      </c>
      <c r="I930" s="6">
        <f>IFERROR(INDEX(Param_E,MATCH(H930,Param_KeysNorm,0)),"")</f>
        <v>0</v>
      </c>
      <c r="J930" s="6">
        <f>IFERROR(INDEX(Param_Gf,MATCH(H930,Param_KeysNorm,0)),"")</f>
        <v>0</v>
      </c>
      <c r="K930" s="6">
        <f>IFERROR(INDEX(Param_s,MATCH(H930,Param_KeysNorm,0)),"")</f>
        <v>0</v>
      </c>
      <c r="L930" s="6">
        <f>IFERROR(INDEX(Param_g,MATCH(H930,Param_KeysNorm,0)),"")</f>
        <v>0</v>
      </c>
      <c r="M930" s="6">
        <f>IFERROR(INDEX(Param_L,MATCH(H930,Param_KeysNorm,0)),"")</f>
        <v>0</v>
      </c>
      <c r="N930" s="6">
        <f>IFERROR(INDEX(Param_rho,MATCH(H930,Param_KeysNorm,0)),"")</f>
        <v>0</v>
      </c>
      <c r="O930" s="6">
        <f>IFERROR(INDEX(Param_d,MATCH(H930,Param_KeysNorm,0)),"")</f>
        <v>0</v>
      </c>
      <c r="P930" s="6">
        <f>IFERROR(IF(I930&gt;0,10000/I930,""),"")</f>
        <v>0</v>
      </c>
      <c r="Q930" s="6">
        <f>IFERROR(IF(K930&gt;0,J930/K930,""),"")</f>
        <v>0</v>
      </c>
      <c r="R930" s="6">
        <f>IFERROR(IF(L930&gt;0,Q930/L930,""),"")</f>
        <v>0</v>
      </c>
      <c r="S930" s="7">
        <f>IFERROR(R930*P930,"")</f>
        <v>0</v>
      </c>
      <c r="T930" s="6">
        <f>IFERROR((S930*M930*N930)/1000,"")</f>
        <v>0</v>
      </c>
      <c r="U930" s="6">
        <f>IFERROR(R930*M930*N930,"")</f>
        <v>0</v>
      </c>
      <c r="V930" s="6">
        <f>IF(A930&gt;0,A930*(1-(B930/100)-(C930/100)),"")</f>
        <v>0</v>
      </c>
      <c r="W930" s="6">
        <f>IFERROR(T930*V930,"")</f>
        <v>0</v>
      </c>
      <c r="X930" s="8">
        <f>IF(AND(U930&gt;0,O930&gt;0),ABS(U930-O930)/O930,"")</f>
        <v>0</v>
      </c>
      <c r="Y930" s="8">
        <f>IF(E930="Seca",Tol_Seca,Tol_Chuva)</f>
        <v>0</v>
      </c>
      <c r="Z930">
        <f>IF(AND(U930&gt;0,O930&gt;0),IF(X930&lt;=Y930,"OK","ATENCAO"),"")</f>
        <v>0</v>
      </c>
    </row>
    <row r="931" spans="7:26">
      <c r="G931">
        <f>D931&amp;"|"&amp;E931&amp;"|"&amp;F931</f>
        <v>0</v>
      </c>
      <c r="H931">
        <f>UPPER(SUBSTITUTE(SUBSTITUTE(G931,"-","")," ",""))</f>
        <v>0</v>
      </c>
      <c r="I931" s="6">
        <f>IFERROR(INDEX(Param_E,MATCH(H931,Param_KeysNorm,0)),"")</f>
        <v>0</v>
      </c>
      <c r="J931" s="6">
        <f>IFERROR(INDEX(Param_Gf,MATCH(H931,Param_KeysNorm,0)),"")</f>
        <v>0</v>
      </c>
      <c r="K931" s="6">
        <f>IFERROR(INDEX(Param_s,MATCH(H931,Param_KeysNorm,0)),"")</f>
        <v>0</v>
      </c>
      <c r="L931" s="6">
        <f>IFERROR(INDEX(Param_g,MATCH(H931,Param_KeysNorm,0)),"")</f>
        <v>0</v>
      </c>
      <c r="M931" s="6">
        <f>IFERROR(INDEX(Param_L,MATCH(H931,Param_KeysNorm,0)),"")</f>
        <v>0</v>
      </c>
      <c r="N931" s="6">
        <f>IFERROR(INDEX(Param_rho,MATCH(H931,Param_KeysNorm,0)),"")</f>
        <v>0</v>
      </c>
      <c r="O931" s="6">
        <f>IFERROR(INDEX(Param_d,MATCH(H931,Param_KeysNorm,0)),"")</f>
        <v>0</v>
      </c>
      <c r="P931" s="6">
        <f>IFERROR(IF(I931&gt;0,10000/I931,""),"")</f>
        <v>0</v>
      </c>
      <c r="Q931" s="6">
        <f>IFERROR(IF(K931&gt;0,J931/K931,""),"")</f>
        <v>0</v>
      </c>
      <c r="R931" s="6">
        <f>IFERROR(IF(L931&gt;0,Q931/L931,""),"")</f>
        <v>0</v>
      </c>
      <c r="S931" s="7">
        <f>IFERROR(R931*P931,"")</f>
        <v>0</v>
      </c>
      <c r="T931" s="6">
        <f>IFERROR((S931*M931*N931)/1000,"")</f>
        <v>0</v>
      </c>
      <c r="U931" s="6">
        <f>IFERROR(R931*M931*N931,"")</f>
        <v>0</v>
      </c>
      <c r="V931" s="6">
        <f>IF(A931&gt;0,A931*(1-(B931/100)-(C931/100)),"")</f>
        <v>0</v>
      </c>
      <c r="W931" s="6">
        <f>IFERROR(T931*V931,"")</f>
        <v>0</v>
      </c>
      <c r="X931" s="8">
        <f>IF(AND(U931&gt;0,O931&gt;0),ABS(U931-O931)/O931,"")</f>
        <v>0</v>
      </c>
      <c r="Y931" s="8">
        <f>IF(E931="Seca",Tol_Seca,Tol_Chuva)</f>
        <v>0</v>
      </c>
      <c r="Z931">
        <f>IF(AND(U931&gt;0,O931&gt;0),IF(X931&lt;=Y931,"OK","ATENCAO"),"")</f>
        <v>0</v>
      </c>
    </row>
    <row r="932" spans="7:26">
      <c r="G932">
        <f>D932&amp;"|"&amp;E932&amp;"|"&amp;F932</f>
        <v>0</v>
      </c>
      <c r="H932">
        <f>UPPER(SUBSTITUTE(SUBSTITUTE(G932,"-","")," ",""))</f>
        <v>0</v>
      </c>
      <c r="I932" s="6">
        <f>IFERROR(INDEX(Param_E,MATCH(H932,Param_KeysNorm,0)),"")</f>
        <v>0</v>
      </c>
      <c r="J932" s="6">
        <f>IFERROR(INDEX(Param_Gf,MATCH(H932,Param_KeysNorm,0)),"")</f>
        <v>0</v>
      </c>
      <c r="K932" s="6">
        <f>IFERROR(INDEX(Param_s,MATCH(H932,Param_KeysNorm,0)),"")</f>
        <v>0</v>
      </c>
      <c r="L932" s="6">
        <f>IFERROR(INDEX(Param_g,MATCH(H932,Param_KeysNorm,0)),"")</f>
        <v>0</v>
      </c>
      <c r="M932" s="6">
        <f>IFERROR(INDEX(Param_L,MATCH(H932,Param_KeysNorm,0)),"")</f>
        <v>0</v>
      </c>
      <c r="N932" s="6">
        <f>IFERROR(INDEX(Param_rho,MATCH(H932,Param_KeysNorm,0)),"")</f>
        <v>0</v>
      </c>
      <c r="O932" s="6">
        <f>IFERROR(INDEX(Param_d,MATCH(H932,Param_KeysNorm,0)),"")</f>
        <v>0</v>
      </c>
      <c r="P932" s="6">
        <f>IFERROR(IF(I932&gt;0,10000/I932,""),"")</f>
        <v>0</v>
      </c>
      <c r="Q932" s="6">
        <f>IFERROR(IF(K932&gt;0,J932/K932,""),"")</f>
        <v>0</v>
      </c>
      <c r="R932" s="6">
        <f>IFERROR(IF(L932&gt;0,Q932/L932,""),"")</f>
        <v>0</v>
      </c>
      <c r="S932" s="7">
        <f>IFERROR(R932*P932,"")</f>
        <v>0</v>
      </c>
      <c r="T932" s="6">
        <f>IFERROR((S932*M932*N932)/1000,"")</f>
        <v>0</v>
      </c>
      <c r="U932" s="6">
        <f>IFERROR(R932*M932*N932,"")</f>
        <v>0</v>
      </c>
      <c r="V932" s="6">
        <f>IF(A932&gt;0,A932*(1-(B932/100)-(C932/100)),"")</f>
        <v>0</v>
      </c>
      <c r="W932" s="6">
        <f>IFERROR(T932*V932,"")</f>
        <v>0</v>
      </c>
      <c r="X932" s="8">
        <f>IF(AND(U932&gt;0,O932&gt;0),ABS(U932-O932)/O932,"")</f>
        <v>0</v>
      </c>
      <c r="Y932" s="8">
        <f>IF(E932="Seca",Tol_Seca,Tol_Chuva)</f>
        <v>0</v>
      </c>
      <c r="Z932">
        <f>IF(AND(U932&gt;0,O932&gt;0),IF(X932&lt;=Y932,"OK","ATENCAO"),"")</f>
        <v>0</v>
      </c>
    </row>
    <row r="933" spans="7:26">
      <c r="G933">
        <f>D933&amp;"|"&amp;E933&amp;"|"&amp;F933</f>
        <v>0</v>
      </c>
      <c r="H933">
        <f>UPPER(SUBSTITUTE(SUBSTITUTE(G933,"-","")," ",""))</f>
        <v>0</v>
      </c>
      <c r="I933" s="6">
        <f>IFERROR(INDEX(Param_E,MATCH(H933,Param_KeysNorm,0)),"")</f>
        <v>0</v>
      </c>
      <c r="J933" s="6">
        <f>IFERROR(INDEX(Param_Gf,MATCH(H933,Param_KeysNorm,0)),"")</f>
        <v>0</v>
      </c>
      <c r="K933" s="6">
        <f>IFERROR(INDEX(Param_s,MATCH(H933,Param_KeysNorm,0)),"")</f>
        <v>0</v>
      </c>
      <c r="L933" s="6">
        <f>IFERROR(INDEX(Param_g,MATCH(H933,Param_KeysNorm,0)),"")</f>
        <v>0</v>
      </c>
      <c r="M933" s="6">
        <f>IFERROR(INDEX(Param_L,MATCH(H933,Param_KeysNorm,0)),"")</f>
        <v>0</v>
      </c>
      <c r="N933" s="6">
        <f>IFERROR(INDEX(Param_rho,MATCH(H933,Param_KeysNorm,0)),"")</f>
        <v>0</v>
      </c>
      <c r="O933" s="6">
        <f>IFERROR(INDEX(Param_d,MATCH(H933,Param_KeysNorm,0)),"")</f>
        <v>0</v>
      </c>
      <c r="P933" s="6">
        <f>IFERROR(IF(I933&gt;0,10000/I933,""),"")</f>
        <v>0</v>
      </c>
      <c r="Q933" s="6">
        <f>IFERROR(IF(K933&gt;0,J933/K933,""),"")</f>
        <v>0</v>
      </c>
      <c r="R933" s="6">
        <f>IFERROR(IF(L933&gt;0,Q933/L933,""),"")</f>
        <v>0</v>
      </c>
      <c r="S933" s="7">
        <f>IFERROR(R933*P933,"")</f>
        <v>0</v>
      </c>
      <c r="T933" s="6">
        <f>IFERROR((S933*M933*N933)/1000,"")</f>
        <v>0</v>
      </c>
      <c r="U933" s="6">
        <f>IFERROR(R933*M933*N933,"")</f>
        <v>0</v>
      </c>
      <c r="V933" s="6">
        <f>IF(A933&gt;0,A933*(1-(B933/100)-(C933/100)),"")</f>
        <v>0</v>
      </c>
      <c r="W933" s="6">
        <f>IFERROR(T933*V933,"")</f>
        <v>0</v>
      </c>
      <c r="X933" s="8">
        <f>IF(AND(U933&gt;0,O933&gt;0),ABS(U933-O933)/O933,"")</f>
        <v>0</v>
      </c>
      <c r="Y933" s="8">
        <f>IF(E933="Seca",Tol_Seca,Tol_Chuva)</f>
        <v>0</v>
      </c>
      <c r="Z933">
        <f>IF(AND(U933&gt;0,O933&gt;0),IF(X933&lt;=Y933,"OK","ATENCAO"),"")</f>
        <v>0</v>
      </c>
    </row>
    <row r="934" spans="7:26">
      <c r="G934">
        <f>D934&amp;"|"&amp;E934&amp;"|"&amp;F934</f>
        <v>0</v>
      </c>
      <c r="H934">
        <f>UPPER(SUBSTITUTE(SUBSTITUTE(G934,"-","")," ",""))</f>
        <v>0</v>
      </c>
      <c r="I934" s="6">
        <f>IFERROR(INDEX(Param_E,MATCH(H934,Param_KeysNorm,0)),"")</f>
        <v>0</v>
      </c>
      <c r="J934" s="6">
        <f>IFERROR(INDEX(Param_Gf,MATCH(H934,Param_KeysNorm,0)),"")</f>
        <v>0</v>
      </c>
      <c r="K934" s="6">
        <f>IFERROR(INDEX(Param_s,MATCH(H934,Param_KeysNorm,0)),"")</f>
        <v>0</v>
      </c>
      <c r="L934" s="6">
        <f>IFERROR(INDEX(Param_g,MATCH(H934,Param_KeysNorm,0)),"")</f>
        <v>0</v>
      </c>
      <c r="M934" s="6">
        <f>IFERROR(INDEX(Param_L,MATCH(H934,Param_KeysNorm,0)),"")</f>
        <v>0</v>
      </c>
      <c r="N934" s="6">
        <f>IFERROR(INDEX(Param_rho,MATCH(H934,Param_KeysNorm,0)),"")</f>
        <v>0</v>
      </c>
      <c r="O934" s="6">
        <f>IFERROR(INDEX(Param_d,MATCH(H934,Param_KeysNorm,0)),"")</f>
        <v>0</v>
      </c>
      <c r="P934" s="6">
        <f>IFERROR(IF(I934&gt;0,10000/I934,""),"")</f>
        <v>0</v>
      </c>
      <c r="Q934" s="6">
        <f>IFERROR(IF(K934&gt;0,J934/K934,""),"")</f>
        <v>0</v>
      </c>
      <c r="R934" s="6">
        <f>IFERROR(IF(L934&gt;0,Q934/L934,""),"")</f>
        <v>0</v>
      </c>
      <c r="S934" s="7">
        <f>IFERROR(R934*P934,"")</f>
        <v>0</v>
      </c>
      <c r="T934" s="6">
        <f>IFERROR((S934*M934*N934)/1000,"")</f>
        <v>0</v>
      </c>
      <c r="U934" s="6">
        <f>IFERROR(R934*M934*N934,"")</f>
        <v>0</v>
      </c>
      <c r="V934" s="6">
        <f>IF(A934&gt;0,A934*(1-(B934/100)-(C934/100)),"")</f>
        <v>0</v>
      </c>
      <c r="W934" s="6">
        <f>IFERROR(T934*V934,"")</f>
        <v>0</v>
      </c>
      <c r="X934" s="8">
        <f>IF(AND(U934&gt;0,O934&gt;0),ABS(U934-O934)/O934,"")</f>
        <v>0</v>
      </c>
      <c r="Y934" s="8">
        <f>IF(E934="Seca",Tol_Seca,Tol_Chuva)</f>
        <v>0</v>
      </c>
      <c r="Z934">
        <f>IF(AND(U934&gt;0,O934&gt;0),IF(X934&lt;=Y934,"OK","ATENCAO"),"")</f>
        <v>0</v>
      </c>
    </row>
    <row r="935" spans="7:26">
      <c r="G935">
        <f>D935&amp;"|"&amp;E935&amp;"|"&amp;F935</f>
        <v>0</v>
      </c>
      <c r="H935">
        <f>UPPER(SUBSTITUTE(SUBSTITUTE(G935,"-","")," ",""))</f>
        <v>0</v>
      </c>
      <c r="I935" s="6">
        <f>IFERROR(INDEX(Param_E,MATCH(H935,Param_KeysNorm,0)),"")</f>
        <v>0</v>
      </c>
      <c r="J935" s="6">
        <f>IFERROR(INDEX(Param_Gf,MATCH(H935,Param_KeysNorm,0)),"")</f>
        <v>0</v>
      </c>
      <c r="K935" s="6">
        <f>IFERROR(INDEX(Param_s,MATCH(H935,Param_KeysNorm,0)),"")</f>
        <v>0</v>
      </c>
      <c r="L935" s="6">
        <f>IFERROR(INDEX(Param_g,MATCH(H935,Param_KeysNorm,0)),"")</f>
        <v>0</v>
      </c>
      <c r="M935" s="6">
        <f>IFERROR(INDEX(Param_L,MATCH(H935,Param_KeysNorm,0)),"")</f>
        <v>0</v>
      </c>
      <c r="N935" s="6">
        <f>IFERROR(INDEX(Param_rho,MATCH(H935,Param_KeysNorm,0)),"")</f>
        <v>0</v>
      </c>
      <c r="O935" s="6">
        <f>IFERROR(INDEX(Param_d,MATCH(H935,Param_KeysNorm,0)),"")</f>
        <v>0</v>
      </c>
      <c r="P935" s="6">
        <f>IFERROR(IF(I935&gt;0,10000/I935,""),"")</f>
        <v>0</v>
      </c>
      <c r="Q935" s="6">
        <f>IFERROR(IF(K935&gt;0,J935/K935,""),"")</f>
        <v>0</v>
      </c>
      <c r="R935" s="6">
        <f>IFERROR(IF(L935&gt;0,Q935/L935,""),"")</f>
        <v>0</v>
      </c>
      <c r="S935" s="7">
        <f>IFERROR(R935*P935,"")</f>
        <v>0</v>
      </c>
      <c r="T935" s="6">
        <f>IFERROR((S935*M935*N935)/1000,"")</f>
        <v>0</v>
      </c>
      <c r="U935" s="6">
        <f>IFERROR(R935*M935*N935,"")</f>
        <v>0</v>
      </c>
      <c r="V935" s="6">
        <f>IF(A935&gt;0,A935*(1-(B935/100)-(C935/100)),"")</f>
        <v>0</v>
      </c>
      <c r="W935" s="6">
        <f>IFERROR(T935*V935,"")</f>
        <v>0</v>
      </c>
      <c r="X935" s="8">
        <f>IF(AND(U935&gt;0,O935&gt;0),ABS(U935-O935)/O935,"")</f>
        <v>0</v>
      </c>
      <c r="Y935" s="8">
        <f>IF(E935="Seca",Tol_Seca,Tol_Chuva)</f>
        <v>0</v>
      </c>
      <c r="Z935">
        <f>IF(AND(U935&gt;0,O935&gt;0),IF(X935&lt;=Y935,"OK","ATENCAO"),"")</f>
        <v>0</v>
      </c>
    </row>
    <row r="936" spans="7:26">
      <c r="G936">
        <f>D936&amp;"|"&amp;E936&amp;"|"&amp;F936</f>
        <v>0</v>
      </c>
      <c r="H936">
        <f>UPPER(SUBSTITUTE(SUBSTITUTE(G936,"-","")," ",""))</f>
        <v>0</v>
      </c>
      <c r="I936" s="6">
        <f>IFERROR(INDEX(Param_E,MATCH(H936,Param_KeysNorm,0)),"")</f>
        <v>0</v>
      </c>
      <c r="J936" s="6">
        <f>IFERROR(INDEX(Param_Gf,MATCH(H936,Param_KeysNorm,0)),"")</f>
        <v>0</v>
      </c>
      <c r="K936" s="6">
        <f>IFERROR(INDEX(Param_s,MATCH(H936,Param_KeysNorm,0)),"")</f>
        <v>0</v>
      </c>
      <c r="L936" s="6">
        <f>IFERROR(INDEX(Param_g,MATCH(H936,Param_KeysNorm,0)),"")</f>
        <v>0</v>
      </c>
      <c r="M936" s="6">
        <f>IFERROR(INDEX(Param_L,MATCH(H936,Param_KeysNorm,0)),"")</f>
        <v>0</v>
      </c>
      <c r="N936" s="6">
        <f>IFERROR(INDEX(Param_rho,MATCH(H936,Param_KeysNorm,0)),"")</f>
        <v>0</v>
      </c>
      <c r="O936" s="6">
        <f>IFERROR(INDEX(Param_d,MATCH(H936,Param_KeysNorm,0)),"")</f>
        <v>0</v>
      </c>
      <c r="P936" s="6">
        <f>IFERROR(IF(I936&gt;0,10000/I936,""),"")</f>
        <v>0</v>
      </c>
      <c r="Q936" s="6">
        <f>IFERROR(IF(K936&gt;0,J936/K936,""),"")</f>
        <v>0</v>
      </c>
      <c r="R936" s="6">
        <f>IFERROR(IF(L936&gt;0,Q936/L936,""),"")</f>
        <v>0</v>
      </c>
      <c r="S936" s="7">
        <f>IFERROR(R936*P936,"")</f>
        <v>0</v>
      </c>
      <c r="T936" s="6">
        <f>IFERROR((S936*M936*N936)/1000,"")</f>
        <v>0</v>
      </c>
      <c r="U936" s="6">
        <f>IFERROR(R936*M936*N936,"")</f>
        <v>0</v>
      </c>
      <c r="V936" s="6">
        <f>IF(A936&gt;0,A936*(1-(B936/100)-(C936/100)),"")</f>
        <v>0</v>
      </c>
      <c r="W936" s="6">
        <f>IFERROR(T936*V936,"")</f>
        <v>0</v>
      </c>
      <c r="X936" s="8">
        <f>IF(AND(U936&gt;0,O936&gt;0),ABS(U936-O936)/O936,"")</f>
        <v>0</v>
      </c>
      <c r="Y936" s="8">
        <f>IF(E936="Seca",Tol_Seca,Tol_Chuva)</f>
        <v>0</v>
      </c>
      <c r="Z936">
        <f>IF(AND(U936&gt;0,O936&gt;0),IF(X936&lt;=Y936,"OK","ATENCAO"),"")</f>
        <v>0</v>
      </c>
    </row>
    <row r="937" spans="7:26">
      <c r="G937">
        <f>D937&amp;"|"&amp;E937&amp;"|"&amp;F937</f>
        <v>0</v>
      </c>
      <c r="H937">
        <f>UPPER(SUBSTITUTE(SUBSTITUTE(G937,"-","")," ",""))</f>
        <v>0</v>
      </c>
      <c r="I937" s="6">
        <f>IFERROR(INDEX(Param_E,MATCH(H937,Param_KeysNorm,0)),"")</f>
        <v>0</v>
      </c>
      <c r="J937" s="6">
        <f>IFERROR(INDEX(Param_Gf,MATCH(H937,Param_KeysNorm,0)),"")</f>
        <v>0</v>
      </c>
      <c r="K937" s="6">
        <f>IFERROR(INDEX(Param_s,MATCH(H937,Param_KeysNorm,0)),"")</f>
        <v>0</v>
      </c>
      <c r="L937" s="6">
        <f>IFERROR(INDEX(Param_g,MATCH(H937,Param_KeysNorm,0)),"")</f>
        <v>0</v>
      </c>
      <c r="M937" s="6">
        <f>IFERROR(INDEX(Param_L,MATCH(H937,Param_KeysNorm,0)),"")</f>
        <v>0</v>
      </c>
      <c r="N937" s="6">
        <f>IFERROR(INDEX(Param_rho,MATCH(H937,Param_KeysNorm,0)),"")</f>
        <v>0</v>
      </c>
      <c r="O937" s="6">
        <f>IFERROR(INDEX(Param_d,MATCH(H937,Param_KeysNorm,0)),"")</f>
        <v>0</v>
      </c>
      <c r="P937" s="6">
        <f>IFERROR(IF(I937&gt;0,10000/I937,""),"")</f>
        <v>0</v>
      </c>
      <c r="Q937" s="6">
        <f>IFERROR(IF(K937&gt;0,J937/K937,""),"")</f>
        <v>0</v>
      </c>
      <c r="R937" s="6">
        <f>IFERROR(IF(L937&gt;0,Q937/L937,""),"")</f>
        <v>0</v>
      </c>
      <c r="S937" s="7">
        <f>IFERROR(R937*P937,"")</f>
        <v>0</v>
      </c>
      <c r="T937" s="6">
        <f>IFERROR((S937*M937*N937)/1000,"")</f>
        <v>0</v>
      </c>
      <c r="U937" s="6">
        <f>IFERROR(R937*M937*N937,"")</f>
        <v>0</v>
      </c>
      <c r="V937" s="6">
        <f>IF(A937&gt;0,A937*(1-(B937/100)-(C937/100)),"")</f>
        <v>0</v>
      </c>
      <c r="W937" s="6">
        <f>IFERROR(T937*V937,"")</f>
        <v>0</v>
      </c>
      <c r="X937" s="8">
        <f>IF(AND(U937&gt;0,O937&gt;0),ABS(U937-O937)/O937,"")</f>
        <v>0</v>
      </c>
      <c r="Y937" s="8">
        <f>IF(E937="Seca",Tol_Seca,Tol_Chuva)</f>
        <v>0</v>
      </c>
      <c r="Z937">
        <f>IF(AND(U937&gt;0,O937&gt;0),IF(X937&lt;=Y937,"OK","ATENCAO"),"")</f>
        <v>0</v>
      </c>
    </row>
    <row r="938" spans="7:26">
      <c r="G938">
        <f>D938&amp;"|"&amp;E938&amp;"|"&amp;F938</f>
        <v>0</v>
      </c>
      <c r="H938">
        <f>UPPER(SUBSTITUTE(SUBSTITUTE(G938,"-","")," ",""))</f>
        <v>0</v>
      </c>
      <c r="I938" s="6">
        <f>IFERROR(INDEX(Param_E,MATCH(H938,Param_KeysNorm,0)),"")</f>
        <v>0</v>
      </c>
      <c r="J938" s="6">
        <f>IFERROR(INDEX(Param_Gf,MATCH(H938,Param_KeysNorm,0)),"")</f>
        <v>0</v>
      </c>
      <c r="K938" s="6">
        <f>IFERROR(INDEX(Param_s,MATCH(H938,Param_KeysNorm,0)),"")</f>
        <v>0</v>
      </c>
      <c r="L938" s="6">
        <f>IFERROR(INDEX(Param_g,MATCH(H938,Param_KeysNorm,0)),"")</f>
        <v>0</v>
      </c>
      <c r="M938" s="6">
        <f>IFERROR(INDEX(Param_L,MATCH(H938,Param_KeysNorm,0)),"")</f>
        <v>0</v>
      </c>
      <c r="N938" s="6">
        <f>IFERROR(INDEX(Param_rho,MATCH(H938,Param_KeysNorm,0)),"")</f>
        <v>0</v>
      </c>
      <c r="O938" s="6">
        <f>IFERROR(INDEX(Param_d,MATCH(H938,Param_KeysNorm,0)),"")</f>
        <v>0</v>
      </c>
      <c r="P938" s="6">
        <f>IFERROR(IF(I938&gt;0,10000/I938,""),"")</f>
        <v>0</v>
      </c>
      <c r="Q938" s="6">
        <f>IFERROR(IF(K938&gt;0,J938/K938,""),"")</f>
        <v>0</v>
      </c>
      <c r="R938" s="6">
        <f>IFERROR(IF(L938&gt;0,Q938/L938,""),"")</f>
        <v>0</v>
      </c>
      <c r="S938" s="7">
        <f>IFERROR(R938*P938,"")</f>
        <v>0</v>
      </c>
      <c r="T938" s="6">
        <f>IFERROR((S938*M938*N938)/1000,"")</f>
        <v>0</v>
      </c>
      <c r="U938" s="6">
        <f>IFERROR(R938*M938*N938,"")</f>
        <v>0</v>
      </c>
      <c r="V938" s="6">
        <f>IF(A938&gt;0,A938*(1-(B938/100)-(C938/100)),"")</f>
        <v>0</v>
      </c>
      <c r="W938" s="6">
        <f>IFERROR(T938*V938,"")</f>
        <v>0</v>
      </c>
      <c r="X938" s="8">
        <f>IF(AND(U938&gt;0,O938&gt;0),ABS(U938-O938)/O938,"")</f>
        <v>0</v>
      </c>
      <c r="Y938" s="8">
        <f>IF(E938="Seca",Tol_Seca,Tol_Chuva)</f>
        <v>0</v>
      </c>
      <c r="Z938">
        <f>IF(AND(U938&gt;0,O938&gt;0),IF(X938&lt;=Y938,"OK","ATENCAO"),"")</f>
        <v>0</v>
      </c>
    </row>
    <row r="939" spans="7:26">
      <c r="G939">
        <f>D939&amp;"|"&amp;E939&amp;"|"&amp;F939</f>
        <v>0</v>
      </c>
      <c r="H939">
        <f>UPPER(SUBSTITUTE(SUBSTITUTE(G939,"-","")," ",""))</f>
        <v>0</v>
      </c>
      <c r="I939" s="6">
        <f>IFERROR(INDEX(Param_E,MATCH(H939,Param_KeysNorm,0)),"")</f>
        <v>0</v>
      </c>
      <c r="J939" s="6">
        <f>IFERROR(INDEX(Param_Gf,MATCH(H939,Param_KeysNorm,0)),"")</f>
        <v>0</v>
      </c>
      <c r="K939" s="6">
        <f>IFERROR(INDEX(Param_s,MATCH(H939,Param_KeysNorm,0)),"")</f>
        <v>0</v>
      </c>
      <c r="L939" s="6">
        <f>IFERROR(INDEX(Param_g,MATCH(H939,Param_KeysNorm,0)),"")</f>
        <v>0</v>
      </c>
      <c r="M939" s="6">
        <f>IFERROR(INDEX(Param_L,MATCH(H939,Param_KeysNorm,0)),"")</f>
        <v>0</v>
      </c>
      <c r="N939" s="6">
        <f>IFERROR(INDEX(Param_rho,MATCH(H939,Param_KeysNorm,0)),"")</f>
        <v>0</v>
      </c>
      <c r="O939" s="6">
        <f>IFERROR(INDEX(Param_d,MATCH(H939,Param_KeysNorm,0)),"")</f>
        <v>0</v>
      </c>
      <c r="P939" s="6">
        <f>IFERROR(IF(I939&gt;0,10000/I939,""),"")</f>
        <v>0</v>
      </c>
      <c r="Q939" s="6">
        <f>IFERROR(IF(K939&gt;0,J939/K939,""),"")</f>
        <v>0</v>
      </c>
      <c r="R939" s="6">
        <f>IFERROR(IF(L939&gt;0,Q939/L939,""),"")</f>
        <v>0</v>
      </c>
      <c r="S939" s="7">
        <f>IFERROR(R939*P939,"")</f>
        <v>0</v>
      </c>
      <c r="T939" s="6">
        <f>IFERROR((S939*M939*N939)/1000,"")</f>
        <v>0</v>
      </c>
      <c r="U939" s="6">
        <f>IFERROR(R939*M939*N939,"")</f>
        <v>0</v>
      </c>
      <c r="V939" s="6">
        <f>IF(A939&gt;0,A939*(1-(B939/100)-(C939/100)),"")</f>
        <v>0</v>
      </c>
      <c r="W939" s="6">
        <f>IFERROR(T939*V939,"")</f>
        <v>0</v>
      </c>
      <c r="X939" s="8">
        <f>IF(AND(U939&gt;0,O939&gt;0),ABS(U939-O939)/O939,"")</f>
        <v>0</v>
      </c>
      <c r="Y939" s="8">
        <f>IF(E939="Seca",Tol_Seca,Tol_Chuva)</f>
        <v>0</v>
      </c>
      <c r="Z939">
        <f>IF(AND(U939&gt;0,O939&gt;0),IF(X939&lt;=Y939,"OK","ATENCAO"),"")</f>
        <v>0</v>
      </c>
    </row>
    <row r="940" spans="7:26">
      <c r="G940">
        <f>D940&amp;"|"&amp;E940&amp;"|"&amp;F940</f>
        <v>0</v>
      </c>
      <c r="H940">
        <f>UPPER(SUBSTITUTE(SUBSTITUTE(G940,"-","")," ",""))</f>
        <v>0</v>
      </c>
      <c r="I940" s="6">
        <f>IFERROR(INDEX(Param_E,MATCH(H940,Param_KeysNorm,0)),"")</f>
        <v>0</v>
      </c>
      <c r="J940" s="6">
        <f>IFERROR(INDEX(Param_Gf,MATCH(H940,Param_KeysNorm,0)),"")</f>
        <v>0</v>
      </c>
      <c r="K940" s="6">
        <f>IFERROR(INDEX(Param_s,MATCH(H940,Param_KeysNorm,0)),"")</f>
        <v>0</v>
      </c>
      <c r="L940" s="6">
        <f>IFERROR(INDEX(Param_g,MATCH(H940,Param_KeysNorm,0)),"")</f>
        <v>0</v>
      </c>
      <c r="M940" s="6">
        <f>IFERROR(INDEX(Param_L,MATCH(H940,Param_KeysNorm,0)),"")</f>
        <v>0</v>
      </c>
      <c r="N940" s="6">
        <f>IFERROR(INDEX(Param_rho,MATCH(H940,Param_KeysNorm,0)),"")</f>
        <v>0</v>
      </c>
      <c r="O940" s="6">
        <f>IFERROR(INDEX(Param_d,MATCH(H940,Param_KeysNorm,0)),"")</f>
        <v>0</v>
      </c>
      <c r="P940" s="6">
        <f>IFERROR(IF(I940&gt;0,10000/I940,""),"")</f>
        <v>0</v>
      </c>
      <c r="Q940" s="6">
        <f>IFERROR(IF(K940&gt;0,J940/K940,""),"")</f>
        <v>0</v>
      </c>
      <c r="R940" s="6">
        <f>IFERROR(IF(L940&gt;0,Q940/L940,""),"")</f>
        <v>0</v>
      </c>
      <c r="S940" s="7">
        <f>IFERROR(R940*P940,"")</f>
        <v>0</v>
      </c>
      <c r="T940" s="6">
        <f>IFERROR((S940*M940*N940)/1000,"")</f>
        <v>0</v>
      </c>
      <c r="U940" s="6">
        <f>IFERROR(R940*M940*N940,"")</f>
        <v>0</v>
      </c>
      <c r="V940" s="6">
        <f>IF(A940&gt;0,A940*(1-(B940/100)-(C940/100)),"")</f>
        <v>0</v>
      </c>
      <c r="W940" s="6">
        <f>IFERROR(T940*V940,"")</f>
        <v>0</v>
      </c>
      <c r="X940" s="8">
        <f>IF(AND(U940&gt;0,O940&gt;0),ABS(U940-O940)/O940,"")</f>
        <v>0</v>
      </c>
      <c r="Y940" s="8">
        <f>IF(E940="Seca",Tol_Seca,Tol_Chuva)</f>
        <v>0</v>
      </c>
      <c r="Z940">
        <f>IF(AND(U940&gt;0,O940&gt;0),IF(X940&lt;=Y940,"OK","ATENCAO"),"")</f>
        <v>0</v>
      </c>
    </row>
    <row r="941" spans="7:26">
      <c r="G941">
        <f>D941&amp;"|"&amp;E941&amp;"|"&amp;F941</f>
        <v>0</v>
      </c>
      <c r="H941">
        <f>UPPER(SUBSTITUTE(SUBSTITUTE(G941,"-","")," ",""))</f>
        <v>0</v>
      </c>
      <c r="I941" s="6">
        <f>IFERROR(INDEX(Param_E,MATCH(H941,Param_KeysNorm,0)),"")</f>
        <v>0</v>
      </c>
      <c r="J941" s="6">
        <f>IFERROR(INDEX(Param_Gf,MATCH(H941,Param_KeysNorm,0)),"")</f>
        <v>0</v>
      </c>
      <c r="K941" s="6">
        <f>IFERROR(INDEX(Param_s,MATCH(H941,Param_KeysNorm,0)),"")</f>
        <v>0</v>
      </c>
      <c r="L941" s="6">
        <f>IFERROR(INDEX(Param_g,MATCH(H941,Param_KeysNorm,0)),"")</f>
        <v>0</v>
      </c>
      <c r="M941" s="6">
        <f>IFERROR(INDEX(Param_L,MATCH(H941,Param_KeysNorm,0)),"")</f>
        <v>0</v>
      </c>
      <c r="N941" s="6">
        <f>IFERROR(INDEX(Param_rho,MATCH(H941,Param_KeysNorm,0)),"")</f>
        <v>0</v>
      </c>
      <c r="O941" s="6">
        <f>IFERROR(INDEX(Param_d,MATCH(H941,Param_KeysNorm,0)),"")</f>
        <v>0</v>
      </c>
      <c r="P941" s="6">
        <f>IFERROR(IF(I941&gt;0,10000/I941,""),"")</f>
        <v>0</v>
      </c>
      <c r="Q941" s="6">
        <f>IFERROR(IF(K941&gt;0,J941/K941,""),"")</f>
        <v>0</v>
      </c>
      <c r="R941" s="6">
        <f>IFERROR(IF(L941&gt;0,Q941/L941,""),"")</f>
        <v>0</v>
      </c>
      <c r="S941" s="7">
        <f>IFERROR(R941*P941,"")</f>
        <v>0</v>
      </c>
      <c r="T941" s="6">
        <f>IFERROR((S941*M941*N941)/1000,"")</f>
        <v>0</v>
      </c>
      <c r="U941" s="6">
        <f>IFERROR(R941*M941*N941,"")</f>
        <v>0</v>
      </c>
      <c r="V941" s="6">
        <f>IF(A941&gt;0,A941*(1-(B941/100)-(C941/100)),"")</f>
        <v>0</v>
      </c>
      <c r="W941" s="6">
        <f>IFERROR(T941*V941,"")</f>
        <v>0</v>
      </c>
      <c r="X941" s="8">
        <f>IF(AND(U941&gt;0,O941&gt;0),ABS(U941-O941)/O941,"")</f>
        <v>0</v>
      </c>
      <c r="Y941" s="8">
        <f>IF(E941="Seca",Tol_Seca,Tol_Chuva)</f>
        <v>0</v>
      </c>
      <c r="Z941">
        <f>IF(AND(U941&gt;0,O941&gt;0),IF(X941&lt;=Y941,"OK","ATENCAO"),"")</f>
        <v>0</v>
      </c>
    </row>
    <row r="942" spans="7:26">
      <c r="G942">
        <f>D942&amp;"|"&amp;E942&amp;"|"&amp;F942</f>
        <v>0</v>
      </c>
      <c r="H942">
        <f>UPPER(SUBSTITUTE(SUBSTITUTE(G942,"-","")," ",""))</f>
        <v>0</v>
      </c>
      <c r="I942" s="6">
        <f>IFERROR(INDEX(Param_E,MATCH(H942,Param_KeysNorm,0)),"")</f>
        <v>0</v>
      </c>
      <c r="J942" s="6">
        <f>IFERROR(INDEX(Param_Gf,MATCH(H942,Param_KeysNorm,0)),"")</f>
        <v>0</v>
      </c>
      <c r="K942" s="6">
        <f>IFERROR(INDEX(Param_s,MATCH(H942,Param_KeysNorm,0)),"")</f>
        <v>0</v>
      </c>
      <c r="L942" s="6">
        <f>IFERROR(INDEX(Param_g,MATCH(H942,Param_KeysNorm,0)),"")</f>
        <v>0</v>
      </c>
      <c r="M942" s="6">
        <f>IFERROR(INDEX(Param_L,MATCH(H942,Param_KeysNorm,0)),"")</f>
        <v>0</v>
      </c>
      <c r="N942" s="6">
        <f>IFERROR(INDEX(Param_rho,MATCH(H942,Param_KeysNorm,0)),"")</f>
        <v>0</v>
      </c>
      <c r="O942" s="6">
        <f>IFERROR(INDEX(Param_d,MATCH(H942,Param_KeysNorm,0)),"")</f>
        <v>0</v>
      </c>
      <c r="P942" s="6">
        <f>IFERROR(IF(I942&gt;0,10000/I942,""),"")</f>
        <v>0</v>
      </c>
      <c r="Q942" s="6">
        <f>IFERROR(IF(K942&gt;0,J942/K942,""),"")</f>
        <v>0</v>
      </c>
      <c r="R942" s="6">
        <f>IFERROR(IF(L942&gt;0,Q942/L942,""),"")</f>
        <v>0</v>
      </c>
      <c r="S942" s="7">
        <f>IFERROR(R942*P942,"")</f>
        <v>0</v>
      </c>
      <c r="T942" s="6">
        <f>IFERROR((S942*M942*N942)/1000,"")</f>
        <v>0</v>
      </c>
      <c r="U942" s="6">
        <f>IFERROR(R942*M942*N942,"")</f>
        <v>0</v>
      </c>
      <c r="V942" s="6">
        <f>IF(A942&gt;0,A942*(1-(B942/100)-(C942/100)),"")</f>
        <v>0</v>
      </c>
      <c r="W942" s="6">
        <f>IFERROR(T942*V942,"")</f>
        <v>0</v>
      </c>
      <c r="X942" s="8">
        <f>IF(AND(U942&gt;0,O942&gt;0),ABS(U942-O942)/O942,"")</f>
        <v>0</v>
      </c>
      <c r="Y942" s="8">
        <f>IF(E942="Seca",Tol_Seca,Tol_Chuva)</f>
        <v>0</v>
      </c>
      <c r="Z942">
        <f>IF(AND(U942&gt;0,O942&gt;0),IF(X942&lt;=Y942,"OK","ATENCAO"),"")</f>
        <v>0</v>
      </c>
    </row>
    <row r="943" spans="7:26">
      <c r="G943">
        <f>D943&amp;"|"&amp;E943&amp;"|"&amp;F943</f>
        <v>0</v>
      </c>
      <c r="H943">
        <f>UPPER(SUBSTITUTE(SUBSTITUTE(G943,"-","")," ",""))</f>
        <v>0</v>
      </c>
      <c r="I943" s="6">
        <f>IFERROR(INDEX(Param_E,MATCH(H943,Param_KeysNorm,0)),"")</f>
        <v>0</v>
      </c>
      <c r="J943" s="6">
        <f>IFERROR(INDEX(Param_Gf,MATCH(H943,Param_KeysNorm,0)),"")</f>
        <v>0</v>
      </c>
      <c r="K943" s="6">
        <f>IFERROR(INDEX(Param_s,MATCH(H943,Param_KeysNorm,0)),"")</f>
        <v>0</v>
      </c>
      <c r="L943" s="6">
        <f>IFERROR(INDEX(Param_g,MATCH(H943,Param_KeysNorm,0)),"")</f>
        <v>0</v>
      </c>
      <c r="M943" s="6">
        <f>IFERROR(INDEX(Param_L,MATCH(H943,Param_KeysNorm,0)),"")</f>
        <v>0</v>
      </c>
      <c r="N943" s="6">
        <f>IFERROR(INDEX(Param_rho,MATCH(H943,Param_KeysNorm,0)),"")</f>
        <v>0</v>
      </c>
      <c r="O943" s="6">
        <f>IFERROR(INDEX(Param_d,MATCH(H943,Param_KeysNorm,0)),"")</f>
        <v>0</v>
      </c>
      <c r="P943" s="6">
        <f>IFERROR(IF(I943&gt;0,10000/I943,""),"")</f>
        <v>0</v>
      </c>
      <c r="Q943" s="6">
        <f>IFERROR(IF(K943&gt;0,J943/K943,""),"")</f>
        <v>0</v>
      </c>
      <c r="R943" s="6">
        <f>IFERROR(IF(L943&gt;0,Q943/L943,""),"")</f>
        <v>0</v>
      </c>
      <c r="S943" s="7">
        <f>IFERROR(R943*P943,"")</f>
        <v>0</v>
      </c>
      <c r="T943" s="6">
        <f>IFERROR((S943*M943*N943)/1000,"")</f>
        <v>0</v>
      </c>
      <c r="U943" s="6">
        <f>IFERROR(R943*M943*N943,"")</f>
        <v>0</v>
      </c>
      <c r="V943" s="6">
        <f>IF(A943&gt;0,A943*(1-(B943/100)-(C943/100)),"")</f>
        <v>0</v>
      </c>
      <c r="W943" s="6">
        <f>IFERROR(T943*V943,"")</f>
        <v>0</v>
      </c>
      <c r="X943" s="8">
        <f>IF(AND(U943&gt;0,O943&gt;0),ABS(U943-O943)/O943,"")</f>
        <v>0</v>
      </c>
      <c r="Y943" s="8">
        <f>IF(E943="Seca",Tol_Seca,Tol_Chuva)</f>
        <v>0</v>
      </c>
      <c r="Z943">
        <f>IF(AND(U943&gt;0,O943&gt;0),IF(X943&lt;=Y943,"OK","ATENCAO"),"")</f>
        <v>0</v>
      </c>
    </row>
    <row r="944" spans="7:26">
      <c r="G944">
        <f>D944&amp;"|"&amp;E944&amp;"|"&amp;F944</f>
        <v>0</v>
      </c>
      <c r="H944">
        <f>UPPER(SUBSTITUTE(SUBSTITUTE(G944,"-","")," ",""))</f>
        <v>0</v>
      </c>
      <c r="I944" s="6">
        <f>IFERROR(INDEX(Param_E,MATCH(H944,Param_KeysNorm,0)),"")</f>
        <v>0</v>
      </c>
      <c r="J944" s="6">
        <f>IFERROR(INDEX(Param_Gf,MATCH(H944,Param_KeysNorm,0)),"")</f>
        <v>0</v>
      </c>
      <c r="K944" s="6">
        <f>IFERROR(INDEX(Param_s,MATCH(H944,Param_KeysNorm,0)),"")</f>
        <v>0</v>
      </c>
      <c r="L944" s="6">
        <f>IFERROR(INDEX(Param_g,MATCH(H944,Param_KeysNorm,0)),"")</f>
        <v>0</v>
      </c>
      <c r="M944" s="6">
        <f>IFERROR(INDEX(Param_L,MATCH(H944,Param_KeysNorm,0)),"")</f>
        <v>0</v>
      </c>
      <c r="N944" s="6">
        <f>IFERROR(INDEX(Param_rho,MATCH(H944,Param_KeysNorm,0)),"")</f>
        <v>0</v>
      </c>
      <c r="O944" s="6">
        <f>IFERROR(INDEX(Param_d,MATCH(H944,Param_KeysNorm,0)),"")</f>
        <v>0</v>
      </c>
      <c r="P944" s="6">
        <f>IFERROR(IF(I944&gt;0,10000/I944,""),"")</f>
        <v>0</v>
      </c>
      <c r="Q944" s="6">
        <f>IFERROR(IF(K944&gt;0,J944/K944,""),"")</f>
        <v>0</v>
      </c>
      <c r="R944" s="6">
        <f>IFERROR(IF(L944&gt;0,Q944/L944,""),"")</f>
        <v>0</v>
      </c>
      <c r="S944" s="7">
        <f>IFERROR(R944*P944,"")</f>
        <v>0</v>
      </c>
      <c r="T944" s="6">
        <f>IFERROR((S944*M944*N944)/1000,"")</f>
        <v>0</v>
      </c>
      <c r="U944" s="6">
        <f>IFERROR(R944*M944*N944,"")</f>
        <v>0</v>
      </c>
      <c r="V944" s="6">
        <f>IF(A944&gt;0,A944*(1-(B944/100)-(C944/100)),"")</f>
        <v>0</v>
      </c>
      <c r="W944" s="6">
        <f>IFERROR(T944*V944,"")</f>
        <v>0</v>
      </c>
      <c r="X944" s="8">
        <f>IF(AND(U944&gt;0,O944&gt;0),ABS(U944-O944)/O944,"")</f>
        <v>0</v>
      </c>
      <c r="Y944" s="8">
        <f>IF(E944="Seca",Tol_Seca,Tol_Chuva)</f>
        <v>0</v>
      </c>
      <c r="Z944">
        <f>IF(AND(U944&gt;0,O944&gt;0),IF(X944&lt;=Y944,"OK","ATENCAO"),"")</f>
        <v>0</v>
      </c>
    </row>
    <row r="945" spans="7:26">
      <c r="G945">
        <f>D945&amp;"|"&amp;E945&amp;"|"&amp;F945</f>
        <v>0</v>
      </c>
      <c r="H945">
        <f>UPPER(SUBSTITUTE(SUBSTITUTE(G945,"-","")," ",""))</f>
        <v>0</v>
      </c>
      <c r="I945" s="6">
        <f>IFERROR(INDEX(Param_E,MATCH(H945,Param_KeysNorm,0)),"")</f>
        <v>0</v>
      </c>
      <c r="J945" s="6">
        <f>IFERROR(INDEX(Param_Gf,MATCH(H945,Param_KeysNorm,0)),"")</f>
        <v>0</v>
      </c>
      <c r="K945" s="6">
        <f>IFERROR(INDEX(Param_s,MATCH(H945,Param_KeysNorm,0)),"")</f>
        <v>0</v>
      </c>
      <c r="L945" s="6">
        <f>IFERROR(INDEX(Param_g,MATCH(H945,Param_KeysNorm,0)),"")</f>
        <v>0</v>
      </c>
      <c r="M945" s="6">
        <f>IFERROR(INDEX(Param_L,MATCH(H945,Param_KeysNorm,0)),"")</f>
        <v>0</v>
      </c>
      <c r="N945" s="6">
        <f>IFERROR(INDEX(Param_rho,MATCH(H945,Param_KeysNorm,0)),"")</f>
        <v>0</v>
      </c>
      <c r="O945" s="6">
        <f>IFERROR(INDEX(Param_d,MATCH(H945,Param_KeysNorm,0)),"")</f>
        <v>0</v>
      </c>
      <c r="P945" s="6">
        <f>IFERROR(IF(I945&gt;0,10000/I945,""),"")</f>
        <v>0</v>
      </c>
      <c r="Q945" s="6">
        <f>IFERROR(IF(K945&gt;0,J945/K945,""),"")</f>
        <v>0</v>
      </c>
      <c r="R945" s="6">
        <f>IFERROR(IF(L945&gt;0,Q945/L945,""),"")</f>
        <v>0</v>
      </c>
      <c r="S945" s="7">
        <f>IFERROR(R945*P945,"")</f>
        <v>0</v>
      </c>
      <c r="T945" s="6">
        <f>IFERROR((S945*M945*N945)/1000,"")</f>
        <v>0</v>
      </c>
      <c r="U945" s="6">
        <f>IFERROR(R945*M945*N945,"")</f>
        <v>0</v>
      </c>
      <c r="V945" s="6">
        <f>IF(A945&gt;0,A945*(1-(B945/100)-(C945/100)),"")</f>
        <v>0</v>
      </c>
      <c r="W945" s="6">
        <f>IFERROR(T945*V945,"")</f>
        <v>0</v>
      </c>
      <c r="X945" s="8">
        <f>IF(AND(U945&gt;0,O945&gt;0),ABS(U945-O945)/O945,"")</f>
        <v>0</v>
      </c>
      <c r="Y945" s="8">
        <f>IF(E945="Seca",Tol_Seca,Tol_Chuva)</f>
        <v>0</v>
      </c>
      <c r="Z945">
        <f>IF(AND(U945&gt;0,O945&gt;0),IF(X945&lt;=Y945,"OK","ATENCAO"),"")</f>
        <v>0</v>
      </c>
    </row>
    <row r="946" spans="7:26">
      <c r="G946">
        <f>D946&amp;"|"&amp;E946&amp;"|"&amp;F946</f>
        <v>0</v>
      </c>
      <c r="H946">
        <f>UPPER(SUBSTITUTE(SUBSTITUTE(G946,"-","")," ",""))</f>
        <v>0</v>
      </c>
      <c r="I946" s="6">
        <f>IFERROR(INDEX(Param_E,MATCH(H946,Param_KeysNorm,0)),"")</f>
        <v>0</v>
      </c>
      <c r="J946" s="6">
        <f>IFERROR(INDEX(Param_Gf,MATCH(H946,Param_KeysNorm,0)),"")</f>
        <v>0</v>
      </c>
      <c r="K946" s="6">
        <f>IFERROR(INDEX(Param_s,MATCH(H946,Param_KeysNorm,0)),"")</f>
        <v>0</v>
      </c>
      <c r="L946" s="6">
        <f>IFERROR(INDEX(Param_g,MATCH(H946,Param_KeysNorm,0)),"")</f>
        <v>0</v>
      </c>
      <c r="M946" s="6">
        <f>IFERROR(INDEX(Param_L,MATCH(H946,Param_KeysNorm,0)),"")</f>
        <v>0</v>
      </c>
      <c r="N946" s="6">
        <f>IFERROR(INDEX(Param_rho,MATCH(H946,Param_KeysNorm,0)),"")</f>
        <v>0</v>
      </c>
      <c r="O946" s="6">
        <f>IFERROR(INDEX(Param_d,MATCH(H946,Param_KeysNorm,0)),"")</f>
        <v>0</v>
      </c>
      <c r="P946" s="6">
        <f>IFERROR(IF(I946&gt;0,10000/I946,""),"")</f>
        <v>0</v>
      </c>
      <c r="Q946" s="6">
        <f>IFERROR(IF(K946&gt;0,J946/K946,""),"")</f>
        <v>0</v>
      </c>
      <c r="R946" s="6">
        <f>IFERROR(IF(L946&gt;0,Q946/L946,""),"")</f>
        <v>0</v>
      </c>
      <c r="S946" s="7">
        <f>IFERROR(R946*P946,"")</f>
        <v>0</v>
      </c>
      <c r="T946" s="6">
        <f>IFERROR((S946*M946*N946)/1000,"")</f>
        <v>0</v>
      </c>
      <c r="U946" s="6">
        <f>IFERROR(R946*M946*N946,"")</f>
        <v>0</v>
      </c>
      <c r="V946" s="6">
        <f>IF(A946&gt;0,A946*(1-(B946/100)-(C946/100)),"")</f>
        <v>0</v>
      </c>
      <c r="W946" s="6">
        <f>IFERROR(T946*V946,"")</f>
        <v>0</v>
      </c>
      <c r="X946" s="8">
        <f>IF(AND(U946&gt;0,O946&gt;0),ABS(U946-O946)/O946,"")</f>
        <v>0</v>
      </c>
      <c r="Y946" s="8">
        <f>IF(E946="Seca",Tol_Seca,Tol_Chuva)</f>
        <v>0</v>
      </c>
      <c r="Z946">
        <f>IF(AND(U946&gt;0,O946&gt;0),IF(X946&lt;=Y946,"OK","ATENCAO"),"")</f>
        <v>0</v>
      </c>
    </row>
    <row r="947" spans="7:26">
      <c r="G947">
        <f>D947&amp;"|"&amp;E947&amp;"|"&amp;F947</f>
        <v>0</v>
      </c>
      <c r="H947">
        <f>UPPER(SUBSTITUTE(SUBSTITUTE(G947,"-","")," ",""))</f>
        <v>0</v>
      </c>
      <c r="I947" s="6">
        <f>IFERROR(INDEX(Param_E,MATCH(H947,Param_KeysNorm,0)),"")</f>
        <v>0</v>
      </c>
      <c r="J947" s="6">
        <f>IFERROR(INDEX(Param_Gf,MATCH(H947,Param_KeysNorm,0)),"")</f>
        <v>0</v>
      </c>
      <c r="K947" s="6">
        <f>IFERROR(INDEX(Param_s,MATCH(H947,Param_KeysNorm,0)),"")</f>
        <v>0</v>
      </c>
      <c r="L947" s="6">
        <f>IFERROR(INDEX(Param_g,MATCH(H947,Param_KeysNorm,0)),"")</f>
        <v>0</v>
      </c>
      <c r="M947" s="6">
        <f>IFERROR(INDEX(Param_L,MATCH(H947,Param_KeysNorm,0)),"")</f>
        <v>0</v>
      </c>
      <c r="N947" s="6">
        <f>IFERROR(INDEX(Param_rho,MATCH(H947,Param_KeysNorm,0)),"")</f>
        <v>0</v>
      </c>
      <c r="O947" s="6">
        <f>IFERROR(INDEX(Param_d,MATCH(H947,Param_KeysNorm,0)),"")</f>
        <v>0</v>
      </c>
      <c r="P947" s="6">
        <f>IFERROR(IF(I947&gt;0,10000/I947,""),"")</f>
        <v>0</v>
      </c>
      <c r="Q947" s="6">
        <f>IFERROR(IF(K947&gt;0,J947/K947,""),"")</f>
        <v>0</v>
      </c>
      <c r="R947" s="6">
        <f>IFERROR(IF(L947&gt;0,Q947/L947,""),"")</f>
        <v>0</v>
      </c>
      <c r="S947" s="7">
        <f>IFERROR(R947*P947,"")</f>
        <v>0</v>
      </c>
      <c r="T947" s="6">
        <f>IFERROR((S947*M947*N947)/1000,"")</f>
        <v>0</v>
      </c>
      <c r="U947" s="6">
        <f>IFERROR(R947*M947*N947,"")</f>
        <v>0</v>
      </c>
      <c r="V947" s="6">
        <f>IF(A947&gt;0,A947*(1-(B947/100)-(C947/100)),"")</f>
        <v>0</v>
      </c>
      <c r="W947" s="6">
        <f>IFERROR(T947*V947,"")</f>
        <v>0</v>
      </c>
      <c r="X947" s="8">
        <f>IF(AND(U947&gt;0,O947&gt;0),ABS(U947-O947)/O947,"")</f>
        <v>0</v>
      </c>
      <c r="Y947" s="8">
        <f>IF(E947="Seca",Tol_Seca,Tol_Chuva)</f>
        <v>0</v>
      </c>
      <c r="Z947">
        <f>IF(AND(U947&gt;0,O947&gt;0),IF(X947&lt;=Y947,"OK","ATENCAO"),"")</f>
        <v>0</v>
      </c>
    </row>
    <row r="948" spans="7:26">
      <c r="G948">
        <f>D948&amp;"|"&amp;E948&amp;"|"&amp;F948</f>
        <v>0</v>
      </c>
      <c r="H948">
        <f>UPPER(SUBSTITUTE(SUBSTITUTE(G948,"-","")," ",""))</f>
        <v>0</v>
      </c>
      <c r="I948" s="6">
        <f>IFERROR(INDEX(Param_E,MATCH(H948,Param_KeysNorm,0)),"")</f>
        <v>0</v>
      </c>
      <c r="J948" s="6">
        <f>IFERROR(INDEX(Param_Gf,MATCH(H948,Param_KeysNorm,0)),"")</f>
        <v>0</v>
      </c>
      <c r="K948" s="6">
        <f>IFERROR(INDEX(Param_s,MATCH(H948,Param_KeysNorm,0)),"")</f>
        <v>0</v>
      </c>
      <c r="L948" s="6">
        <f>IFERROR(INDEX(Param_g,MATCH(H948,Param_KeysNorm,0)),"")</f>
        <v>0</v>
      </c>
      <c r="M948" s="6">
        <f>IFERROR(INDEX(Param_L,MATCH(H948,Param_KeysNorm,0)),"")</f>
        <v>0</v>
      </c>
      <c r="N948" s="6">
        <f>IFERROR(INDEX(Param_rho,MATCH(H948,Param_KeysNorm,0)),"")</f>
        <v>0</v>
      </c>
      <c r="O948" s="6">
        <f>IFERROR(INDEX(Param_d,MATCH(H948,Param_KeysNorm,0)),"")</f>
        <v>0</v>
      </c>
      <c r="P948" s="6">
        <f>IFERROR(IF(I948&gt;0,10000/I948,""),"")</f>
        <v>0</v>
      </c>
      <c r="Q948" s="6">
        <f>IFERROR(IF(K948&gt;0,J948/K948,""),"")</f>
        <v>0</v>
      </c>
      <c r="R948" s="6">
        <f>IFERROR(IF(L948&gt;0,Q948/L948,""),"")</f>
        <v>0</v>
      </c>
      <c r="S948" s="7">
        <f>IFERROR(R948*P948,"")</f>
        <v>0</v>
      </c>
      <c r="T948" s="6">
        <f>IFERROR((S948*M948*N948)/1000,"")</f>
        <v>0</v>
      </c>
      <c r="U948" s="6">
        <f>IFERROR(R948*M948*N948,"")</f>
        <v>0</v>
      </c>
      <c r="V948" s="6">
        <f>IF(A948&gt;0,A948*(1-(B948/100)-(C948/100)),"")</f>
        <v>0</v>
      </c>
      <c r="W948" s="6">
        <f>IFERROR(T948*V948,"")</f>
        <v>0</v>
      </c>
      <c r="X948" s="8">
        <f>IF(AND(U948&gt;0,O948&gt;0),ABS(U948-O948)/O948,"")</f>
        <v>0</v>
      </c>
      <c r="Y948" s="8">
        <f>IF(E948="Seca",Tol_Seca,Tol_Chuva)</f>
        <v>0</v>
      </c>
      <c r="Z948">
        <f>IF(AND(U948&gt;0,O948&gt;0),IF(X948&lt;=Y948,"OK","ATENCAO"),"")</f>
        <v>0</v>
      </c>
    </row>
    <row r="949" spans="7:26">
      <c r="G949">
        <f>D949&amp;"|"&amp;E949&amp;"|"&amp;F949</f>
        <v>0</v>
      </c>
      <c r="H949">
        <f>UPPER(SUBSTITUTE(SUBSTITUTE(G949,"-","")," ",""))</f>
        <v>0</v>
      </c>
      <c r="I949" s="6">
        <f>IFERROR(INDEX(Param_E,MATCH(H949,Param_KeysNorm,0)),"")</f>
        <v>0</v>
      </c>
      <c r="J949" s="6">
        <f>IFERROR(INDEX(Param_Gf,MATCH(H949,Param_KeysNorm,0)),"")</f>
        <v>0</v>
      </c>
      <c r="K949" s="6">
        <f>IFERROR(INDEX(Param_s,MATCH(H949,Param_KeysNorm,0)),"")</f>
        <v>0</v>
      </c>
      <c r="L949" s="6">
        <f>IFERROR(INDEX(Param_g,MATCH(H949,Param_KeysNorm,0)),"")</f>
        <v>0</v>
      </c>
      <c r="M949" s="6">
        <f>IFERROR(INDEX(Param_L,MATCH(H949,Param_KeysNorm,0)),"")</f>
        <v>0</v>
      </c>
      <c r="N949" s="6">
        <f>IFERROR(INDEX(Param_rho,MATCH(H949,Param_KeysNorm,0)),"")</f>
        <v>0</v>
      </c>
      <c r="O949" s="6">
        <f>IFERROR(INDEX(Param_d,MATCH(H949,Param_KeysNorm,0)),"")</f>
        <v>0</v>
      </c>
      <c r="P949" s="6">
        <f>IFERROR(IF(I949&gt;0,10000/I949,""),"")</f>
        <v>0</v>
      </c>
      <c r="Q949" s="6">
        <f>IFERROR(IF(K949&gt;0,J949/K949,""),"")</f>
        <v>0</v>
      </c>
      <c r="R949" s="6">
        <f>IFERROR(IF(L949&gt;0,Q949/L949,""),"")</f>
        <v>0</v>
      </c>
      <c r="S949" s="7">
        <f>IFERROR(R949*P949,"")</f>
        <v>0</v>
      </c>
      <c r="T949" s="6">
        <f>IFERROR((S949*M949*N949)/1000,"")</f>
        <v>0</v>
      </c>
      <c r="U949" s="6">
        <f>IFERROR(R949*M949*N949,"")</f>
        <v>0</v>
      </c>
      <c r="V949" s="6">
        <f>IF(A949&gt;0,A949*(1-(B949/100)-(C949/100)),"")</f>
        <v>0</v>
      </c>
      <c r="W949" s="6">
        <f>IFERROR(T949*V949,"")</f>
        <v>0</v>
      </c>
      <c r="X949" s="8">
        <f>IF(AND(U949&gt;0,O949&gt;0),ABS(U949-O949)/O949,"")</f>
        <v>0</v>
      </c>
      <c r="Y949" s="8">
        <f>IF(E949="Seca",Tol_Seca,Tol_Chuva)</f>
        <v>0</v>
      </c>
      <c r="Z949">
        <f>IF(AND(U949&gt;0,O949&gt;0),IF(X949&lt;=Y949,"OK","ATENCAO"),"")</f>
        <v>0</v>
      </c>
    </row>
    <row r="950" spans="7:26">
      <c r="G950">
        <f>D950&amp;"|"&amp;E950&amp;"|"&amp;F950</f>
        <v>0</v>
      </c>
      <c r="H950">
        <f>UPPER(SUBSTITUTE(SUBSTITUTE(G950,"-","")," ",""))</f>
        <v>0</v>
      </c>
      <c r="I950" s="6">
        <f>IFERROR(INDEX(Param_E,MATCH(H950,Param_KeysNorm,0)),"")</f>
        <v>0</v>
      </c>
      <c r="J950" s="6">
        <f>IFERROR(INDEX(Param_Gf,MATCH(H950,Param_KeysNorm,0)),"")</f>
        <v>0</v>
      </c>
      <c r="K950" s="6">
        <f>IFERROR(INDEX(Param_s,MATCH(H950,Param_KeysNorm,0)),"")</f>
        <v>0</v>
      </c>
      <c r="L950" s="6">
        <f>IFERROR(INDEX(Param_g,MATCH(H950,Param_KeysNorm,0)),"")</f>
        <v>0</v>
      </c>
      <c r="M950" s="6">
        <f>IFERROR(INDEX(Param_L,MATCH(H950,Param_KeysNorm,0)),"")</f>
        <v>0</v>
      </c>
      <c r="N950" s="6">
        <f>IFERROR(INDEX(Param_rho,MATCH(H950,Param_KeysNorm,0)),"")</f>
        <v>0</v>
      </c>
      <c r="O950" s="6">
        <f>IFERROR(INDEX(Param_d,MATCH(H950,Param_KeysNorm,0)),"")</f>
        <v>0</v>
      </c>
      <c r="P950" s="6">
        <f>IFERROR(IF(I950&gt;0,10000/I950,""),"")</f>
        <v>0</v>
      </c>
      <c r="Q950" s="6">
        <f>IFERROR(IF(K950&gt;0,J950/K950,""),"")</f>
        <v>0</v>
      </c>
      <c r="R950" s="6">
        <f>IFERROR(IF(L950&gt;0,Q950/L950,""),"")</f>
        <v>0</v>
      </c>
      <c r="S950" s="7">
        <f>IFERROR(R950*P950,"")</f>
        <v>0</v>
      </c>
      <c r="T950" s="6">
        <f>IFERROR((S950*M950*N950)/1000,"")</f>
        <v>0</v>
      </c>
      <c r="U950" s="6">
        <f>IFERROR(R950*M950*N950,"")</f>
        <v>0</v>
      </c>
      <c r="V950" s="6">
        <f>IF(A950&gt;0,A950*(1-(B950/100)-(C950/100)),"")</f>
        <v>0</v>
      </c>
      <c r="W950" s="6">
        <f>IFERROR(T950*V950,"")</f>
        <v>0</v>
      </c>
      <c r="X950" s="8">
        <f>IF(AND(U950&gt;0,O950&gt;0),ABS(U950-O950)/O950,"")</f>
        <v>0</v>
      </c>
      <c r="Y950" s="8">
        <f>IF(E950="Seca",Tol_Seca,Tol_Chuva)</f>
        <v>0</v>
      </c>
      <c r="Z950">
        <f>IF(AND(U950&gt;0,O950&gt;0),IF(X950&lt;=Y950,"OK","ATENCAO"),"")</f>
        <v>0</v>
      </c>
    </row>
    <row r="951" spans="7:26">
      <c r="G951">
        <f>D951&amp;"|"&amp;E951&amp;"|"&amp;F951</f>
        <v>0</v>
      </c>
      <c r="H951">
        <f>UPPER(SUBSTITUTE(SUBSTITUTE(G951,"-","")," ",""))</f>
        <v>0</v>
      </c>
      <c r="I951" s="6">
        <f>IFERROR(INDEX(Param_E,MATCH(H951,Param_KeysNorm,0)),"")</f>
        <v>0</v>
      </c>
      <c r="J951" s="6">
        <f>IFERROR(INDEX(Param_Gf,MATCH(H951,Param_KeysNorm,0)),"")</f>
        <v>0</v>
      </c>
      <c r="K951" s="6">
        <f>IFERROR(INDEX(Param_s,MATCH(H951,Param_KeysNorm,0)),"")</f>
        <v>0</v>
      </c>
      <c r="L951" s="6">
        <f>IFERROR(INDEX(Param_g,MATCH(H951,Param_KeysNorm,0)),"")</f>
        <v>0</v>
      </c>
      <c r="M951" s="6">
        <f>IFERROR(INDEX(Param_L,MATCH(H951,Param_KeysNorm,0)),"")</f>
        <v>0</v>
      </c>
      <c r="N951" s="6">
        <f>IFERROR(INDEX(Param_rho,MATCH(H951,Param_KeysNorm,0)),"")</f>
        <v>0</v>
      </c>
      <c r="O951" s="6">
        <f>IFERROR(INDEX(Param_d,MATCH(H951,Param_KeysNorm,0)),"")</f>
        <v>0</v>
      </c>
      <c r="P951" s="6">
        <f>IFERROR(IF(I951&gt;0,10000/I951,""),"")</f>
        <v>0</v>
      </c>
      <c r="Q951" s="6">
        <f>IFERROR(IF(K951&gt;0,J951/K951,""),"")</f>
        <v>0</v>
      </c>
      <c r="R951" s="6">
        <f>IFERROR(IF(L951&gt;0,Q951/L951,""),"")</f>
        <v>0</v>
      </c>
      <c r="S951" s="7">
        <f>IFERROR(R951*P951,"")</f>
        <v>0</v>
      </c>
      <c r="T951" s="6">
        <f>IFERROR((S951*M951*N951)/1000,"")</f>
        <v>0</v>
      </c>
      <c r="U951" s="6">
        <f>IFERROR(R951*M951*N951,"")</f>
        <v>0</v>
      </c>
      <c r="V951" s="6">
        <f>IF(A951&gt;0,A951*(1-(B951/100)-(C951/100)),"")</f>
        <v>0</v>
      </c>
      <c r="W951" s="6">
        <f>IFERROR(T951*V951,"")</f>
        <v>0</v>
      </c>
      <c r="X951" s="8">
        <f>IF(AND(U951&gt;0,O951&gt;0),ABS(U951-O951)/O951,"")</f>
        <v>0</v>
      </c>
      <c r="Y951" s="8">
        <f>IF(E951="Seca",Tol_Seca,Tol_Chuva)</f>
        <v>0</v>
      </c>
      <c r="Z951">
        <f>IF(AND(U951&gt;0,O951&gt;0),IF(X951&lt;=Y951,"OK","ATENCAO"),"")</f>
        <v>0</v>
      </c>
    </row>
    <row r="952" spans="7:26">
      <c r="G952">
        <f>D952&amp;"|"&amp;E952&amp;"|"&amp;F952</f>
        <v>0</v>
      </c>
      <c r="H952">
        <f>UPPER(SUBSTITUTE(SUBSTITUTE(G952,"-","")," ",""))</f>
        <v>0</v>
      </c>
      <c r="I952" s="6">
        <f>IFERROR(INDEX(Param_E,MATCH(H952,Param_KeysNorm,0)),"")</f>
        <v>0</v>
      </c>
      <c r="J952" s="6">
        <f>IFERROR(INDEX(Param_Gf,MATCH(H952,Param_KeysNorm,0)),"")</f>
        <v>0</v>
      </c>
      <c r="K952" s="6">
        <f>IFERROR(INDEX(Param_s,MATCH(H952,Param_KeysNorm,0)),"")</f>
        <v>0</v>
      </c>
      <c r="L952" s="6">
        <f>IFERROR(INDEX(Param_g,MATCH(H952,Param_KeysNorm,0)),"")</f>
        <v>0</v>
      </c>
      <c r="M952" s="6">
        <f>IFERROR(INDEX(Param_L,MATCH(H952,Param_KeysNorm,0)),"")</f>
        <v>0</v>
      </c>
      <c r="N952" s="6">
        <f>IFERROR(INDEX(Param_rho,MATCH(H952,Param_KeysNorm,0)),"")</f>
        <v>0</v>
      </c>
      <c r="O952" s="6">
        <f>IFERROR(INDEX(Param_d,MATCH(H952,Param_KeysNorm,0)),"")</f>
        <v>0</v>
      </c>
      <c r="P952" s="6">
        <f>IFERROR(IF(I952&gt;0,10000/I952,""),"")</f>
        <v>0</v>
      </c>
      <c r="Q952" s="6">
        <f>IFERROR(IF(K952&gt;0,J952/K952,""),"")</f>
        <v>0</v>
      </c>
      <c r="R952" s="6">
        <f>IFERROR(IF(L952&gt;0,Q952/L952,""),"")</f>
        <v>0</v>
      </c>
      <c r="S952" s="7">
        <f>IFERROR(R952*P952,"")</f>
        <v>0</v>
      </c>
      <c r="T952" s="6">
        <f>IFERROR((S952*M952*N952)/1000,"")</f>
        <v>0</v>
      </c>
      <c r="U952" s="6">
        <f>IFERROR(R952*M952*N952,"")</f>
        <v>0</v>
      </c>
      <c r="V952" s="6">
        <f>IF(A952&gt;0,A952*(1-(B952/100)-(C952/100)),"")</f>
        <v>0</v>
      </c>
      <c r="W952" s="6">
        <f>IFERROR(T952*V952,"")</f>
        <v>0</v>
      </c>
      <c r="X952" s="8">
        <f>IF(AND(U952&gt;0,O952&gt;0),ABS(U952-O952)/O952,"")</f>
        <v>0</v>
      </c>
      <c r="Y952" s="8">
        <f>IF(E952="Seca",Tol_Seca,Tol_Chuva)</f>
        <v>0</v>
      </c>
      <c r="Z952">
        <f>IF(AND(U952&gt;0,O952&gt;0),IF(X952&lt;=Y952,"OK","ATENCAO"),"")</f>
        <v>0</v>
      </c>
    </row>
    <row r="953" spans="7:26">
      <c r="G953">
        <f>D953&amp;"|"&amp;E953&amp;"|"&amp;F953</f>
        <v>0</v>
      </c>
      <c r="H953">
        <f>UPPER(SUBSTITUTE(SUBSTITUTE(G953,"-","")," ",""))</f>
        <v>0</v>
      </c>
      <c r="I953" s="6">
        <f>IFERROR(INDEX(Param_E,MATCH(H953,Param_KeysNorm,0)),"")</f>
        <v>0</v>
      </c>
      <c r="J953" s="6">
        <f>IFERROR(INDEX(Param_Gf,MATCH(H953,Param_KeysNorm,0)),"")</f>
        <v>0</v>
      </c>
      <c r="K953" s="6">
        <f>IFERROR(INDEX(Param_s,MATCH(H953,Param_KeysNorm,0)),"")</f>
        <v>0</v>
      </c>
      <c r="L953" s="6">
        <f>IFERROR(INDEX(Param_g,MATCH(H953,Param_KeysNorm,0)),"")</f>
        <v>0</v>
      </c>
      <c r="M953" s="6">
        <f>IFERROR(INDEX(Param_L,MATCH(H953,Param_KeysNorm,0)),"")</f>
        <v>0</v>
      </c>
      <c r="N953" s="6">
        <f>IFERROR(INDEX(Param_rho,MATCH(H953,Param_KeysNorm,0)),"")</f>
        <v>0</v>
      </c>
      <c r="O953" s="6">
        <f>IFERROR(INDEX(Param_d,MATCH(H953,Param_KeysNorm,0)),"")</f>
        <v>0</v>
      </c>
      <c r="P953" s="6">
        <f>IFERROR(IF(I953&gt;0,10000/I953,""),"")</f>
        <v>0</v>
      </c>
      <c r="Q953" s="6">
        <f>IFERROR(IF(K953&gt;0,J953/K953,""),"")</f>
        <v>0</v>
      </c>
      <c r="R953" s="6">
        <f>IFERROR(IF(L953&gt;0,Q953/L953,""),"")</f>
        <v>0</v>
      </c>
      <c r="S953" s="7">
        <f>IFERROR(R953*P953,"")</f>
        <v>0</v>
      </c>
      <c r="T953" s="6">
        <f>IFERROR((S953*M953*N953)/1000,"")</f>
        <v>0</v>
      </c>
      <c r="U953" s="6">
        <f>IFERROR(R953*M953*N953,"")</f>
        <v>0</v>
      </c>
      <c r="V953" s="6">
        <f>IF(A953&gt;0,A953*(1-(B953/100)-(C953/100)),"")</f>
        <v>0</v>
      </c>
      <c r="W953" s="6">
        <f>IFERROR(T953*V953,"")</f>
        <v>0</v>
      </c>
      <c r="X953" s="8">
        <f>IF(AND(U953&gt;0,O953&gt;0),ABS(U953-O953)/O953,"")</f>
        <v>0</v>
      </c>
      <c r="Y953" s="8">
        <f>IF(E953="Seca",Tol_Seca,Tol_Chuva)</f>
        <v>0</v>
      </c>
      <c r="Z953">
        <f>IF(AND(U953&gt;0,O953&gt;0),IF(X953&lt;=Y953,"OK","ATENCAO"),"")</f>
        <v>0</v>
      </c>
    </row>
    <row r="954" spans="7:26">
      <c r="G954">
        <f>D954&amp;"|"&amp;E954&amp;"|"&amp;F954</f>
        <v>0</v>
      </c>
      <c r="H954">
        <f>UPPER(SUBSTITUTE(SUBSTITUTE(G954,"-","")," ",""))</f>
        <v>0</v>
      </c>
      <c r="I954" s="6">
        <f>IFERROR(INDEX(Param_E,MATCH(H954,Param_KeysNorm,0)),"")</f>
        <v>0</v>
      </c>
      <c r="J954" s="6">
        <f>IFERROR(INDEX(Param_Gf,MATCH(H954,Param_KeysNorm,0)),"")</f>
        <v>0</v>
      </c>
      <c r="K954" s="6">
        <f>IFERROR(INDEX(Param_s,MATCH(H954,Param_KeysNorm,0)),"")</f>
        <v>0</v>
      </c>
      <c r="L954" s="6">
        <f>IFERROR(INDEX(Param_g,MATCH(H954,Param_KeysNorm,0)),"")</f>
        <v>0</v>
      </c>
      <c r="M954" s="6">
        <f>IFERROR(INDEX(Param_L,MATCH(H954,Param_KeysNorm,0)),"")</f>
        <v>0</v>
      </c>
      <c r="N954" s="6">
        <f>IFERROR(INDEX(Param_rho,MATCH(H954,Param_KeysNorm,0)),"")</f>
        <v>0</v>
      </c>
      <c r="O954" s="6">
        <f>IFERROR(INDEX(Param_d,MATCH(H954,Param_KeysNorm,0)),"")</f>
        <v>0</v>
      </c>
      <c r="P954" s="6">
        <f>IFERROR(IF(I954&gt;0,10000/I954,""),"")</f>
        <v>0</v>
      </c>
      <c r="Q954" s="6">
        <f>IFERROR(IF(K954&gt;0,J954/K954,""),"")</f>
        <v>0</v>
      </c>
      <c r="R954" s="6">
        <f>IFERROR(IF(L954&gt;0,Q954/L954,""),"")</f>
        <v>0</v>
      </c>
      <c r="S954" s="7">
        <f>IFERROR(R954*P954,"")</f>
        <v>0</v>
      </c>
      <c r="T954" s="6">
        <f>IFERROR((S954*M954*N954)/1000,"")</f>
        <v>0</v>
      </c>
      <c r="U954" s="6">
        <f>IFERROR(R954*M954*N954,"")</f>
        <v>0</v>
      </c>
      <c r="V954" s="6">
        <f>IF(A954&gt;0,A954*(1-(B954/100)-(C954/100)),"")</f>
        <v>0</v>
      </c>
      <c r="W954" s="6">
        <f>IFERROR(T954*V954,"")</f>
        <v>0</v>
      </c>
      <c r="X954" s="8">
        <f>IF(AND(U954&gt;0,O954&gt;0),ABS(U954-O954)/O954,"")</f>
        <v>0</v>
      </c>
      <c r="Y954" s="8">
        <f>IF(E954="Seca",Tol_Seca,Tol_Chuva)</f>
        <v>0</v>
      </c>
      <c r="Z954">
        <f>IF(AND(U954&gt;0,O954&gt;0),IF(X954&lt;=Y954,"OK","ATENCAO"),"")</f>
        <v>0</v>
      </c>
    </row>
    <row r="955" spans="7:26">
      <c r="G955">
        <f>D955&amp;"|"&amp;E955&amp;"|"&amp;F955</f>
        <v>0</v>
      </c>
      <c r="H955">
        <f>UPPER(SUBSTITUTE(SUBSTITUTE(G955,"-","")," ",""))</f>
        <v>0</v>
      </c>
      <c r="I955" s="6">
        <f>IFERROR(INDEX(Param_E,MATCH(H955,Param_KeysNorm,0)),"")</f>
        <v>0</v>
      </c>
      <c r="J955" s="6">
        <f>IFERROR(INDEX(Param_Gf,MATCH(H955,Param_KeysNorm,0)),"")</f>
        <v>0</v>
      </c>
      <c r="K955" s="6">
        <f>IFERROR(INDEX(Param_s,MATCH(H955,Param_KeysNorm,0)),"")</f>
        <v>0</v>
      </c>
      <c r="L955" s="6">
        <f>IFERROR(INDEX(Param_g,MATCH(H955,Param_KeysNorm,0)),"")</f>
        <v>0</v>
      </c>
      <c r="M955" s="6">
        <f>IFERROR(INDEX(Param_L,MATCH(H955,Param_KeysNorm,0)),"")</f>
        <v>0</v>
      </c>
      <c r="N955" s="6">
        <f>IFERROR(INDEX(Param_rho,MATCH(H955,Param_KeysNorm,0)),"")</f>
        <v>0</v>
      </c>
      <c r="O955" s="6">
        <f>IFERROR(INDEX(Param_d,MATCH(H955,Param_KeysNorm,0)),"")</f>
        <v>0</v>
      </c>
      <c r="P955" s="6">
        <f>IFERROR(IF(I955&gt;0,10000/I955,""),"")</f>
        <v>0</v>
      </c>
      <c r="Q955" s="6">
        <f>IFERROR(IF(K955&gt;0,J955/K955,""),"")</f>
        <v>0</v>
      </c>
      <c r="R955" s="6">
        <f>IFERROR(IF(L955&gt;0,Q955/L955,""),"")</f>
        <v>0</v>
      </c>
      <c r="S955" s="7">
        <f>IFERROR(R955*P955,"")</f>
        <v>0</v>
      </c>
      <c r="T955" s="6">
        <f>IFERROR((S955*M955*N955)/1000,"")</f>
        <v>0</v>
      </c>
      <c r="U955" s="6">
        <f>IFERROR(R955*M955*N955,"")</f>
        <v>0</v>
      </c>
      <c r="V955" s="6">
        <f>IF(A955&gt;0,A955*(1-(B955/100)-(C955/100)),"")</f>
        <v>0</v>
      </c>
      <c r="W955" s="6">
        <f>IFERROR(T955*V955,"")</f>
        <v>0</v>
      </c>
      <c r="X955" s="8">
        <f>IF(AND(U955&gt;0,O955&gt;0),ABS(U955-O955)/O955,"")</f>
        <v>0</v>
      </c>
      <c r="Y955" s="8">
        <f>IF(E955="Seca",Tol_Seca,Tol_Chuva)</f>
        <v>0</v>
      </c>
      <c r="Z955">
        <f>IF(AND(U955&gt;0,O955&gt;0),IF(X955&lt;=Y955,"OK","ATENCAO"),"")</f>
        <v>0</v>
      </c>
    </row>
    <row r="956" spans="7:26">
      <c r="G956">
        <f>D956&amp;"|"&amp;E956&amp;"|"&amp;F956</f>
        <v>0</v>
      </c>
      <c r="H956">
        <f>UPPER(SUBSTITUTE(SUBSTITUTE(G956,"-","")," ",""))</f>
        <v>0</v>
      </c>
      <c r="I956" s="6">
        <f>IFERROR(INDEX(Param_E,MATCH(H956,Param_KeysNorm,0)),"")</f>
        <v>0</v>
      </c>
      <c r="J956" s="6">
        <f>IFERROR(INDEX(Param_Gf,MATCH(H956,Param_KeysNorm,0)),"")</f>
        <v>0</v>
      </c>
      <c r="K956" s="6">
        <f>IFERROR(INDEX(Param_s,MATCH(H956,Param_KeysNorm,0)),"")</f>
        <v>0</v>
      </c>
      <c r="L956" s="6">
        <f>IFERROR(INDEX(Param_g,MATCH(H956,Param_KeysNorm,0)),"")</f>
        <v>0</v>
      </c>
      <c r="M956" s="6">
        <f>IFERROR(INDEX(Param_L,MATCH(H956,Param_KeysNorm,0)),"")</f>
        <v>0</v>
      </c>
      <c r="N956" s="6">
        <f>IFERROR(INDEX(Param_rho,MATCH(H956,Param_KeysNorm,0)),"")</f>
        <v>0</v>
      </c>
      <c r="O956" s="6">
        <f>IFERROR(INDEX(Param_d,MATCH(H956,Param_KeysNorm,0)),"")</f>
        <v>0</v>
      </c>
      <c r="P956" s="6">
        <f>IFERROR(IF(I956&gt;0,10000/I956,""),"")</f>
        <v>0</v>
      </c>
      <c r="Q956" s="6">
        <f>IFERROR(IF(K956&gt;0,J956/K956,""),"")</f>
        <v>0</v>
      </c>
      <c r="R956" s="6">
        <f>IFERROR(IF(L956&gt;0,Q956/L956,""),"")</f>
        <v>0</v>
      </c>
      <c r="S956" s="7">
        <f>IFERROR(R956*P956,"")</f>
        <v>0</v>
      </c>
      <c r="T956" s="6">
        <f>IFERROR((S956*M956*N956)/1000,"")</f>
        <v>0</v>
      </c>
      <c r="U956" s="6">
        <f>IFERROR(R956*M956*N956,"")</f>
        <v>0</v>
      </c>
      <c r="V956" s="6">
        <f>IF(A956&gt;0,A956*(1-(B956/100)-(C956/100)),"")</f>
        <v>0</v>
      </c>
      <c r="W956" s="6">
        <f>IFERROR(T956*V956,"")</f>
        <v>0</v>
      </c>
      <c r="X956" s="8">
        <f>IF(AND(U956&gt;0,O956&gt;0),ABS(U956-O956)/O956,"")</f>
        <v>0</v>
      </c>
      <c r="Y956" s="8">
        <f>IF(E956="Seca",Tol_Seca,Tol_Chuva)</f>
        <v>0</v>
      </c>
      <c r="Z956">
        <f>IF(AND(U956&gt;0,O956&gt;0),IF(X956&lt;=Y956,"OK","ATENCAO"),"")</f>
        <v>0</v>
      </c>
    </row>
    <row r="957" spans="7:26">
      <c r="G957">
        <f>D957&amp;"|"&amp;E957&amp;"|"&amp;F957</f>
        <v>0</v>
      </c>
      <c r="H957">
        <f>UPPER(SUBSTITUTE(SUBSTITUTE(G957,"-","")," ",""))</f>
        <v>0</v>
      </c>
      <c r="I957" s="6">
        <f>IFERROR(INDEX(Param_E,MATCH(H957,Param_KeysNorm,0)),"")</f>
        <v>0</v>
      </c>
      <c r="J957" s="6">
        <f>IFERROR(INDEX(Param_Gf,MATCH(H957,Param_KeysNorm,0)),"")</f>
        <v>0</v>
      </c>
      <c r="K957" s="6">
        <f>IFERROR(INDEX(Param_s,MATCH(H957,Param_KeysNorm,0)),"")</f>
        <v>0</v>
      </c>
      <c r="L957" s="6">
        <f>IFERROR(INDEX(Param_g,MATCH(H957,Param_KeysNorm,0)),"")</f>
        <v>0</v>
      </c>
      <c r="M957" s="6">
        <f>IFERROR(INDEX(Param_L,MATCH(H957,Param_KeysNorm,0)),"")</f>
        <v>0</v>
      </c>
      <c r="N957" s="6">
        <f>IFERROR(INDEX(Param_rho,MATCH(H957,Param_KeysNorm,0)),"")</f>
        <v>0</v>
      </c>
      <c r="O957" s="6">
        <f>IFERROR(INDEX(Param_d,MATCH(H957,Param_KeysNorm,0)),"")</f>
        <v>0</v>
      </c>
      <c r="P957" s="6">
        <f>IFERROR(IF(I957&gt;0,10000/I957,""),"")</f>
        <v>0</v>
      </c>
      <c r="Q957" s="6">
        <f>IFERROR(IF(K957&gt;0,J957/K957,""),"")</f>
        <v>0</v>
      </c>
      <c r="R957" s="6">
        <f>IFERROR(IF(L957&gt;0,Q957/L957,""),"")</f>
        <v>0</v>
      </c>
      <c r="S957" s="7">
        <f>IFERROR(R957*P957,"")</f>
        <v>0</v>
      </c>
      <c r="T957" s="6">
        <f>IFERROR((S957*M957*N957)/1000,"")</f>
        <v>0</v>
      </c>
      <c r="U957" s="6">
        <f>IFERROR(R957*M957*N957,"")</f>
        <v>0</v>
      </c>
      <c r="V957" s="6">
        <f>IF(A957&gt;0,A957*(1-(B957/100)-(C957/100)),"")</f>
        <v>0</v>
      </c>
      <c r="W957" s="6">
        <f>IFERROR(T957*V957,"")</f>
        <v>0</v>
      </c>
      <c r="X957" s="8">
        <f>IF(AND(U957&gt;0,O957&gt;0),ABS(U957-O957)/O957,"")</f>
        <v>0</v>
      </c>
      <c r="Y957" s="8">
        <f>IF(E957="Seca",Tol_Seca,Tol_Chuva)</f>
        <v>0</v>
      </c>
      <c r="Z957">
        <f>IF(AND(U957&gt;0,O957&gt;0),IF(X957&lt;=Y957,"OK","ATENCAO"),"")</f>
        <v>0</v>
      </c>
    </row>
    <row r="958" spans="7:26">
      <c r="G958">
        <f>D958&amp;"|"&amp;E958&amp;"|"&amp;F958</f>
        <v>0</v>
      </c>
      <c r="H958">
        <f>UPPER(SUBSTITUTE(SUBSTITUTE(G958,"-","")," ",""))</f>
        <v>0</v>
      </c>
      <c r="I958" s="6">
        <f>IFERROR(INDEX(Param_E,MATCH(H958,Param_KeysNorm,0)),"")</f>
        <v>0</v>
      </c>
      <c r="J958" s="6">
        <f>IFERROR(INDEX(Param_Gf,MATCH(H958,Param_KeysNorm,0)),"")</f>
        <v>0</v>
      </c>
      <c r="K958" s="6">
        <f>IFERROR(INDEX(Param_s,MATCH(H958,Param_KeysNorm,0)),"")</f>
        <v>0</v>
      </c>
      <c r="L958" s="6">
        <f>IFERROR(INDEX(Param_g,MATCH(H958,Param_KeysNorm,0)),"")</f>
        <v>0</v>
      </c>
      <c r="M958" s="6">
        <f>IFERROR(INDEX(Param_L,MATCH(H958,Param_KeysNorm,0)),"")</f>
        <v>0</v>
      </c>
      <c r="N958" s="6">
        <f>IFERROR(INDEX(Param_rho,MATCH(H958,Param_KeysNorm,0)),"")</f>
        <v>0</v>
      </c>
      <c r="O958" s="6">
        <f>IFERROR(INDEX(Param_d,MATCH(H958,Param_KeysNorm,0)),"")</f>
        <v>0</v>
      </c>
      <c r="P958" s="6">
        <f>IFERROR(IF(I958&gt;0,10000/I958,""),"")</f>
        <v>0</v>
      </c>
      <c r="Q958" s="6">
        <f>IFERROR(IF(K958&gt;0,J958/K958,""),"")</f>
        <v>0</v>
      </c>
      <c r="R958" s="6">
        <f>IFERROR(IF(L958&gt;0,Q958/L958,""),"")</f>
        <v>0</v>
      </c>
      <c r="S958" s="7">
        <f>IFERROR(R958*P958,"")</f>
        <v>0</v>
      </c>
      <c r="T958" s="6">
        <f>IFERROR((S958*M958*N958)/1000,"")</f>
        <v>0</v>
      </c>
      <c r="U958" s="6">
        <f>IFERROR(R958*M958*N958,"")</f>
        <v>0</v>
      </c>
      <c r="V958" s="6">
        <f>IF(A958&gt;0,A958*(1-(B958/100)-(C958/100)),"")</f>
        <v>0</v>
      </c>
      <c r="W958" s="6">
        <f>IFERROR(T958*V958,"")</f>
        <v>0</v>
      </c>
      <c r="X958" s="8">
        <f>IF(AND(U958&gt;0,O958&gt;0),ABS(U958-O958)/O958,"")</f>
        <v>0</v>
      </c>
      <c r="Y958" s="8">
        <f>IF(E958="Seca",Tol_Seca,Tol_Chuva)</f>
        <v>0</v>
      </c>
      <c r="Z958">
        <f>IF(AND(U958&gt;0,O958&gt;0),IF(X958&lt;=Y958,"OK","ATENCAO"),"")</f>
        <v>0</v>
      </c>
    </row>
    <row r="959" spans="7:26">
      <c r="G959">
        <f>D959&amp;"|"&amp;E959&amp;"|"&amp;F959</f>
        <v>0</v>
      </c>
      <c r="H959">
        <f>UPPER(SUBSTITUTE(SUBSTITUTE(G959,"-","")," ",""))</f>
        <v>0</v>
      </c>
      <c r="I959" s="6">
        <f>IFERROR(INDEX(Param_E,MATCH(H959,Param_KeysNorm,0)),"")</f>
        <v>0</v>
      </c>
      <c r="J959" s="6">
        <f>IFERROR(INDEX(Param_Gf,MATCH(H959,Param_KeysNorm,0)),"")</f>
        <v>0</v>
      </c>
      <c r="K959" s="6">
        <f>IFERROR(INDEX(Param_s,MATCH(H959,Param_KeysNorm,0)),"")</f>
        <v>0</v>
      </c>
      <c r="L959" s="6">
        <f>IFERROR(INDEX(Param_g,MATCH(H959,Param_KeysNorm,0)),"")</f>
        <v>0</v>
      </c>
      <c r="M959" s="6">
        <f>IFERROR(INDEX(Param_L,MATCH(H959,Param_KeysNorm,0)),"")</f>
        <v>0</v>
      </c>
      <c r="N959" s="6">
        <f>IFERROR(INDEX(Param_rho,MATCH(H959,Param_KeysNorm,0)),"")</f>
        <v>0</v>
      </c>
      <c r="O959" s="6">
        <f>IFERROR(INDEX(Param_d,MATCH(H959,Param_KeysNorm,0)),"")</f>
        <v>0</v>
      </c>
      <c r="P959" s="6">
        <f>IFERROR(IF(I959&gt;0,10000/I959,""),"")</f>
        <v>0</v>
      </c>
      <c r="Q959" s="6">
        <f>IFERROR(IF(K959&gt;0,J959/K959,""),"")</f>
        <v>0</v>
      </c>
      <c r="R959" s="6">
        <f>IFERROR(IF(L959&gt;0,Q959/L959,""),"")</f>
        <v>0</v>
      </c>
      <c r="S959" s="7">
        <f>IFERROR(R959*P959,"")</f>
        <v>0</v>
      </c>
      <c r="T959" s="6">
        <f>IFERROR((S959*M959*N959)/1000,"")</f>
        <v>0</v>
      </c>
      <c r="U959" s="6">
        <f>IFERROR(R959*M959*N959,"")</f>
        <v>0</v>
      </c>
      <c r="V959" s="6">
        <f>IF(A959&gt;0,A959*(1-(B959/100)-(C959/100)),"")</f>
        <v>0</v>
      </c>
      <c r="W959" s="6">
        <f>IFERROR(T959*V959,"")</f>
        <v>0</v>
      </c>
      <c r="X959" s="8">
        <f>IF(AND(U959&gt;0,O959&gt;0),ABS(U959-O959)/O959,"")</f>
        <v>0</v>
      </c>
      <c r="Y959" s="8">
        <f>IF(E959="Seca",Tol_Seca,Tol_Chuva)</f>
        <v>0</v>
      </c>
      <c r="Z959">
        <f>IF(AND(U959&gt;0,O959&gt;0),IF(X959&lt;=Y959,"OK","ATENCAO"),"")</f>
        <v>0</v>
      </c>
    </row>
    <row r="960" spans="7:26">
      <c r="G960">
        <f>D960&amp;"|"&amp;E960&amp;"|"&amp;F960</f>
        <v>0</v>
      </c>
      <c r="H960">
        <f>UPPER(SUBSTITUTE(SUBSTITUTE(G960,"-","")," ",""))</f>
        <v>0</v>
      </c>
      <c r="I960" s="6">
        <f>IFERROR(INDEX(Param_E,MATCH(H960,Param_KeysNorm,0)),"")</f>
        <v>0</v>
      </c>
      <c r="J960" s="6">
        <f>IFERROR(INDEX(Param_Gf,MATCH(H960,Param_KeysNorm,0)),"")</f>
        <v>0</v>
      </c>
      <c r="K960" s="6">
        <f>IFERROR(INDEX(Param_s,MATCH(H960,Param_KeysNorm,0)),"")</f>
        <v>0</v>
      </c>
      <c r="L960" s="6">
        <f>IFERROR(INDEX(Param_g,MATCH(H960,Param_KeysNorm,0)),"")</f>
        <v>0</v>
      </c>
      <c r="M960" s="6">
        <f>IFERROR(INDEX(Param_L,MATCH(H960,Param_KeysNorm,0)),"")</f>
        <v>0</v>
      </c>
      <c r="N960" s="6">
        <f>IFERROR(INDEX(Param_rho,MATCH(H960,Param_KeysNorm,0)),"")</f>
        <v>0</v>
      </c>
      <c r="O960" s="6">
        <f>IFERROR(INDEX(Param_d,MATCH(H960,Param_KeysNorm,0)),"")</f>
        <v>0</v>
      </c>
      <c r="P960" s="6">
        <f>IFERROR(IF(I960&gt;0,10000/I960,""),"")</f>
        <v>0</v>
      </c>
      <c r="Q960" s="6">
        <f>IFERROR(IF(K960&gt;0,J960/K960,""),"")</f>
        <v>0</v>
      </c>
      <c r="R960" s="6">
        <f>IFERROR(IF(L960&gt;0,Q960/L960,""),"")</f>
        <v>0</v>
      </c>
      <c r="S960" s="7">
        <f>IFERROR(R960*P960,"")</f>
        <v>0</v>
      </c>
      <c r="T960" s="6">
        <f>IFERROR((S960*M960*N960)/1000,"")</f>
        <v>0</v>
      </c>
      <c r="U960" s="6">
        <f>IFERROR(R960*M960*N960,"")</f>
        <v>0</v>
      </c>
      <c r="V960" s="6">
        <f>IF(A960&gt;0,A960*(1-(B960/100)-(C960/100)),"")</f>
        <v>0</v>
      </c>
      <c r="W960" s="6">
        <f>IFERROR(T960*V960,"")</f>
        <v>0</v>
      </c>
      <c r="X960" s="8">
        <f>IF(AND(U960&gt;0,O960&gt;0),ABS(U960-O960)/O960,"")</f>
        <v>0</v>
      </c>
      <c r="Y960" s="8">
        <f>IF(E960="Seca",Tol_Seca,Tol_Chuva)</f>
        <v>0</v>
      </c>
      <c r="Z960">
        <f>IF(AND(U960&gt;0,O960&gt;0),IF(X960&lt;=Y960,"OK","ATENCAO"),"")</f>
        <v>0</v>
      </c>
    </row>
    <row r="961" spans="7:26">
      <c r="G961">
        <f>D961&amp;"|"&amp;E961&amp;"|"&amp;F961</f>
        <v>0</v>
      </c>
      <c r="H961">
        <f>UPPER(SUBSTITUTE(SUBSTITUTE(G961,"-","")," ",""))</f>
        <v>0</v>
      </c>
      <c r="I961" s="6">
        <f>IFERROR(INDEX(Param_E,MATCH(H961,Param_KeysNorm,0)),"")</f>
        <v>0</v>
      </c>
      <c r="J961" s="6">
        <f>IFERROR(INDEX(Param_Gf,MATCH(H961,Param_KeysNorm,0)),"")</f>
        <v>0</v>
      </c>
      <c r="K961" s="6">
        <f>IFERROR(INDEX(Param_s,MATCH(H961,Param_KeysNorm,0)),"")</f>
        <v>0</v>
      </c>
      <c r="L961" s="6">
        <f>IFERROR(INDEX(Param_g,MATCH(H961,Param_KeysNorm,0)),"")</f>
        <v>0</v>
      </c>
      <c r="M961" s="6">
        <f>IFERROR(INDEX(Param_L,MATCH(H961,Param_KeysNorm,0)),"")</f>
        <v>0</v>
      </c>
      <c r="N961" s="6">
        <f>IFERROR(INDEX(Param_rho,MATCH(H961,Param_KeysNorm,0)),"")</f>
        <v>0</v>
      </c>
      <c r="O961" s="6">
        <f>IFERROR(INDEX(Param_d,MATCH(H961,Param_KeysNorm,0)),"")</f>
        <v>0</v>
      </c>
      <c r="P961" s="6">
        <f>IFERROR(IF(I961&gt;0,10000/I961,""),"")</f>
        <v>0</v>
      </c>
      <c r="Q961" s="6">
        <f>IFERROR(IF(K961&gt;0,J961/K961,""),"")</f>
        <v>0</v>
      </c>
      <c r="R961" s="6">
        <f>IFERROR(IF(L961&gt;0,Q961/L961,""),"")</f>
        <v>0</v>
      </c>
      <c r="S961" s="7">
        <f>IFERROR(R961*P961,"")</f>
        <v>0</v>
      </c>
      <c r="T961" s="6">
        <f>IFERROR((S961*M961*N961)/1000,"")</f>
        <v>0</v>
      </c>
      <c r="U961" s="6">
        <f>IFERROR(R961*M961*N961,"")</f>
        <v>0</v>
      </c>
      <c r="V961" s="6">
        <f>IF(A961&gt;0,A961*(1-(B961/100)-(C961/100)),"")</f>
        <v>0</v>
      </c>
      <c r="W961" s="6">
        <f>IFERROR(T961*V961,"")</f>
        <v>0</v>
      </c>
      <c r="X961" s="8">
        <f>IF(AND(U961&gt;0,O961&gt;0),ABS(U961-O961)/O961,"")</f>
        <v>0</v>
      </c>
      <c r="Y961" s="8">
        <f>IF(E961="Seca",Tol_Seca,Tol_Chuva)</f>
        <v>0</v>
      </c>
      <c r="Z961">
        <f>IF(AND(U961&gt;0,O961&gt;0),IF(X961&lt;=Y961,"OK","ATENCAO"),"")</f>
        <v>0</v>
      </c>
    </row>
    <row r="962" spans="7:26">
      <c r="G962">
        <f>D962&amp;"|"&amp;E962&amp;"|"&amp;F962</f>
        <v>0</v>
      </c>
      <c r="H962">
        <f>UPPER(SUBSTITUTE(SUBSTITUTE(G962,"-","")," ",""))</f>
        <v>0</v>
      </c>
      <c r="I962" s="6">
        <f>IFERROR(INDEX(Param_E,MATCH(H962,Param_KeysNorm,0)),"")</f>
        <v>0</v>
      </c>
      <c r="J962" s="6">
        <f>IFERROR(INDEX(Param_Gf,MATCH(H962,Param_KeysNorm,0)),"")</f>
        <v>0</v>
      </c>
      <c r="K962" s="6">
        <f>IFERROR(INDEX(Param_s,MATCH(H962,Param_KeysNorm,0)),"")</f>
        <v>0</v>
      </c>
      <c r="L962" s="6">
        <f>IFERROR(INDEX(Param_g,MATCH(H962,Param_KeysNorm,0)),"")</f>
        <v>0</v>
      </c>
      <c r="M962" s="6">
        <f>IFERROR(INDEX(Param_L,MATCH(H962,Param_KeysNorm,0)),"")</f>
        <v>0</v>
      </c>
      <c r="N962" s="6">
        <f>IFERROR(INDEX(Param_rho,MATCH(H962,Param_KeysNorm,0)),"")</f>
        <v>0</v>
      </c>
      <c r="O962" s="6">
        <f>IFERROR(INDEX(Param_d,MATCH(H962,Param_KeysNorm,0)),"")</f>
        <v>0</v>
      </c>
      <c r="P962" s="6">
        <f>IFERROR(IF(I962&gt;0,10000/I962,""),"")</f>
        <v>0</v>
      </c>
      <c r="Q962" s="6">
        <f>IFERROR(IF(K962&gt;0,J962/K962,""),"")</f>
        <v>0</v>
      </c>
      <c r="R962" s="6">
        <f>IFERROR(IF(L962&gt;0,Q962/L962,""),"")</f>
        <v>0</v>
      </c>
      <c r="S962" s="7">
        <f>IFERROR(R962*P962,"")</f>
        <v>0</v>
      </c>
      <c r="T962" s="6">
        <f>IFERROR((S962*M962*N962)/1000,"")</f>
        <v>0</v>
      </c>
      <c r="U962" s="6">
        <f>IFERROR(R962*M962*N962,"")</f>
        <v>0</v>
      </c>
      <c r="V962" s="6">
        <f>IF(A962&gt;0,A962*(1-(B962/100)-(C962/100)),"")</f>
        <v>0</v>
      </c>
      <c r="W962" s="6">
        <f>IFERROR(T962*V962,"")</f>
        <v>0</v>
      </c>
      <c r="X962" s="8">
        <f>IF(AND(U962&gt;0,O962&gt;0),ABS(U962-O962)/O962,"")</f>
        <v>0</v>
      </c>
      <c r="Y962" s="8">
        <f>IF(E962="Seca",Tol_Seca,Tol_Chuva)</f>
        <v>0</v>
      </c>
      <c r="Z962">
        <f>IF(AND(U962&gt;0,O962&gt;0),IF(X962&lt;=Y962,"OK","ATENCAO"),"")</f>
        <v>0</v>
      </c>
    </row>
    <row r="963" spans="7:26">
      <c r="G963">
        <f>D963&amp;"|"&amp;E963&amp;"|"&amp;F963</f>
        <v>0</v>
      </c>
      <c r="H963">
        <f>UPPER(SUBSTITUTE(SUBSTITUTE(G963,"-","")," ",""))</f>
        <v>0</v>
      </c>
      <c r="I963" s="6">
        <f>IFERROR(INDEX(Param_E,MATCH(H963,Param_KeysNorm,0)),"")</f>
        <v>0</v>
      </c>
      <c r="J963" s="6">
        <f>IFERROR(INDEX(Param_Gf,MATCH(H963,Param_KeysNorm,0)),"")</f>
        <v>0</v>
      </c>
      <c r="K963" s="6">
        <f>IFERROR(INDEX(Param_s,MATCH(H963,Param_KeysNorm,0)),"")</f>
        <v>0</v>
      </c>
      <c r="L963" s="6">
        <f>IFERROR(INDEX(Param_g,MATCH(H963,Param_KeysNorm,0)),"")</f>
        <v>0</v>
      </c>
      <c r="M963" s="6">
        <f>IFERROR(INDEX(Param_L,MATCH(H963,Param_KeysNorm,0)),"")</f>
        <v>0</v>
      </c>
      <c r="N963" s="6">
        <f>IFERROR(INDEX(Param_rho,MATCH(H963,Param_KeysNorm,0)),"")</f>
        <v>0</v>
      </c>
      <c r="O963" s="6">
        <f>IFERROR(INDEX(Param_d,MATCH(H963,Param_KeysNorm,0)),"")</f>
        <v>0</v>
      </c>
      <c r="P963" s="6">
        <f>IFERROR(IF(I963&gt;0,10000/I963,""),"")</f>
        <v>0</v>
      </c>
      <c r="Q963" s="6">
        <f>IFERROR(IF(K963&gt;0,J963/K963,""),"")</f>
        <v>0</v>
      </c>
      <c r="R963" s="6">
        <f>IFERROR(IF(L963&gt;0,Q963/L963,""),"")</f>
        <v>0</v>
      </c>
      <c r="S963" s="7">
        <f>IFERROR(R963*P963,"")</f>
        <v>0</v>
      </c>
      <c r="T963" s="6">
        <f>IFERROR((S963*M963*N963)/1000,"")</f>
        <v>0</v>
      </c>
      <c r="U963" s="6">
        <f>IFERROR(R963*M963*N963,"")</f>
        <v>0</v>
      </c>
      <c r="V963" s="6">
        <f>IF(A963&gt;0,A963*(1-(B963/100)-(C963/100)),"")</f>
        <v>0</v>
      </c>
      <c r="W963" s="6">
        <f>IFERROR(T963*V963,"")</f>
        <v>0</v>
      </c>
      <c r="X963" s="8">
        <f>IF(AND(U963&gt;0,O963&gt;0),ABS(U963-O963)/O963,"")</f>
        <v>0</v>
      </c>
      <c r="Y963" s="8">
        <f>IF(E963="Seca",Tol_Seca,Tol_Chuva)</f>
        <v>0</v>
      </c>
      <c r="Z963">
        <f>IF(AND(U963&gt;0,O963&gt;0),IF(X963&lt;=Y963,"OK","ATENCAO"),"")</f>
        <v>0</v>
      </c>
    </row>
    <row r="964" spans="7:26">
      <c r="G964">
        <f>D964&amp;"|"&amp;E964&amp;"|"&amp;F964</f>
        <v>0</v>
      </c>
      <c r="H964">
        <f>UPPER(SUBSTITUTE(SUBSTITUTE(G964,"-","")," ",""))</f>
        <v>0</v>
      </c>
      <c r="I964" s="6">
        <f>IFERROR(INDEX(Param_E,MATCH(H964,Param_KeysNorm,0)),"")</f>
        <v>0</v>
      </c>
      <c r="J964" s="6">
        <f>IFERROR(INDEX(Param_Gf,MATCH(H964,Param_KeysNorm,0)),"")</f>
        <v>0</v>
      </c>
      <c r="K964" s="6">
        <f>IFERROR(INDEX(Param_s,MATCH(H964,Param_KeysNorm,0)),"")</f>
        <v>0</v>
      </c>
      <c r="L964" s="6">
        <f>IFERROR(INDEX(Param_g,MATCH(H964,Param_KeysNorm,0)),"")</f>
        <v>0</v>
      </c>
      <c r="M964" s="6">
        <f>IFERROR(INDEX(Param_L,MATCH(H964,Param_KeysNorm,0)),"")</f>
        <v>0</v>
      </c>
      <c r="N964" s="6">
        <f>IFERROR(INDEX(Param_rho,MATCH(H964,Param_KeysNorm,0)),"")</f>
        <v>0</v>
      </c>
      <c r="O964" s="6">
        <f>IFERROR(INDEX(Param_d,MATCH(H964,Param_KeysNorm,0)),"")</f>
        <v>0</v>
      </c>
      <c r="P964" s="6">
        <f>IFERROR(IF(I964&gt;0,10000/I964,""),"")</f>
        <v>0</v>
      </c>
      <c r="Q964" s="6">
        <f>IFERROR(IF(K964&gt;0,J964/K964,""),"")</f>
        <v>0</v>
      </c>
      <c r="R964" s="6">
        <f>IFERROR(IF(L964&gt;0,Q964/L964,""),"")</f>
        <v>0</v>
      </c>
      <c r="S964" s="7">
        <f>IFERROR(R964*P964,"")</f>
        <v>0</v>
      </c>
      <c r="T964" s="6">
        <f>IFERROR((S964*M964*N964)/1000,"")</f>
        <v>0</v>
      </c>
      <c r="U964" s="6">
        <f>IFERROR(R964*M964*N964,"")</f>
        <v>0</v>
      </c>
      <c r="V964" s="6">
        <f>IF(A964&gt;0,A964*(1-(B964/100)-(C964/100)),"")</f>
        <v>0</v>
      </c>
      <c r="W964" s="6">
        <f>IFERROR(T964*V964,"")</f>
        <v>0</v>
      </c>
      <c r="X964" s="8">
        <f>IF(AND(U964&gt;0,O964&gt;0),ABS(U964-O964)/O964,"")</f>
        <v>0</v>
      </c>
      <c r="Y964" s="8">
        <f>IF(E964="Seca",Tol_Seca,Tol_Chuva)</f>
        <v>0</v>
      </c>
      <c r="Z964">
        <f>IF(AND(U964&gt;0,O964&gt;0),IF(X964&lt;=Y964,"OK","ATENCAO"),"")</f>
        <v>0</v>
      </c>
    </row>
    <row r="965" spans="7:26">
      <c r="G965">
        <f>D965&amp;"|"&amp;E965&amp;"|"&amp;F965</f>
        <v>0</v>
      </c>
      <c r="H965">
        <f>UPPER(SUBSTITUTE(SUBSTITUTE(G965,"-","")," ",""))</f>
        <v>0</v>
      </c>
      <c r="I965" s="6">
        <f>IFERROR(INDEX(Param_E,MATCH(H965,Param_KeysNorm,0)),"")</f>
        <v>0</v>
      </c>
      <c r="J965" s="6">
        <f>IFERROR(INDEX(Param_Gf,MATCH(H965,Param_KeysNorm,0)),"")</f>
        <v>0</v>
      </c>
      <c r="K965" s="6">
        <f>IFERROR(INDEX(Param_s,MATCH(H965,Param_KeysNorm,0)),"")</f>
        <v>0</v>
      </c>
      <c r="L965" s="6">
        <f>IFERROR(INDEX(Param_g,MATCH(H965,Param_KeysNorm,0)),"")</f>
        <v>0</v>
      </c>
      <c r="M965" s="6">
        <f>IFERROR(INDEX(Param_L,MATCH(H965,Param_KeysNorm,0)),"")</f>
        <v>0</v>
      </c>
      <c r="N965" s="6">
        <f>IFERROR(INDEX(Param_rho,MATCH(H965,Param_KeysNorm,0)),"")</f>
        <v>0</v>
      </c>
      <c r="O965" s="6">
        <f>IFERROR(INDEX(Param_d,MATCH(H965,Param_KeysNorm,0)),"")</f>
        <v>0</v>
      </c>
      <c r="P965" s="6">
        <f>IFERROR(IF(I965&gt;0,10000/I965,""),"")</f>
        <v>0</v>
      </c>
      <c r="Q965" s="6">
        <f>IFERROR(IF(K965&gt;0,J965/K965,""),"")</f>
        <v>0</v>
      </c>
      <c r="R965" s="6">
        <f>IFERROR(IF(L965&gt;0,Q965/L965,""),"")</f>
        <v>0</v>
      </c>
      <c r="S965" s="7">
        <f>IFERROR(R965*P965,"")</f>
        <v>0</v>
      </c>
      <c r="T965" s="6">
        <f>IFERROR((S965*M965*N965)/1000,"")</f>
        <v>0</v>
      </c>
      <c r="U965" s="6">
        <f>IFERROR(R965*M965*N965,"")</f>
        <v>0</v>
      </c>
      <c r="V965" s="6">
        <f>IF(A965&gt;0,A965*(1-(B965/100)-(C965/100)),"")</f>
        <v>0</v>
      </c>
      <c r="W965" s="6">
        <f>IFERROR(T965*V965,"")</f>
        <v>0</v>
      </c>
      <c r="X965" s="8">
        <f>IF(AND(U965&gt;0,O965&gt;0),ABS(U965-O965)/O965,"")</f>
        <v>0</v>
      </c>
      <c r="Y965" s="8">
        <f>IF(E965="Seca",Tol_Seca,Tol_Chuva)</f>
        <v>0</v>
      </c>
      <c r="Z965">
        <f>IF(AND(U965&gt;0,O965&gt;0),IF(X965&lt;=Y965,"OK","ATENCAO"),"")</f>
        <v>0</v>
      </c>
    </row>
    <row r="966" spans="7:26">
      <c r="G966">
        <f>D966&amp;"|"&amp;E966&amp;"|"&amp;F966</f>
        <v>0</v>
      </c>
      <c r="H966">
        <f>UPPER(SUBSTITUTE(SUBSTITUTE(G966,"-","")," ",""))</f>
        <v>0</v>
      </c>
      <c r="I966" s="6">
        <f>IFERROR(INDEX(Param_E,MATCH(H966,Param_KeysNorm,0)),"")</f>
        <v>0</v>
      </c>
      <c r="J966" s="6">
        <f>IFERROR(INDEX(Param_Gf,MATCH(H966,Param_KeysNorm,0)),"")</f>
        <v>0</v>
      </c>
      <c r="K966" s="6">
        <f>IFERROR(INDEX(Param_s,MATCH(H966,Param_KeysNorm,0)),"")</f>
        <v>0</v>
      </c>
      <c r="L966" s="6">
        <f>IFERROR(INDEX(Param_g,MATCH(H966,Param_KeysNorm,0)),"")</f>
        <v>0</v>
      </c>
      <c r="M966" s="6">
        <f>IFERROR(INDEX(Param_L,MATCH(H966,Param_KeysNorm,0)),"")</f>
        <v>0</v>
      </c>
      <c r="N966" s="6">
        <f>IFERROR(INDEX(Param_rho,MATCH(H966,Param_KeysNorm,0)),"")</f>
        <v>0</v>
      </c>
      <c r="O966" s="6">
        <f>IFERROR(INDEX(Param_d,MATCH(H966,Param_KeysNorm,0)),"")</f>
        <v>0</v>
      </c>
      <c r="P966" s="6">
        <f>IFERROR(IF(I966&gt;0,10000/I966,""),"")</f>
        <v>0</v>
      </c>
      <c r="Q966" s="6">
        <f>IFERROR(IF(K966&gt;0,J966/K966,""),"")</f>
        <v>0</v>
      </c>
      <c r="R966" s="6">
        <f>IFERROR(IF(L966&gt;0,Q966/L966,""),"")</f>
        <v>0</v>
      </c>
      <c r="S966" s="7">
        <f>IFERROR(R966*P966,"")</f>
        <v>0</v>
      </c>
      <c r="T966" s="6">
        <f>IFERROR((S966*M966*N966)/1000,"")</f>
        <v>0</v>
      </c>
      <c r="U966" s="6">
        <f>IFERROR(R966*M966*N966,"")</f>
        <v>0</v>
      </c>
      <c r="V966" s="6">
        <f>IF(A966&gt;0,A966*(1-(B966/100)-(C966/100)),"")</f>
        <v>0</v>
      </c>
      <c r="W966" s="6">
        <f>IFERROR(T966*V966,"")</f>
        <v>0</v>
      </c>
      <c r="X966" s="8">
        <f>IF(AND(U966&gt;0,O966&gt;0),ABS(U966-O966)/O966,"")</f>
        <v>0</v>
      </c>
      <c r="Y966" s="8">
        <f>IF(E966="Seca",Tol_Seca,Tol_Chuva)</f>
        <v>0</v>
      </c>
      <c r="Z966">
        <f>IF(AND(U966&gt;0,O966&gt;0),IF(X966&lt;=Y966,"OK","ATENCAO"),"")</f>
        <v>0</v>
      </c>
    </row>
    <row r="967" spans="7:26">
      <c r="G967">
        <f>D967&amp;"|"&amp;E967&amp;"|"&amp;F967</f>
        <v>0</v>
      </c>
      <c r="H967">
        <f>UPPER(SUBSTITUTE(SUBSTITUTE(G967,"-","")," ",""))</f>
        <v>0</v>
      </c>
      <c r="I967" s="6">
        <f>IFERROR(INDEX(Param_E,MATCH(H967,Param_KeysNorm,0)),"")</f>
        <v>0</v>
      </c>
      <c r="J967" s="6">
        <f>IFERROR(INDEX(Param_Gf,MATCH(H967,Param_KeysNorm,0)),"")</f>
        <v>0</v>
      </c>
      <c r="K967" s="6">
        <f>IFERROR(INDEX(Param_s,MATCH(H967,Param_KeysNorm,0)),"")</f>
        <v>0</v>
      </c>
      <c r="L967" s="6">
        <f>IFERROR(INDEX(Param_g,MATCH(H967,Param_KeysNorm,0)),"")</f>
        <v>0</v>
      </c>
      <c r="M967" s="6">
        <f>IFERROR(INDEX(Param_L,MATCH(H967,Param_KeysNorm,0)),"")</f>
        <v>0</v>
      </c>
      <c r="N967" s="6">
        <f>IFERROR(INDEX(Param_rho,MATCH(H967,Param_KeysNorm,0)),"")</f>
        <v>0</v>
      </c>
      <c r="O967" s="6">
        <f>IFERROR(INDEX(Param_d,MATCH(H967,Param_KeysNorm,0)),"")</f>
        <v>0</v>
      </c>
      <c r="P967" s="6">
        <f>IFERROR(IF(I967&gt;0,10000/I967,""),"")</f>
        <v>0</v>
      </c>
      <c r="Q967" s="6">
        <f>IFERROR(IF(K967&gt;0,J967/K967,""),"")</f>
        <v>0</v>
      </c>
      <c r="R967" s="6">
        <f>IFERROR(IF(L967&gt;0,Q967/L967,""),"")</f>
        <v>0</v>
      </c>
      <c r="S967" s="7">
        <f>IFERROR(R967*P967,"")</f>
        <v>0</v>
      </c>
      <c r="T967" s="6">
        <f>IFERROR((S967*M967*N967)/1000,"")</f>
        <v>0</v>
      </c>
      <c r="U967" s="6">
        <f>IFERROR(R967*M967*N967,"")</f>
        <v>0</v>
      </c>
      <c r="V967" s="6">
        <f>IF(A967&gt;0,A967*(1-(B967/100)-(C967/100)),"")</f>
        <v>0</v>
      </c>
      <c r="W967" s="6">
        <f>IFERROR(T967*V967,"")</f>
        <v>0</v>
      </c>
      <c r="X967" s="8">
        <f>IF(AND(U967&gt;0,O967&gt;0),ABS(U967-O967)/O967,"")</f>
        <v>0</v>
      </c>
      <c r="Y967" s="8">
        <f>IF(E967="Seca",Tol_Seca,Tol_Chuva)</f>
        <v>0</v>
      </c>
      <c r="Z967">
        <f>IF(AND(U967&gt;0,O967&gt;0),IF(X967&lt;=Y967,"OK","ATENCAO"),"")</f>
        <v>0</v>
      </c>
    </row>
    <row r="968" spans="7:26">
      <c r="G968">
        <f>D968&amp;"|"&amp;E968&amp;"|"&amp;F968</f>
        <v>0</v>
      </c>
      <c r="H968">
        <f>UPPER(SUBSTITUTE(SUBSTITUTE(G968,"-","")," ",""))</f>
        <v>0</v>
      </c>
      <c r="I968" s="6">
        <f>IFERROR(INDEX(Param_E,MATCH(H968,Param_KeysNorm,0)),"")</f>
        <v>0</v>
      </c>
      <c r="J968" s="6">
        <f>IFERROR(INDEX(Param_Gf,MATCH(H968,Param_KeysNorm,0)),"")</f>
        <v>0</v>
      </c>
      <c r="K968" s="6">
        <f>IFERROR(INDEX(Param_s,MATCH(H968,Param_KeysNorm,0)),"")</f>
        <v>0</v>
      </c>
      <c r="L968" s="6">
        <f>IFERROR(INDEX(Param_g,MATCH(H968,Param_KeysNorm,0)),"")</f>
        <v>0</v>
      </c>
      <c r="M968" s="6">
        <f>IFERROR(INDEX(Param_L,MATCH(H968,Param_KeysNorm,0)),"")</f>
        <v>0</v>
      </c>
      <c r="N968" s="6">
        <f>IFERROR(INDEX(Param_rho,MATCH(H968,Param_KeysNorm,0)),"")</f>
        <v>0</v>
      </c>
      <c r="O968" s="6">
        <f>IFERROR(INDEX(Param_d,MATCH(H968,Param_KeysNorm,0)),"")</f>
        <v>0</v>
      </c>
      <c r="P968" s="6">
        <f>IFERROR(IF(I968&gt;0,10000/I968,""),"")</f>
        <v>0</v>
      </c>
      <c r="Q968" s="6">
        <f>IFERROR(IF(K968&gt;0,J968/K968,""),"")</f>
        <v>0</v>
      </c>
      <c r="R968" s="6">
        <f>IFERROR(IF(L968&gt;0,Q968/L968,""),"")</f>
        <v>0</v>
      </c>
      <c r="S968" s="7">
        <f>IFERROR(R968*P968,"")</f>
        <v>0</v>
      </c>
      <c r="T968" s="6">
        <f>IFERROR((S968*M968*N968)/1000,"")</f>
        <v>0</v>
      </c>
      <c r="U968" s="6">
        <f>IFERROR(R968*M968*N968,"")</f>
        <v>0</v>
      </c>
      <c r="V968" s="6">
        <f>IF(A968&gt;0,A968*(1-(B968/100)-(C968/100)),"")</f>
        <v>0</v>
      </c>
      <c r="W968" s="6">
        <f>IFERROR(T968*V968,"")</f>
        <v>0</v>
      </c>
      <c r="X968" s="8">
        <f>IF(AND(U968&gt;0,O968&gt;0),ABS(U968-O968)/O968,"")</f>
        <v>0</v>
      </c>
      <c r="Y968" s="8">
        <f>IF(E968="Seca",Tol_Seca,Tol_Chuva)</f>
        <v>0</v>
      </c>
      <c r="Z968">
        <f>IF(AND(U968&gt;0,O968&gt;0),IF(X968&lt;=Y968,"OK","ATENCAO"),"")</f>
        <v>0</v>
      </c>
    </row>
    <row r="969" spans="7:26">
      <c r="G969">
        <f>D969&amp;"|"&amp;E969&amp;"|"&amp;F969</f>
        <v>0</v>
      </c>
      <c r="H969">
        <f>UPPER(SUBSTITUTE(SUBSTITUTE(G969,"-","")," ",""))</f>
        <v>0</v>
      </c>
      <c r="I969" s="6">
        <f>IFERROR(INDEX(Param_E,MATCH(H969,Param_KeysNorm,0)),"")</f>
        <v>0</v>
      </c>
      <c r="J969" s="6">
        <f>IFERROR(INDEX(Param_Gf,MATCH(H969,Param_KeysNorm,0)),"")</f>
        <v>0</v>
      </c>
      <c r="K969" s="6">
        <f>IFERROR(INDEX(Param_s,MATCH(H969,Param_KeysNorm,0)),"")</f>
        <v>0</v>
      </c>
      <c r="L969" s="6">
        <f>IFERROR(INDEX(Param_g,MATCH(H969,Param_KeysNorm,0)),"")</f>
        <v>0</v>
      </c>
      <c r="M969" s="6">
        <f>IFERROR(INDEX(Param_L,MATCH(H969,Param_KeysNorm,0)),"")</f>
        <v>0</v>
      </c>
      <c r="N969" s="6">
        <f>IFERROR(INDEX(Param_rho,MATCH(H969,Param_KeysNorm,0)),"")</f>
        <v>0</v>
      </c>
      <c r="O969" s="6">
        <f>IFERROR(INDEX(Param_d,MATCH(H969,Param_KeysNorm,0)),"")</f>
        <v>0</v>
      </c>
      <c r="P969" s="6">
        <f>IFERROR(IF(I969&gt;0,10000/I969,""),"")</f>
        <v>0</v>
      </c>
      <c r="Q969" s="6">
        <f>IFERROR(IF(K969&gt;0,J969/K969,""),"")</f>
        <v>0</v>
      </c>
      <c r="R969" s="6">
        <f>IFERROR(IF(L969&gt;0,Q969/L969,""),"")</f>
        <v>0</v>
      </c>
      <c r="S969" s="7">
        <f>IFERROR(R969*P969,"")</f>
        <v>0</v>
      </c>
      <c r="T969" s="6">
        <f>IFERROR((S969*M969*N969)/1000,"")</f>
        <v>0</v>
      </c>
      <c r="U969" s="6">
        <f>IFERROR(R969*M969*N969,"")</f>
        <v>0</v>
      </c>
      <c r="V969" s="6">
        <f>IF(A969&gt;0,A969*(1-(B969/100)-(C969/100)),"")</f>
        <v>0</v>
      </c>
      <c r="W969" s="6">
        <f>IFERROR(T969*V969,"")</f>
        <v>0</v>
      </c>
      <c r="X969" s="8">
        <f>IF(AND(U969&gt;0,O969&gt;0),ABS(U969-O969)/O969,"")</f>
        <v>0</v>
      </c>
      <c r="Y969" s="8">
        <f>IF(E969="Seca",Tol_Seca,Tol_Chuva)</f>
        <v>0</v>
      </c>
      <c r="Z969">
        <f>IF(AND(U969&gt;0,O969&gt;0),IF(X969&lt;=Y969,"OK","ATENCAO"),"")</f>
        <v>0</v>
      </c>
    </row>
    <row r="970" spans="7:26">
      <c r="G970">
        <f>D970&amp;"|"&amp;E970&amp;"|"&amp;F970</f>
        <v>0</v>
      </c>
      <c r="H970">
        <f>UPPER(SUBSTITUTE(SUBSTITUTE(G970,"-","")," ",""))</f>
        <v>0</v>
      </c>
      <c r="I970" s="6">
        <f>IFERROR(INDEX(Param_E,MATCH(H970,Param_KeysNorm,0)),"")</f>
        <v>0</v>
      </c>
      <c r="J970" s="6">
        <f>IFERROR(INDEX(Param_Gf,MATCH(H970,Param_KeysNorm,0)),"")</f>
        <v>0</v>
      </c>
      <c r="K970" s="6">
        <f>IFERROR(INDEX(Param_s,MATCH(H970,Param_KeysNorm,0)),"")</f>
        <v>0</v>
      </c>
      <c r="L970" s="6">
        <f>IFERROR(INDEX(Param_g,MATCH(H970,Param_KeysNorm,0)),"")</f>
        <v>0</v>
      </c>
      <c r="M970" s="6">
        <f>IFERROR(INDEX(Param_L,MATCH(H970,Param_KeysNorm,0)),"")</f>
        <v>0</v>
      </c>
      <c r="N970" s="6">
        <f>IFERROR(INDEX(Param_rho,MATCH(H970,Param_KeysNorm,0)),"")</f>
        <v>0</v>
      </c>
      <c r="O970" s="6">
        <f>IFERROR(INDEX(Param_d,MATCH(H970,Param_KeysNorm,0)),"")</f>
        <v>0</v>
      </c>
      <c r="P970" s="6">
        <f>IFERROR(IF(I970&gt;0,10000/I970,""),"")</f>
        <v>0</v>
      </c>
      <c r="Q970" s="6">
        <f>IFERROR(IF(K970&gt;0,J970/K970,""),"")</f>
        <v>0</v>
      </c>
      <c r="R970" s="6">
        <f>IFERROR(IF(L970&gt;0,Q970/L970,""),"")</f>
        <v>0</v>
      </c>
      <c r="S970" s="7">
        <f>IFERROR(R970*P970,"")</f>
        <v>0</v>
      </c>
      <c r="T970" s="6">
        <f>IFERROR((S970*M970*N970)/1000,"")</f>
        <v>0</v>
      </c>
      <c r="U970" s="6">
        <f>IFERROR(R970*M970*N970,"")</f>
        <v>0</v>
      </c>
      <c r="V970" s="6">
        <f>IF(A970&gt;0,A970*(1-(B970/100)-(C970/100)),"")</f>
        <v>0</v>
      </c>
      <c r="W970" s="6">
        <f>IFERROR(T970*V970,"")</f>
        <v>0</v>
      </c>
      <c r="X970" s="8">
        <f>IF(AND(U970&gt;0,O970&gt;0),ABS(U970-O970)/O970,"")</f>
        <v>0</v>
      </c>
      <c r="Y970" s="8">
        <f>IF(E970="Seca",Tol_Seca,Tol_Chuva)</f>
        <v>0</v>
      </c>
      <c r="Z970">
        <f>IF(AND(U970&gt;0,O970&gt;0),IF(X970&lt;=Y970,"OK","ATENCAO"),"")</f>
        <v>0</v>
      </c>
    </row>
    <row r="971" spans="7:26">
      <c r="G971">
        <f>D971&amp;"|"&amp;E971&amp;"|"&amp;F971</f>
        <v>0</v>
      </c>
      <c r="H971">
        <f>UPPER(SUBSTITUTE(SUBSTITUTE(G971,"-","")," ",""))</f>
        <v>0</v>
      </c>
      <c r="I971" s="6">
        <f>IFERROR(INDEX(Param_E,MATCH(H971,Param_KeysNorm,0)),"")</f>
        <v>0</v>
      </c>
      <c r="J971" s="6">
        <f>IFERROR(INDEX(Param_Gf,MATCH(H971,Param_KeysNorm,0)),"")</f>
        <v>0</v>
      </c>
      <c r="K971" s="6">
        <f>IFERROR(INDEX(Param_s,MATCH(H971,Param_KeysNorm,0)),"")</f>
        <v>0</v>
      </c>
      <c r="L971" s="6">
        <f>IFERROR(INDEX(Param_g,MATCH(H971,Param_KeysNorm,0)),"")</f>
        <v>0</v>
      </c>
      <c r="M971" s="6">
        <f>IFERROR(INDEX(Param_L,MATCH(H971,Param_KeysNorm,0)),"")</f>
        <v>0</v>
      </c>
      <c r="N971" s="6">
        <f>IFERROR(INDEX(Param_rho,MATCH(H971,Param_KeysNorm,0)),"")</f>
        <v>0</v>
      </c>
      <c r="O971" s="6">
        <f>IFERROR(INDEX(Param_d,MATCH(H971,Param_KeysNorm,0)),"")</f>
        <v>0</v>
      </c>
      <c r="P971" s="6">
        <f>IFERROR(IF(I971&gt;0,10000/I971,""),"")</f>
        <v>0</v>
      </c>
      <c r="Q971" s="6">
        <f>IFERROR(IF(K971&gt;0,J971/K971,""),"")</f>
        <v>0</v>
      </c>
      <c r="R971" s="6">
        <f>IFERROR(IF(L971&gt;0,Q971/L971,""),"")</f>
        <v>0</v>
      </c>
      <c r="S971" s="7">
        <f>IFERROR(R971*P971,"")</f>
        <v>0</v>
      </c>
      <c r="T971" s="6">
        <f>IFERROR((S971*M971*N971)/1000,"")</f>
        <v>0</v>
      </c>
      <c r="U971" s="6">
        <f>IFERROR(R971*M971*N971,"")</f>
        <v>0</v>
      </c>
      <c r="V971" s="6">
        <f>IF(A971&gt;0,A971*(1-(B971/100)-(C971/100)),"")</f>
        <v>0</v>
      </c>
      <c r="W971" s="6">
        <f>IFERROR(T971*V971,"")</f>
        <v>0</v>
      </c>
      <c r="X971" s="8">
        <f>IF(AND(U971&gt;0,O971&gt;0),ABS(U971-O971)/O971,"")</f>
        <v>0</v>
      </c>
      <c r="Y971" s="8">
        <f>IF(E971="Seca",Tol_Seca,Tol_Chuva)</f>
        <v>0</v>
      </c>
      <c r="Z971">
        <f>IF(AND(U971&gt;0,O971&gt;0),IF(X971&lt;=Y971,"OK","ATENCAO"),"")</f>
        <v>0</v>
      </c>
    </row>
    <row r="972" spans="7:26">
      <c r="G972">
        <f>D972&amp;"|"&amp;E972&amp;"|"&amp;F972</f>
        <v>0</v>
      </c>
      <c r="H972">
        <f>UPPER(SUBSTITUTE(SUBSTITUTE(G972,"-","")," ",""))</f>
        <v>0</v>
      </c>
      <c r="I972" s="6">
        <f>IFERROR(INDEX(Param_E,MATCH(H972,Param_KeysNorm,0)),"")</f>
        <v>0</v>
      </c>
      <c r="J972" s="6">
        <f>IFERROR(INDEX(Param_Gf,MATCH(H972,Param_KeysNorm,0)),"")</f>
        <v>0</v>
      </c>
      <c r="K972" s="6">
        <f>IFERROR(INDEX(Param_s,MATCH(H972,Param_KeysNorm,0)),"")</f>
        <v>0</v>
      </c>
      <c r="L972" s="6">
        <f>IFERROR(INDEX(Param_g,MATCH(H972,Param_KeysNorm,0)),"")</f>
        <v>0</v>
      </c>
      <c r="M972" s="6">
        <f>IFERROR(INDEX(Param_L,MATCH(H972,Param_KeysNorm,0)),"")</f>
        <v>0</v>
      </c>
      <c r="N972" s="6">
        <f>IFERROR(INDEX(Param_rho,MATCH(H972,Param_KeysNorm,0)),"")</f>
        <v>0</v>
      </c>
      <c r="O972" s="6">
        <f>IFERROR(INDEX(Param_d,MATCH(H972,Param_KeysNorm,0)),"")</f>
        <v>0</v>
      </c>
      <c r="P972" s="6">
        <f>IFERROR(IF(I972&gt;0,10000/I972,""),"")</f>
        <v>0</v>
      </c>
      <c r="Q972" s="6">
        <f>IFERROR(IF(K972&gt;0,J972/K972,""),"")</f>
        <v>0</v>
      </c>
      <c r="R972" s="6">
        <f>IFERROR(IF(L972&gt;0,Q972/L972,""),"")</f>
        <v>0</v>
      </c>
      <c r="S972" s="7">
        <f>IFERROR(R972*P972,"")</f>
        <v>0</v>
      </c>
      <c r="T972" s="6">
        <f>IFERROR((S972*M972*N972)/1000,"")</f>
        <v>0</v>
      </c>
      <c r="U972" s="6">
        <f>IFERROR(R972*M972*N972,"")</f>
        <v>0</v>
      </c>
      <c r="V972" s="6">
        <f>IF(A972&gt;0,A972*(1-(B972/100)-(C972/100)),"")</f>
        <v>0</v>
      </c>
      <c r="W972" s="6">
        <f>IFERROR(T972*V972,"")</f>
        <v>0</v>
      </c>
      <c r="X972" s="8">
        <f>IF(AND(U972&gt;0,O972&gt;0),ABS(U972-O972)/O972,"")</f>
        <v>0</v>
      </c>
      <c r="Y972" s="8">
        <f>IF(E972="Seca",Tol_Seca,Tol_Chuva)</f>
        <v>0</v>
      </c>
      <c r="Z972">
        <f>IF(AND(U972&gt;0,O972&gt;0),IF(X972&lt;=Y972,"OK","ATENCAO"),"")</f>
        <v>0</v>
      </c>
    </row>
    <row r="973" spans="7:26">
      <c r="G973">
        <f>D973&amp;"|"&amp;E973&amp;"|"&amp;F973</f>
        <v>0</v>
      </c>
      <c r="H973">
        <f>UPPER(SUBSTITUTE(SUBSTITUTE(G973,"-","")," ",""))</f>
        <v>0</v>
      </c>
      <c r="I973" s="6">
        <f>IFERROR(INDEX(Param_E,MATCH(H973,Param_KeysNorm,0)),"")</f>
        <v>0</v>
      </c>
      <c r="J973" s="6">
        <f>IFERROR(INDEX(Param_Gf,MATCH(H973,Param_KeysNorm,0)),"")</f>
        <v>0</v>
      </c>
      <c r="K973" s="6">
        <f>IFERROR(INDEX(Param_s,MATCH(H973,Param_KeysNorm,0)),"")</f>
        <v>0</v>
      </c>
      <c r="L973" s="6">
        <f>IFERROR(INDEX(Param_g,MATCH(H973,Param_KeysNorm,0)),"")</f>
        <v>0</v>
      </c>
      <c r="M973" s="6">
        <f>IFERROR(INDEX(Param_L,MATCH(H973,Param_KeysNorm,0)),"")</f>
        <v>0</v>
      </c>
      <c r="N973" s="6">
        <f>IFERROR(INDEX(Param_rho,MATCH(H973,Param_KeysNorm,0)),"")</f>
        <v>0</v>
      </c>
      <c r="O973" s="6">
        <f>IFERROR(INDEX(Param_d,MATCH(H973,Param_KeysNorm,0)),"")</f>
        <v>0</v>
      </c>
      <c r="P973" s="6">
        <f>IFERROR(IF(I973&gt;0,10000/I973,""),"")</f>
        <v>0</v>
      </c>
      <c r="Q973" s="6">
        <f>IFERROR(IF(K973&gt;0,J973/K973,""),"")</f>
        <v>0</v>
      </c>
      <c r="R973" s="6">
        <f>IFERROR(IF(L973&gt;0,Q973/L973,""),"")</f>
        <v>0</v>
      </c>
      <c r="S973" s="7">
        <f>IFERROR(R973*P973,"")</f>
        <v>0</v>
      </c>
      <c r="T973" s="6">
        <f>IFERROR((S973*M973*N973)/1000,"")</f>
        <v>0</v>
      </c>
      <c r="U973" s="6">
        <f>IFERROR(R973*M973*N973,"")</f>
        <v>0</v>
      </c>
      <c r="V973" s="6">
        <f>IF(A973&gt;0,A973*(1-(B973/100)-(C973/100)),"")</f>
        <v>0</v>
      </c>
      <c r="W973" s="6">
        <f>IFERROR(T973*V973,"")</f>
        <v>0</v>
      </c>
      <c r="X973" s="8">
        <f>IF(AND(U973&gt;0,O973&gt;0),ABS(U973-O973)/O973,"")</f>
        <v>0</v>
      </c>
      <c r="Y973" s="8">
        <f>IF(E973="Seca",Tol_Seca,Tol_Chuva)</f>
        <v>0</v>
      </c>
      <c r="Z973">
        <f>IF(AND(U973&gt;0,O973&gt;0),IF(X973&lt;=Y973,"OK","ATENCAO"),"")</f>
        <v>0</v>
      </c>
    </row>
    <row r="974" spans="7:26">
      <c r="G974">
        <f>D974&amp;"|"&amp;E974&amp;"|"&amp;F974</f>
        <v>0</v>
      </c>
      <c r="H974">
        <f>UPPER(SUBSTITUTE(SUBSTITUTE(G974,"-","")," ",""))</f>
        <v>0</v>
      </c>
      <c r="I974" s="6">
        <f>IFERROR(INDEX(Param_E,MATCH(H974,Param_KeysNorm,0)),"")</f>
        <v>0</v>
      </c>
      <c r="J974" s="6">
        <f>IFERROR(INDEX(Param_Gf,MATCH(H974,Param_KeysNorm,0)),"")</f>
        <v>0</v>
      </c>
      <c r="K974" s="6">
        <f>IFERROR(INDEX(Param_s,MATCH(H974,Param_KeysNorm,0)),"")</f>
        <v>0</v>
      </c>
      <c r="L974" s="6">
        <f>IFERROR(INDEX(Param_g,MATCH(H974,Param_KeysNorm,0)),"")</f>
        <v>0</v>
      </c>
      <c r="M974" s="6">
        <f>IFERROR(INDEX(Param_L,MATCH(H974,Param_KeysNorm,0)),"")</f>
        <v>0</v>
      </c>
      <c r="N974" s="6">
        <f>IFERROR(INDEX(Param_rho,MATCH(H974,Param_KeysNorm,0)),"")</f>
        <v>0</v>
      </c>
      <c r="O974" s="6">
        <f>IFERROR(INDEX(Param_d,MATCH(H974,Param_KeysNorm,0)),"")</f>
        <v>0</v>
      </c>
      <c r="P974" s="6">
        <f>IFERROR(IF(I974&gt;0,10000/I974,""),"")</f>
        <v>0</v>
      </c>
      <c r="Q974" s="6">
        <f>IFERROR(IF(K974&gt;0,J974/K974,""),"")</f>
        <v>0</v>
      </c>
      <c r="R974" s="6">
        <f>IFERROR(IF(L974&gt;0,Q974/L974,""),"")</f>
        <v>0</v>
      </c>
      <c r="S974" s="7">
        <f>IFERROR(R974*P974,"")</f>
        <v>0</v>
      </c>
      <c r="T974" s="6">
        <f>IFERROR((S974*M974*N974)/1000,"")</f>
        <v>0</v>
      </c>
      <c r="U974" s="6">
        <f>IFERROR(R974*M974*N974,"")</f>
        <v>0</v>
      </c>
      <c r="V974" s="6">
        <f>IF(A974&gt;0,A974*(1-(B974/100)-(C974/100)),"")</f>
        <v>0</v>
      </c>
      <c r="W974" s="6">
        <f>IFERROR(T974*V974,"")</f>
        <v>0</v>
      </c>
      <c r="X974" s="8">
        <f>IF(AND(U974&gt;0,O974&gt;0),ABS(U974-O974)/O974,"")</f>
        <v>0</v>
      </c>
      <c r="Y974" s="8">
        <f>IF(E974="Seca",Tol_Seca,Tol_Chuva)</f>
        <v>0</v>
      </c>
      <c r="Z974">
        <f>IF(AND(U974&gt;0,O974&gt;0),IF(X974&lt;=Y974,"OK","ATENCAO"),"")</f>
        <v>0</v>
      </c>
    </row>
    <row r="975" spans="7:26">
      <c r="G975">
        <f>D975&amp;"|"&amp;E975&amp;"|"&amp;F975</f>
        <v>0</v>
      </c>
      <c r="H975">
        <f>UPPER(SUBSTITUTE(SUBSTITUTE(G975,"-","")," ",""))</f>
        <v>0</v>
      </c>
      <c r="I975" s="6">
        <f>IFERROR(INDEX(Param_E,MATCH(H975,Param_KeysNorm,0)),"")</f>
        <v>0</v>
      </c>
      <c r="J975" s="6">
        <f>IFERROR(INDEX(Param_Gf,MATCH(H975,Param_KeysNorm,0)),"")</f>
        <v>0</v>
      </c>
      <c r="K975" s="6">
        <f>IFERROR(INDEX(Param_s,MATCH(H975,Param_KeysNorm,0)),"")</f>
        <v>0</v>
      </c>
      <c r="L975" s="6">
        <f>IFERROR(INDEX(Param_g,MATCH(H975,Param_KeysNorm,0)),"")</f>
        <v>0</v>
      </c>
      <c r="M975" s="6">
        <f>IFERROR(INDEX(Param_L,MATCH(H975,Param_KeysNorm,0)),"")</f>
        <v>0</v>
      </c>
      <c r="N975" s="6">
        <f>IFERROR(INDEX(Param_rho,MATCH(H975,Param_KeysNorm,0)),"")</f>
        <v>0</v>
      </c>
      <c r="O975" s="6">
        <f>IFERROR(INDEX(Param_d,MATCH(H975,Param_KeysNorm,0)),"")</f>
        <v>0</v>
      </c>
      <c r="P975" s="6">
        <f>IFERROR(IF(I975&gt;0,10000/I975,""),"")</f>
        <v>0</v>
      </c>
      <c r="Q975" s="6">
        <f>IFERROR(IF(K975&gt;0,J975/K975,""),"")</f>
        <v>0</v>
      </c>
      <c r="R975" s="6">
        <f>IFERROR(IF(L975&gt;0,Q975/L975,""),"")</f>
        <v>0</v>
      </c>
      <c r="S975" s="7">
        <f>IFERROR(R975*P975,"")</f>
        <v>0</v>
      </c>
      <c r="T975" s="6">
        <f>IFERROR((S975*M975*N975)/1000,"")</f>
        <v>0</v>
      </c>
      <c r="U975" s="6">
        <f>IFERROR(R975*M975*N975,"")</f>
        <v>0</v>
      </c>
      <c r="V975" s="6">
        <f>IF(A975&gt;0,A975*(1-(B975/100)-(C975/100)),"")</f>
        <v>0</v>
      </c>
      <c r="W975" s="6">
        <f>IFERROR(T975*V975,"")</f>
        <v>0</v>
      </c>
      <c r="X975" s="8">
        <f>IF(AND(U975&gt;0,O975&gt;0),ABS(U975-O975)/O975,"")</f>
        <v>0</v>
      </c>
      <c r="Y975" s="8">
        <f>IF(E975="Seca",Tol_Seca,Tol_Chuva)</f>
        <v>0</v>
      </c>
      <c r="Z975">
        <f>IF(AND(U975&gt;0,O975&gt;0),IF(X975&lt;=Y975,"OK","ATENCAO"),"")</f>
        <v>0</v>
      </c>
    </row>
    <row r="976" spans="7:26">
      <c r="G976">
        <f>D976&amp;"|"&amp;E976&amp;"|"&amp;F976</f>
        <v>0</v>
      </c>
      <c r="H976">
        <f>UPPER(SUBSTITUTE(SUBSTITUTE(G976,"-","")," ",""))</f>
        <v>0</v>
      </c>
      <c r="I976" s="6">
        <f>IFERROR(INDEX(Param_E,MATCH(H976,Param_KeysNorm,0)),"")</f>
        <v>0</v>
      </c>
      <c r="J976" s="6">
        <f>IFERROR(INDEX(Param_Gf,MATCH(H976,Param_KeysNorm,0)),"")</f>
        <v>0</v>
      </c>
      <c r="K976" s="6">
        <f>IFERROR(INDEX(Param_s,MATCH(H976,Param_KeysNorm,0)),"")</f>
        <v>0</v>
      </c>
      <c r="L976" s="6">
        <f>IFERROR(INDEX(Param_g,MATCH(H976,Param_KeysNorm,0)),"")</f>
        <v>0</v>
      </c>
      <c r="M976" s="6">
        <f>IFERROR(INDEX(Param_L,MATCH(H976,Param_KeysNorm,0)),"")</f>
        <v>0</v>
      </c>
      <c r="N976" s="6">
        <f>IFERROR(INDEX(Param_rho,MATCH(H976,Param_KeysNorm,0)),"")</f>
        <v>0</v>
      </c>
      <c r="O976" s="6">
        <f>IFERROR(INDEX(Param_d,MATCH(H976,Param_KeysNorm,0)),"")</f>
        <v>0</v>
      </c>
      <c r="P976" s="6">
        <f>IFERROR(IF(I976&gt;0,10000/I976,""),"")</f>
        <v>0</v>
      </c>
      <c r="Q976" s="6">
        <f>IFERROR(IF(K976&gt;0,J976/K976,""),"")</f>
        <v>0</v>
      </c>
      <c r="R976" s="6">
        <f>IFERROR(IF(L976&gt;0,Q976/L976,""),"")</f>
        <v>0</v>
      </c>
      <c r="S976" s="7">
        <f>IFERROR(R976*P976,"")</f>
        <v>0</v>
      </c>
      <c r="T976" s="6">
        <f>IFERROR((S976*M976*N976)/1000,"")</f>
        <v>0</v>
      </c>
      <c r="U976" s="6">
        <f>IFERROR(R976*M976*N976,"")</f>
        <v>0</v>
      </c>
      <c r="V976" s="6">
        <f>IF(A976&gt;0,A976*(1-(B976/100)-(C976/100)),"")</f>
        <v>0</v>
      </c>
      <c r="W976" s="6">
        <f>IFERROR(T976*V976,"")</f>
        <v>0</v>
      </c>
      <c r="X976" s="8">
        <f>IF(AND(U976&gt;0,O976&gt;0),ABS(U976-O976)/O976,"")</f>
        <v>0</v>
      </c>
      <c r="Y976" s="8">
        <f>IF(E976="Seca",Tol_Seca,Tol_Chuva)</f>
        <v>0</v>
      </c>
      <c r="Z976">
        <f>IF(AND(U976&gt;0,O976&gt;0),IF(X976&lt;=Y976,"OK","ATENCAO"),"")</f>
        <v>0</v>
      </c>
    </row>
    <row r="977" spans="7:26">
      <c r="G977">
        <f>D977&amp;"|"&amp;E977&amp;"|"&amp;F977</f>
        <v>0</v>
      </c>
      <c r="H977">
        <f>UPPER(SUBSTITUTE(SUBSTITUTE(G977,"-","")," ",""))</f>
        <v>0</v>
      </c>
      <c r="I977" s="6">
        <f>IFERROR(INDEX(Param_E,MATCH(H977,Param_KeysNorm,0)),"")</f>
        <v>0</v>
      </c>
      <c r="J977" s="6">
        <f>IFERROR(INDEX(Param_Gf,MATCH(H977,Param_KeysNorm,0)),"")</f>
        <v>0</v>
      </c>
      <c r="K977" s="6">
        <f>IFERROR(INDEX(Param_s,MATCH(H977,Param_KeysNorm,0)),"")</f>
        <v>0</v>
      </c>
      <c r="L977" s="6">
        <f>IFERROR(INDEX(Param_g,MATCH(H977,Param_KeysNorm,0)),"")</f>
        <v>0</v>
      </c>
      <c r="M977" s="6">
        <f>IFERROR(INDEX(Param_L,MATCH(H977,Param_KeysNorm,0)),"")</f>
        <v>0</v>
      </c>
      <c r="N977" s="6">
        <f>IFERROR(INDEX(Param_rho,MATCH(H977,Param_KeysNorm,0)),"")</f>
        <v>0</v>
      </c>
      <c r="O977" s="6">
        <f>IFERROR(INDEX(Param_d,MATCH(H977,Param_KeysNorm,0)),"")</f>
        <v>0</v>
      </c>
      <c r="P977" s="6">
        <f>IFERROR(IF(I977&gt;0,10000/I977,""),"")</f>
        <v>0</v>
      </c>
      <c r="Q977" s="6">
        <f>IFERROR(IF(K977&gt;0,J977/K977,""),"")</f>
        <v>0</v>
      </c>
      <c r="R977" s="6">
        <f>IFERROR(IF(L977&gt;0,Q977/L977,""),"")</f>
        <v>0</v>
      </c>
      <c r="S977" s="7">
        <f>IFERROR(R977*P977,"")</f>
        <v>0</v>
      </c>
      <c r="T977" s="6">
        <f>IFERROR((S977*M977*N977)/1000,"")</f>
        <v>0</v>
      </c>
      <c r="U977" s="6">
        <f>IFERROR(R977*M977*N977,"")</f>
        <v>0</v>
      </c>
      <c r="V977" s="6">
        <f>IF(A977&gt;0,A977*(1-(B977/100)-(C977/100)),"")</f>
        <v>0</v>
      </c>
      <c r="W977" s="6">
        <f>IFERROR(T977*V977,"")</f>
        <v>0</v>
      </c>
      <c r="X977" s="8">
        <f>IF(AND(U977&gt;0,O977&gt;0),ABS(U977-O977)/O977,"")</f>
        <v>0</v>
      </c>
      <c r="Y977" s="8">
        <f>IF(E977="Seca",Tol_Seca,Tol_Chuva)</f>
        <v>0</v>
      </c>
      <c r="Z977">
        <f>IF(AND(U977&gt;0,O977&gt;0),IF(X977&lt;=Y977,"OK","ATENCAO"),"")</f>
        <v>0</v>
      </c>
    </row>
    <row r="978" spans="7:26">
      <c r="G978">
        <f>D978&amp;"|"&amp;E978&amp;"|"&amp;F978</f>
        <v>0</v>
      </c>
      <c r="H978">
        <f>UPPER(SUBSTITUTE(SUBSTITUTE(G978,"-","")," ",""))</f>
        <v>0</v>
      </c>
      <c r="I978" s="6">
        <f>IFERROR(INDEX(Param_E,MATCH(H978,Param_KeysNorm,0)),"")</f>
        <v>0</v>
      </c>
      <c r="J978" s="6">
        <f>IFERROR(INDEX(Param_Gf,MATCH(H978,Param_KeysNorm,0)),"")</f>
        <v>0</v>
      </c>
      <c r="K978" s="6">
        <f>IFERROR(INDEX(Param_s,MATCH(H978,Param_KeysNorm,0)),"")</f>
        <v>0</v>
      </c>
      <c r="L978" s="6">
        <f>IFERROR(INDEX(Param_g,MATCH(H978,Param_KeysNorm,0)),"")</f>
        <v>0</v>
      </c>
      <c r="M978" s="6">
        <f>IFERROR(INDEX(Param_L,MATCH(H978,Param_KeysNorm,0)),"")</f>
        <v>0</v>
      </c>
      <c r="N978" s="6">
        <f>IFERROR(INDEX(Param_rho,MATCH(H978,Param_KeysNorm,0)),"")</f>
        <v>0</v>
      </c>
      <c r="O978" s="6">
        <f>IFERROR(INDEX(Param_d,MATCH(H978,Param_KeysNorm,0)),"")</f>
        <v>0</v>
      </c>
      <c r="P978" s="6">
        <f>IFERROR(IF(I978&gt;0,10000/I978,""),"")</f>
        <v>0</v>
      </c>
      <c r="Q978" s="6">
        <f>IFERROR(IF(K978&gt;0,J978/K978,""),"")</f>
        <v>0</v>
      </c>
      <c r="R978" s="6">
        <f>IFERROR(IF(L978&gt;0,Q978/L978,""),"")</f>
        <v>0</v>
      </c>
      <c r="S978" s="7">
        <f>IFERROR(R978*P978,"")</f>
        <v>0</v>
      </c>
      <c r="T978" s="6">
        <f>IFERROR((S978*M978*N978)/1000,"")</f>
        <v>0</v>
      </c>
      <c r="U978" s="6">
        <f>IFERROR(R978*M978*N978,"")</f>
        <v>0</v>
      </c>
      <c r="V978" s="6">
        <f>IF(A978&gt;0,A978*(1-(B978/100)-(C978/100)),"")</f>
        <v>0</v>
      </c>
      <c r="W978" s="6">
        <f>IFERROR(T978*V978,"")</f>
        <v>0</v>
      </c>
      <c r="X978" s="8">
        <f>IF(AND(U978&gt;0,O978&gt;0),ABS(U978-O978)/O978,"")</f>
        <v>0</v>
      </c>
      <c r="Y978" s="8">
        <f>IF(E978="Seca",Tol_Seca,Tol_Chuva)</f>
        <v>0</v>
      </c>
      <c r="Z978">
        <f>IF(AND(U978&gt;0,O978&gt;0),IF(X978&lt;=Y978,"OK","ATENCAO"),"")</f>
        <v>0</v>
      </c>
    </row>
    <row r="979" spans="7:26">
      <c r="G979">
        <f>D979&amp;"|"&amp;E979&amp;"|"&amp;F979</f>
        <v>0</v>
      </c>
      <c r="H979">
        <f>UPPER(SUBSTITUTE(SUBSTITUTE(G979,"-","")," ",""))</f>
        <v>0</v>
      </c>
      <c r="I979" s="6">
        <f>IFERROR(INDEX(Param_E,MATCH(H979,Param_KeysNorm,0)),"")</f>
        <v>0</v>
      </c>
      <c r="J979" s="6">
        <f>IFERROR(INDEX(Param_Gf,MATCH(H979,Param_KeysNorm,0)),"")</f>
        <v>0</v>
      </c>
      <c r="K979" s="6">
        <f>IFERROR(INDEX(Param_s,MATCH(H979,Param_KeysNorm,0)),"")</f>
        <v>0</v>
      </c>
      <c r="L979" s="6">
        <f>IFERROR(INDEX(Param_g,MATCH(H979,Param_KeysNorm,0)),"")</f>
        <v>0</v>
      </c>
      <c r="M979" s="6">
        <f>IFERROR(INDEX(Param_L,MATCH(H979,Param_KeysNorm,0)),"")</f>
        <v>0</v>
      </c>
      <c r="N979" s="6">
        <f>IFERROR(INDEX(Param_rho,MATCH(H979,Param_KeysNorm,0)),"")</f>
        <v>0</v>
      </c>
      <c r="O979" s="6">
        <f>IFERROR(INDEX(Param_d,MATCH(H979,Param_KeysNorm,0)),"")</f>
        <v>0</v>
      </c>
      <c r="P979" s="6">
        <f>IFERROR(IF(I979&gt;0,10000/I979,""),"")</f>
        <v>0</v>
      </c>
      <c r="Q979" s="6">
        <f>IFERROR(IF(K979&gt;0,J979/K979,""),"")</f>
        <v>0</v>
      </c>
      <c r="R979" s="6">
        <f>IFERROR(IF(L979&gt;0,Q979/L979,""),"")</f>
        <v>0</v>
      </c>
      <c r="S979" s="7">
        <f>IFERROR(R979*P979,"")</f>
        <v>0</v>
      </c>
      <c r="T979" s="6">
        <f>IFERROR((S979*M979*N979)/1000,"")</f>
        <v>0</v>
      </c>
      <c r="U979" s="6">
        <f>IFERROR(R979*M979*N979,"")</f>
        <v>0</v>
      </c>
      <c r="V979" s="6">
        <f>IF(A979&gt;0,A979*(1-(B979/100)-(C979/100)),"")</f>
        <v>0</v>
      </c>
      <c r="W979" s="6">
        <f>IFERROR(T979*V979,"")</f>
        <v>0</v>
      </c>
      <c r="X979" s="8">
        <f>IF(AND(U979&gt;0,O979&gt;0),ABS(U979-O979)/O979,"")</f>
        <v>0</v>
      </c>
      <c r="Y979" s="8">
        <f>IF(E979="Seca",Tol_Seca,Tol_Chuva)</f>
        <v>0</v>
      </c>
      <c r="Z979">
        <f>IF(AND(U979&gt;0,O979&gt;0),IF(X979&lt;=Y979,"OK","ATENCAO"),"")</f>
        <v>0</v>
      </c>
    </row>
    <row r="980" spans="7:26">
      <c r="G980">
        <f>D980&amp;"|"&amp;E980&amp;"|"&amp;F980</f>
        <v>0</v>
      </c>
      <c r="H980">
        <f>UPPER(SUBSTITUTE(SUBSTITUTE(G980,"-","")," ",""))</f>
        <v>0</v>
      </c>
      <c r="I980" s="6">
        <f>IFERROR(INDEX(Param_E,MATCH(H980,Param_KeysNorm,0)),"")</f>
        <v>0</v>
      </c>
      <c r="J980" s="6">
        <f>IFERROR(INDEX(Param_Gf,MATCH(H980,Param_KeysNorm,0)),"")</f>
        <v>0</v>
      </c>
      <c r="K980" s="6">
        <f>IFERROR(INDEX(Param_s,MATCH(H980,Param_KeysNorm,0)),"")</f>
        <v>0</v>
      </c>
      <c r="L980" s="6">
        <f>IFERROR(INDEX(Param_g,MATCH(H980,Param_KeysNorm,0)),"")</f>
        <v>0</v>
      </c>
      <c r="M980" s="6">
        <f>IFERROR(INDEX(Param_L,MATCH(H980,Param_KeysNorm,0)),"")</f>
        <v>0</v>
      </c>
      <c r="N980" s="6">
        <f>IFERROR(INDEX(Param_rho,MATCH(H980,Param_KeysNorm,0)),"")</f>
        <v>0</v>
      </c>
      <c r="O980" s="6">
        <f>IFERROR(INDEX(Param_d,MATCH(H980,Param_KeysNorm,0)),"")</f>
        <v>0</v>
      </c>
      <c r="P980" s="6">
        <f>IFERROR(IF(I980&gt;0,10000/I980,""),"")</f>
        <v>0</v>
      </c>
      <c r="Q980" s="6">
        <f>IFERROR(IF(K980&gt;0,J980/K980,""),"")</f>
        <v>0</v>
      </c>
      <c r="R980" s="6">
        <f>IFERROR(IF(L980&gt;0,Q980/L980,""),"")</f>
        <v>0</v>
      </c>
      <c r="S980" s="7">
        <f>IFERROR(R980*P980,"")</f>
        <v>0</v>
      </c>
      <c r="T980" s="6">
        <f>IFERROR((S980*M980*N980)/1000,"")</f>
        <v>0</v>
      </c>
      <c r="U980" s="6">
        <f>IFERROR(R980*M980*N980,"")</f>
        <v>0</v>
      </c>
      <c r="V980" s="6">
        <f>IF(A980&gt;0,A980*(1-(B980/100)-(C980/100)),"")</f>
        <v>0</v>
      </c>
      <c r="W980" s="6">
        <f>IFERROR(T980*V980,"")</f>
        <v>0</v>
      </c>
      <c r="X980" s="8">
        <f>IF(AND(U980&gt;0,O980&gt;0),ABS(U980-O980)/O980,"")</f>
        <v>0</v>
      </c>
      <c r="Y980" s="8">
        <f>IF(E980="Seca",Tol_Seca,Tol_Chuva)</f>
        <v>0</v>
      </c>
      <c r="Z980">
        <f>IF(AND(U980&gt;0,O980&gt;0),IF(X980&lt;=Y980,"OK","ATENCAO"),"")</f>
        <v>0</v>
      </c>
    </row>
    <row r="981" spans="7:26">
      <c r="G981">
        <f>D981&amp;"|"&amp;E981&amp;"|"&amp;F981</f>
        <v>0</v>
      </c>
      <c r="H981">
        <f>UPPER(SUBSTITUTE(SUBSTITUTE(G981,"-","")," ",""))</f>
        <v>0</v>
      </c>
      <c r="I981" s="6">
        <f>IFERROR(INDEX(Param_E,MATCH(H981,Param_KeysNorm,0)),"")</f>
        <v>0</v>
      </c>
      <c r="J981" s="6">
        <f>IFERROR(INDEX(Param_Gf,MATCH(H981,Param_KeysNorm,0)),"")</f>
        <v>0</v>
      </c>
      <c r="K981" s="6">
        <f>IFERROR(INDEX(Param_s,MATCH(H981,Param_KeysNorm,0)),"")</f>
        <v>0</v>
      </c>
      <c r="L981" s="6">
        <f>IFERROR(INDEX(Param_g,MATCH(H981,Param_KeysNorm,0)),"")</f>
        <v>0</v>
      </c>
      <c r="M981" s="6">
        <f>IFERROR(INDEX(Param_L,MATCH(H981,Param_KeysNorm,0)),"")</f>
        <v>0</v>
      </c>
      <c r="N981" s="6">
        <f>IFERROR(INDEX(Param_rho,MATCH(H981,Param_KeysNorm,0)),"")</f>
        <v>0</v>
      </c>
      <c r="O981" s="6">
        <f>IFERROR(INDEX(Param_d,MATCH(H981,Param_KeysNorm,0)),"")</f>
        <v>0</v>
      </c>
      <c r="P981" s="6">
        <f>IFERROR(IF(I981&gt;0,10000/I981,""),"")</f>
        <v>0</v>
      </c>
      <c r="Q981" s="6">
        <f>IFERROR(IF(K981&gt;0,J981/K981,""),"")</f>
        <v>0</v>
      </c>
      <c r="R981" s="6">
        <f>IFERROR(IF(L981&gt;0,Q981/L981,""),"")</f>
        <v>0</v>
      </c>
      <c r="S981" s="7">
        <f>IFERROR(R981*P981,"")</f>
        <v>0</v>
      </c>
      <c r="T981" s="6">
        <f>IFERROR((S981*M981*N981)/1000,"")</f>
        <v>0</v>
      </c>
      <c r="U981" s="6">
        <f>IFERROR(R981*M981*N981,"")</f>
        <v>0</v>
      </c>
      <c r="V981" s="6">
        <f>IF(A981&gt;0,A981*(1-(B981/100)-(C981/100)),"")</f>
        <v>0</v>
      </c>
      <c r="W981" s="6">
        <f>IFERROR(T981*V981,"")</f>
        <v>0</v>
      </c>
      <c r="X981" s="8">
        <f>IF(AND(U981&gt;0,O981&gt;0),ABS(U981-O981)/O981,"")</f>
        <v>0</v>
      </c>
      <c r="Y981" s="8">
        <f>IF(E981="Seca",Tol_Seca,Tol_Chuva)</f>
        <v>0</v>
      </c>
      <c r="Z981">
        <f>IF(AND(U981&gt;0,O981&gt;0),IF(X981&lt;=Y981,"OK","ATENCAO"),"")</f>
        <v>0</v>
      </c>
    </row>
    <row r="982" spans="7:26">
      <c r="G982">
        <f>D982&amp;"|"&amp;E982&amp;"|"&amp;F982</f>
        <v>0</v>
      </c>
      <c r="H982">
        <f>UPPER(SUBSTITUTE(SUBSTITUTE(G982,"-","")," ",""))</f>
        <v>0</v>
      </c>
      <c r="I982" s="6">
        <f>IFERROR(INDEX(Param_E,MATCH(H982,Param_KeysNorm,0)),"")</f>
        <v>0</v>
      </c>
      <c r="J982" s="6">
        <f>IFERROR(INDEX(Param_Gf,MATCH(H982,Param_KeysNorm,0)),"")</f>
        <v>0</v>
      </c>
      <c r="K982" s="6">
        <f>IFERROR(INDEX(Param_s,MATCH(H982,Param_KeysNorm,0)),"")</f>
        <v>0</v>
      </c>
      <c r="L982" s="6">
        <f>IFERROR(INDEX(Param_g,MATCH(H982,Param_KeysNorm,0)),"")</f>
        <v>0</v>
      </c>
      <c r="M982" s="6">
        <f>IFERROR(INDEX(Param_L,MATCH(H982,Param_KeysNorm,0)),"")</f>
        <v>0</v>
      </c>
      <c r="N982" s="6">
        <f>IFERROR(INDEX(Param_rho,MATCH(H982,Param_KeysNorm,0)),"")</f>
        <v>0</v>
      </c>
      <c r="O982" s="6">
        <f>IFERROR(INDEX(Param_d,MATCH(H982,Param_KeysNorm,0)),"")</f>
        <v>0</v>
      </c>
      <c r="P982" s="6">
        <f>IFERROR(IF(I982&gt;0,10000/I982,""),"")</f>
        <v>0</v>
      </c>
      <c r="Q982" s="6">
        <f>IFERROR(IF(K982&gt;0,J982/K982,""),"")</f>
        <v>0</v>
      </c>
      <c r="R982" s="6">
        <f>IFERROR(IF(L982&gt;0,Q982/L982,""),"")</f>
        <v>0</v>
      </c>
      <c r="S982" s="7">
        <f>IFERROR(R982*P982,"")</f>
        <v>0</v>
      </c>
      <c r="T982" s="6">
        <f>IFERROR((S982*M982*N982)/1000,"")</f>
        <v>0</v>
      </c>
      <c r="U982" s="6">
        <f>IFERROR(R982*M982*N982,"")</f>
        <v>0</v>
      </c>
      <c r="V982" s="6">
        <f>IF(A982&gt;0,A982*(1-(B982/100)-(C982/100)),"")</f>
        <v>0</v>
      </c>
      <c r="W982" s="6">
        <f>IFERROR(T982*V982,"")</f>
        <v>0</v>
      </c>
      <c r="X982" s="8">
        <f>IF(AND(U982&gt;0,O982&gt;0),ABS(U982-O982)/O982,"")</f>
        <v>0</v>
      </c>
      <c r="Y982" s="8">
        <f>IF(E982="Seca",Tol_Seca,Tol_Chuva)</f>
        <v>0</v>
      </c>
      <c r="Z982">
        <f>IF(AND(U982&gt;0,O982&gt;0),IF(X982&lt;=Y982,"OK","ATENCAO"),"")</f>
        <v>0</v>
      </c>
    </row>
    <row r="983" spans="7:26">
      <c r="G983">
        <f>D983&amp;"|"&amp;E983&amp;"|"&amp;F983</f>
        <v>0</v>
      </c>
      <c r="H983">
        <f>UPPER(SUBSTITUTE(SUBSTITUTE(G983,"-","")," ",""))</f>
        <v>0</v>
      </c>
      <c r="I983" s="6">
        <f>IFERROR(INDEX(Param_E,MATCH(H983,Param_KeysNorm,0)),"")</f>
        <v>0</v>
      </c>
      <c r="J983" s="6">
        <f>IFERROR(INDEX(Param_Gf,MATCH(H983,Param_KeysNorm,0)),"")</f>
        <v>0</v>
      </c>
      <c r="K983" s="6">
        <f>IFERROR(INDEX(Param_s,MATCH(H983,Param_KeysNorm,0)),"")</f>
        <v>0</v>
      </c>
      <c r="L983" s="6">
        <f>IFERROR(INDEX(Param_g,MATCH(H983,Param_KeysNorm,0)),"")</f>
        <v>0</v>
      </c>
      <c r="M983" s="6">
        <f>IFERROR(INDEX(Param_L,MATCH(H983,Param_KeysNorm,0)),"")</f>
        <v>0</v>
      </c>
      <c r="N983" s="6">
        <f>IFERROR(INDEX(Param_rho,MATCH(H983,Param_KeysNorm,0)),"")</f>
        <v>0</v>
      </c>
      <c r="O983" s="6">
        <f>IFERROR(INDEX(Param_d,MATCH(H983,Param_KeysNorm,0)),"")</f>
        <v>0</v>
      </c>
      <c r="P983" s="6">
        <f>IFERROR(IF(I983&gt;0,10000/I983,""),"")</f>
        <v>0</v>
      </c>
      <c r="Q983" s="6">
        <f>IFERROR(IF(K983&gt;0,J983/K983,""),"")</f>
        <v>0</v>
      </c>
      <c r="R983" s="6">
        <f>IFERROR(IF(L983&gt;0,Q983/L983,""),"")</f>
        <v>0</v>
      </c>
      <c r="S983" s="7">
        <f>IFERROR(R983*P983,"")</f>
        <v>0</v>
      </c>
      <c r="T983" s="6">
        <f>IFERROR((S983*M983*N983)/1000,"")</f>
        <v>0</v>
      </c>
      <c r="U983" s="6">
        <f>IFERROR(R983*M983*N983,"")</f>
        <v>0</v>
      </c>
      <c r="V983" s="6">
        <f>IF(A983&gt;0,A983*(1-(B983/100)-(C983/100)),"")</f>
        <v>0</v>
      </c>
      <c r="W983" s="6">
        <f>IFERROR(T983*V983,"")</f>
        <v>0</v>
      </c>
      <c r="X983" s="8">
        <f>IF(AND(U983&gt;0,O983&gt;0),ABS(U983-O983)/O983,"")</f>
        <v>0</v>
      </c>
      <c r="Y983" s="8">
        <f>IF(E983="Seca",Tol_Seca,Tol_Chuva)</f>
        <v>0</v>
      </c>
      <c r="Z983">
        <f>IF(AND(U983&gt;0,O983&gt;0),IF(X983&lt;=Y983,"OK","ATENCAO"),"")</f>
        <v>0</v>
      </c>
    </row>
    <row r="984" spans="7:26">
      <c r="G984">
        <f>D984&amp;"|"&amp;E984&amp;"|"&amp;F984</f>
        <v>0</v>
      </c>
      <c r="H984">
        <f>UPPER(SUBSTITUTE(SUBSTITUTE(G984,"-","")," ",""))</f>
        <v>0</v>
      </c>
      <c r="I984" s="6">
        <f>IFERROR(INDEX(Param_E,MATCH(H984,Param_KeysNorm,0)),"")</f>
        <v>0</v>
      </c>
      <c r="J984" s="6">
        <f>IFERROR(INDEX(Param_Gf,MATCH(H984,Param_KeysNorm,0)),"")</f>
        <v>0</v>
      </c>
      <c r="K984" s="6">
        <f>IFERROR(INDEX(Param_s,MATCH(H984,Param_KeysNorm,0)),"")</f>
        <v>0</v>
      </c>
      <c r="L984" s="6">
        <f>IFERROR(INDEX(Param_g,MATCH(H984,Param_KeysNorm,0)),"")</f>
        <v>0</v>
      </c>
      <c r="M984" s="6">
        <f>IFERROR(INDEX(Param_L,MATCH(H984,Param_KeysNorm,0)),"")</f>
        <v>0</v>
      </c>
      <c r="N984" s="6">
        <f>IFERROR(INDEX(Param_rho,MATCH(H984,Param_KeysNorm,0)),"")</f>
        <v>0</v>
      </c>
      <c r="O984" s="6">
        <f>IFERROR(INDEX(Param_d,MATCH(H984,Param_KeysNorm,0)),"")</f>
        <v>0</v>
      </c>
      <c r="P984" s="6">
        <f>IFERROR(IF(I984&gt;0,10000/I984,""),"")</f>
        <v>0</v>
      </c>
      <c r="Q984" s="6">
        <f>IFERROR(IF(K984&gt;0,J984/K984,""),"")</f>
        <v>0</v>
      </c>
      <c r="R984" s="6">
        <f>IFERROR(IF(L984&gt;0,Q984/L984,""),"")</f>
        <v>0</v>
      </c>
      <c r="S984" s="7">
        <f>IFERROR(R984*P984,"")</f>
        <v>0</v>
      </c>
      <c r="T984" s="6">
        <f>IFERROR((S984*M984*N984)/1000,"")</f>
        <v>0</v>
      </c>
      <c r="U984" s="6">
        <f>IFERROR(R984*M984*N984,"")</f>
        <v>0</v>
      </c>
      <c r="V984" s="6">
        <f>IF(A984&gt;0,A984*(1-(B984/100)-(C984/100)),"")</f>
        <v>0</v>
      </c>
      <c r="W984" s="6">
        <f>IFERROR(T984*V984,"")</f>
        <v>0</v>
      </c>
      <c r="X984" s="8">
        <f>IF(AND(U984&gt;0,O984&gt;0),ABS(U984-O984)/O984,"")</f>
        <v>0</v>
      </c>
      <c r="Y984" s="8">
        <f>IF(E984="Seca",Tol_Seca,Tol_Chuva)</f>
        <v>0</v>
      </c>
      <c r="Z984">
        <f>IF(AND(U984&gt;0,O984&gt;0),IF(X984&lt;=Y984,"OK","ATENCAO"),"")</f>
        <v>0</v>
      </c>
    </row>
    <row r="985" spans="7:26">
      <c r="G985">
        <f>D985&amp;"|"&amp;E985&amp;"|"&amp;F985</f>
        <v>0</v>
      </c>
      <c r="H985">
        <f>UPPER(SUBSTITUTE(SUBSTITUTE(G985,"-","")," ",""))</f>
        <v>0</v>
      </c>
      <c r="I985" s="6">
        <f>IFERROR(INDEX(Param_E,MATCH(H985,Param_KeysNorm,0)),"")</f>
        <v>0</v>
      </c>
      <c r="J985" s="6">
        <f>IFERROR(INDEX(Param_Gf,MATCH(H985,Param_KeysNorm,0)),"")</f>
        <v>0</v>
      </c>
      <c r="K985" s="6">
        <f>IFERROR(INDEX(Param_s,MATCH(H985,Param_KeysNorm,0)),"")</f>
        <v>0</v>
      </c>
      <c r="L985" s="6">
        <f>IFERROR(INDEX(Param_g,MATCH(H985,Param_KeysNorm,0)),"")</f>
        <v>0</v>
      </c>
      <c r="M985" s="6">
        <f>IFERROR(INDEX(Param_L,MATCH(H985,Param_KeysNorm,0)),"")</f>
        <v>0</v>
      </c>
      <c r="N985" s="6">
        <f>IFERROR(INDEX(Param_rho,MATCH(H985,Param_KeysNorm,0)),"")</f>
        <v>0</v>
      </c>
      <c r="O985" s="6">
        <f>IFERROR(INDEX(Param_d,MATCH(H985,Param_KeysNorm,0)),"")</f>
        <v>0</v>
      </c>
      <c r="P985" s="6">
        <f>IFERROR(IF(I985&gt;0,10000/I985,""),"")</f>
        <v>0</v>
      </c>
      <c r="Q985" s="6">
        <f>IFERROR(IF(K985&gt;0,J985/K985,""),"")</f>
        <v>0</v>
      </c>
      <c r="R985" s="6">
        <f>IFERROR(IF(L985&gt;0,Q985/L985,""),"")</f>
        <v>0</v>
      </c>
      <c r="S985" s="7">
        <f>IFERROR(R985*P985,"")</f>
        <v>0</v>
      </c>
      <c r="T985" s="6">
        <f>IFERROR((S985*M985*N985)/1000,"")</f>
        <v>0</v>
      </c>
      <c r="U985" s="6">
        <f>IFERROR(R985*M985*N985,"")</f>
        <v>0</v>
      </c>
      <c r="V985" s="6">
        <f>IF(A985&gt;0,A985*(1-(B985/100)-(C985/100)),"")</f>
        <v>0</v>
      </c>
      <c r="W985" s="6">
        <f>IFERROR(T985*V985,"")</f>
        <v>0</v>
      </c>
      <c r="X985" s="8">
        <f>IF(AND(U985&gt;0,O985&gt;0),ABS(U985-O985)/O985,"")</f>
        <v>0</v>
      </c>
      <c r="Y985" s="8">
        <f>IF(E985="Seca",Tol_Seca,Tol_Chuva)</f>
        <v>0</v>
      </c>
      <c r="Z985">
        <f>IF(AND(U985&gt;0,O985&gt;0),IF(X985&lt;=Y985,"OK","ATENCAO"),"")</f>
        <v>0</v>
      </c>
    </row>
    <row r="986" spans="7:26">
      <c r="G986">
        <f>D986&amp;"|"&amp;E986&amp;"|"&amp;F986</f>
        <v>0</v>
      </c>
      <c r="H986">
        <f>UPPER(SUBSTITUTE(SUBSTITUTE(G986,"-","")," ",""))</f>
        <v>0</v>
      </c>
      <c r="I986" s="6">
        <f>IFERROR(INDEX(Param_E,MATCH(H986,Param_KeysNorm,0)),"")</f>
        <v>0</v>
      </c>
      <c r="J986" s="6">
        <f>IFERROR(INDEX(Param_Gf,MATCH(H986,Param_KeysNorm,0)),"")</f>
        <v>0</v>
      </c>
      <c r="K986" s="6">
        <f>IFERROR(INDEX(Param_s,MATCH(H986,Param_KeysNorm,0)),"")</f>
        <v>0</v>
      </c>
      <c r="L986" s="6">
        <f>IFERROR(INDEX(Param_g,MATCH(H986,Param_KeysNorm,0)),"")</f>
        <v>0</v>
      </c>
      <c r="M986" s="6">
        <f>IFERROR(INDEX(Param_L,MATCH(H986,Param_KeysNorm,0)),"")</f>
        <v>0</v>
      </c>
      <c r="N986" s="6">
        <f>IFERROR(INDEX(Param_rho,MATCH(H986,Param_KeysNorm,0)),"")</f>
        <v>0</v>
      </c>
      <c r="O986" s="6">
        <f>IFERROR(INDEX(Param_d,MATCH(H986,Param_KeysNorm,0)),"")</f>
        <v>0</v>
      </c>
      <c r="P986" s="6">
        <f>IFERROR(IF(I986&gt;0,10000/I986,""),"")</f>
        <v>0</v>
      </c>
      <c r="Q986" s="6">
        <f>IFERROR(IF(K986&gt;0,J986/K986,""),"")</f>
        <v>0</v>
      </c>
      <c r="R986" s="6">
        <f>IFERROR(IF(L986&gt;0,Q986/L986,""),"")</f>
        <v>0</v>
      </c>
      <c r="S986" s="7">
        <f>IFERROR(R986*P986,"")</f>
        <v>0</v>
      </c>
      <c r="T986" s="6">
        <f>IFERROR((S986*M986*N986)/1000,"")</f>
        <v>0</v>
      </c>
      <c r="U986" s="6">
        <f>IFERROR(R986*M986*N986,"")</f>
        <v>0</v>
      </c>
      <c r="V986" s="6">
        <f>IF(A986&gt;0,A986*(1-(B986/100)-(C986/100)),"")</f>
        <v>0</v>
      </c>
      <c r="W986" s="6">
        <f>IFERROR(T986*V986,"")</f>
        <v>0</v>
      </c>
      <c r="X986" s="8">
        <f>IF(AND(U986&gt;0,O986&gt;0),ABS(U986-O986)/O986,"")</f>
        <v>0</v>
      </c>
      <c r="Y986" s="8">
        <f>IF(E986="Seca",Tol_Seca,Tol_Chuva)</f>
        <v>0</v>
      </c>
      <c r="Z986">
        <f>IF(AND(U986&gt;0,O986&gt;0),IF(X986&lt;=Y986,"OK","ATENCAO"),"")</f>
        <v>0</v>
      </c>
    </row>
    <row r="987" spans="7:26">
      <c r="G987">
        <f>D987&amp;"|"&amp;E987&amp;"|"&amp;F987</f>
        <v>0</v>
      </c>
      <c r="H987">
        <f>UPPER(SUBSTITUTE(SUBSTITUTE(G987,"-","")," ",""))</f>
        <v>0</v>
      </c>
      <c r="I987" s="6">
        <f>IFERROR(INDEX(Param_E,MATCH(H987,Param_KeysNorm,0)),"")</f>
        <v>0</v>
      </c>
      <c r="J987" s="6">
        <f>IFERROR(INDEX(Param_Gf,MATCH(H987,Param_KeysNorm,0)),"")</f>
        <v>0</v>
      </c>
      <c r="K987" s="6">
        <f>IFERROR(INDEX(Param_s,MATCH(H987,Param_KeysNorm,0)),"")</f>
        <v>0</v>
      </c>
      <c r="L987" s="6">
        <f>IFERROR(INDEX(Param_g,MATCH(H987,Param_KeysNorm,0)),"")</f>
        <v>0</v>
      </c>
      <c r="M987" s="6">
        <f>IFERROR(INDEX(Param_L,MATCH(H987,Param_KeysNorm,0)),"")</f>
        <v>0</v>
      </c>
      <c r="N987" s="6">
        <f>IFERROR(INDEX(Param_rho,MATCH(H987,Param_KeysNorm,0)),"")</f>
        <v>0</v>
      </c>
      <c r="O987" s="6">
        <f>IFERROR(INDEX(Param_d,MATCH(H987,Param_KeysNorm,0)),"")</f>
        <v>0</v>
      </c>
      <c r="P987" s="6">
        <f>IFERROR(IF(I987&gt;0,10000/I987,""),"")</f>
        <v>0</v>
      </c>
      <c r="Q987" s="6">
        <f>IFERROR(IF(K987&gt;0,J987/K987,""),"")</f>
        <v>0</v>
      </c>
      <c r="R987" s="6">
        <f>IFERROR(IF(L987&gt;0,Q987/L987,""),"")</f>
        <v>0</v>
      </c>
      <c r="S987" s="7">
        <f>IFERROR(R987*P987,"")</f>
        <v>0</v>
      </c>
      <c r="T987" s="6">
        <f>IFERROR((S987*M987*N987)/1000,"")</f>
        <v>0</v>
      </c>
      <c r="U987" s="6">
        <f>IFERROR(R987*M987*N987,"")</f>
        <v>0</v>
      </c>
      <c r="V987" s="6">
        <f>IF(A987&gt;0,A987*(1-(B987/100)-(C987/100)),"")</f>
        <v>0</v>
      </c>
      <c r="W987" s="6">
        <f>IFERROR(T987*V987,"")</f>
        <v>0</v>
      </c>
      <c r="X987" s="8">
        <f>IF(AND(U987&gt;0,O987&gt;0),ABS(U987-O987)/O987,"")</f>
        <v>0</v>
      </c>
      <c r="Y987" s="8">
        <f>IF(E987="Seca",Tol_Seca,Tol_Chuva)</f>
        <v>0</v>
      </c>
      <c r="Z987">
        <f>IF(AND(U987&gt;0,O987&gt;0),IF(X987&lt;=Y987,"OK","ATENCAO"),"")</f>
        <v>0</v>
      </c>
    </row>
    <row r="988" spans="7:26">
      <c r="G988">
        <f>D988&amp;"|"&amp;E988&amp;"|"&amp;F988</f>
        <v>0</v>
      </c>
      <c r="H988">
        <f>UPPER(SUBSTITUTE(SUBSTITUTE(G988,"-","")," ",""))</f>
        <v>0</v>
      </c>
      <c r="I988" s="6">
        <f>IFERROR(INDEX(Param_E,MATCH(H988,Param_KeysNorm,0)),"")</f>
        <v>0</v>
      </c>
      <c r="J988" s="6">
        <f>IFERROR(INDEX(Param_Gf,MATCH(H988,Param_KeysNorm,0)),"")</f>
        <v>0</v>
      </c>
      <c r="K988" s="6">
        <f>IFERROR(INDEX(Param_s,MATCH(H988,Param_KeysNorm,0)),"")</f>
        <v>0</v>
      </c>
      <c r="L988" s="6">
        <f>IFERROR(INDEX(Param_g,MATCH(H988,Param_KeysNorm,0)),"")</f>
        <v>0</v>
      </c>
      <c r="M988" s="6">
        <f>IFERROR(INDEX(Param_L,MATCH(H988,Param_KeysNorm,0)),"")</f>
        <v>0</v>
      </c>
      <c r="N988" s="6">
        <f>IFERROR(INDEX(Param_rho,MATCH(H988,Param_KeysNorm,0)),"")</f>
        <v>0</v>
      </c>
      <c r="O988" s="6">
        <f>IFERROR(INDEX(Param_d,MATCH(H988,Param_KeysNorm,0)),"")</f>
        <v>0</v>
      </c>
      <c r="P988" s="6">
        <f>IFERROR(IF(I988&gt;0,10000/I988,""),"")</f>
        <v>0</v>
      </c>
      <c r="Q988" s="6">
        <f>IFERROR(IF(K988&gt;0,J988/K988,""),"")</f>
        <v>0</v>
      </c>
      <c r="R988" s="6">
        <f>IFERROR(IF(L988&gt;0,Q988/L988,""),"")</f>
        <v>0</v>
      </c>
      <c r="S988" s="7">
        <f>IFERROR(R988*P988,"")</f>
        <v>0</v>
      </c>
      <c r="T988" s="6">
        <f>IFERROR((S988*M988*N988)/1000,"")</f>
        <v>0</v>
      </c>
      <c r="U988" s="6">
        <f>IFERROR(R988*M988*N988,"")</f>
        <v>0</v>
      </c>
      <c r="V988" s="6">
        <f>IF(A988&gt;0,A988*(1-(B988/100)-(C988/100)),"")</f>
        <v>0</v>
      </c>
      <c r="W988" s="6">
        <f>IFERROR(T988*V988,"")</f>
        <v>0</v>
      </c>
      <c r="X988" s="8">
        <f>IF(AND(U988&gt;0,O988&gt;0),ABS(U988-O988)/O988,"")</f>
        <v>0</v>
      </c>
      <c r="Y988" s="8">
        <f>IF(E988="Seca",Tol_Seca,Tol_Chuva)</f>
        <v>0</v>
      </c>
      <c r="Z988">
        <f>IF(AND(U988&gt;0,O988&gt;0),IF(X988&lt;=Y988,"OK","ATENCAO"),"")</f>
        <v>0</v>
      </c>
    </row>
    <row r="989" spans="7:26">
      <c r="G989">
        <f>D989&amp;"|"&amp;E989&amp;"|"&amp;F989</f>
        <v>0</v>
      </c>
      <c r="H989">
        <f>UPPER(SUBSTITUTE(SUBSTITUTE(G989,"-","")," ",""))</f>
        <v>0</v>
      </c>
      <c r="I989" s="6">
        <f>IFERROR(INDEX(Param_E,MATCH(H989,Param_KeysNorm,0)),"")</f>
        <v>0</v>
      </c>
      <c r="J989" s="6">
        <f>IFERROR(INDEX(Param_Gf,MATCH(H989,Param_KeysNorm,0)),"")</f>
        <v>0</v>
      </c>
      <c r="K989" s="6">
        <f>IFERROR(INDEX(Param_s,MATCH(H989,Param_KeysNorm,0)),"")</f>
        <v>0</v>
      </c>
      <c r="L989" s="6">
        <f>IFERROR(INDEX(Param_g,MATCH(H989,Param_KeysNorm,0)),"")</f>
        <v>0</v>
      </c>
      <c r="M989" s="6">
        <f>IFERROR(INDEX(Param_L,MATCH(H989,Param_KeysNorm,0)),"")</f>
        <v>0</v>
      </c>
      <c r="N989" s="6">
        <f>IFERROR(INDEX(Param_rho,MATCH(H989,Param_KeysNorm,0)),"")</f>
        <v>0</v>
      </c>
      <c r="O989" s="6">
        <f>IFERROR(INDEX(Param_d,MATCH(H989,Param_KeysNorm,0)),"")</f>
        <v>0</v>
      </c>
      <c r="P989" s="6">
        <f>IFERROR(IF(I989&gt;0,10000/I989,""),"")</f>
        <v>0</v>
      </c>
      <c r="Q989" s="6">
        <f>IFERROR(IF(K989&gt;0,J989/K989,""),"")</f>
        <v>0</v>
      </c>
      <c r="R989" s="6">
        <f>IFERROR(IF(L989&gt;0,Q989/L989,""),"")</f>
        <v>0</v>
      </c>
      <c r="S989" s="7">
        <f>IFERROR(R989*P989,"")</f>
        <v>0</v>
      </c>
      <c r="T989" s="6">
        <f>IFERROR((S989*M989*N989)/1000,"")</f>
        <v>0</v>
      </c>
      <c r="U989" s="6">
        <f>IFERROR(R989*M989*N989,"")</f>
        <v>0</v>
      </c>
      <c r="V989" s="6">
        <f>IF(A989&gt;0,A989*(1-(B989/100)-(C989/100)),"")</f>
        <v>0</v>
      </c>
      <c r="W989" s="6">
        <f>IFERROR(T989*V989,"")</f>
        <v>0</v>
      </c>
      <c r="X989" s="8">
        <f>IF(AND(U989&gt;0,O989&gt;0),ABS(U989-O989)/O989,"")</f>
        <v>0</v>
      </c>
      <c r="Y989" s="8">
        <f>IF(E989="Seca",Tol_Seca,Tol_Chuva)</f>
        <v>0</v>
      </c>
      <c r="Z989">
        <f>IF(AND(U989&gt;0,O989&gt;0),IF(X989&lt;=Y989,"OK","ATENCAO"),"")</f>
        <v>0</v>
      </c>
    </row>
    <row r="990" spans="7:26">
      <c r="G990">
        <f>D990&amp;"|"&amp;E990&amp;"|"&amp;F990</f>
        <v>0</v>
      </c>
      <c r="H990">
        <f>UPPER(SUBSTITUTE(SUBSTITUTE(G990,"-","")," ",""))</f>
        <v>0</v>
      </c>
      <c r="I990" s="6">
        <f>IFERROR(INDEX(Param_E,MATCH(H990,Param_KeysNorm,0)),"")</f>
        <v>0</v>
      </c>
      <c r="J990" s="6">
        <f>IFERROR(INDEX(Param_Gf,MATCH(H990,Param_KeysNorm,0)),"")</f>
        <v>0</v>
      </c>
      <c r="K990" s="6">
        <f>IFERROR(INDEX(Param_s,MATCH(H990,Param_KeysNorm,0)),"")</f>
        <v>0</v>
      </c>
      <c r="L990" s="6">
        <f>IFERROR(INDEX(Param_g,MATCH(H990,Param_KeysNorm,0)),"")</f>
        <v>0</v>
      </c>
      <c r="M990" s="6">
        <f>IFERROR(INDEX(Param_L,MATCH(H990,Param_KeysNorm,0)),"")</f>
        <v>0</v>
      </c>
      <c r="N990" s="6">
        <f>IFERROR(INDEX(Param_rho,MATCH(H990,Param_KeysNorm,0)),"")</f>
        <v>0</v>
      </c>
      <c r="O990" s="6">
        <f>IFERROR(INDEX(Param_d,MATCH(H990,Param_KeysNorm,0)),"")</f>
        <v>0</v>
      </c>
      <c r="P990" s="6">
        <f>IFERROR(IF(I990&gt;0,10000/I990,""),"")</f>
        <v>0</v>
      </c>
      <c r="Q990" s="6">
        <f>IFERROR(IF(K990&gt;0,J990/K990,""),"")</f>
        <v>0</v>
      </c>
      <c r="R990" s="6">
        <f>IFERROR(IF(L990&gt;0,Q990/L990,""),"")</f>
        <v>0</v>
      </c>
      <c r="S990" s="7">
        <f>IFERROR(R990*P990,"")</f>
        <v>0</v>
      </c>
      <c r="T990" s="6">
        <f>IFERROR((S990*M990*N990)/1000,"")</f>
        <v>0</v>
      </c>
      <c r="U990" s="6">
        <f>IFERROR(R990*M990*N990,"")</f>
        <v>0</v>
      </c>
      <c r="V990" s="6">
        <f>IF(A990&gt;0,A990*(1-(B990/100)-(C990/100)),"")</f>
        <v>0</v>
      </c>
      <c r="W990" s="6">
        <f>IFERROR(T990*V990,"")</f>
        <v>0</v>
      </c>
      <c r="X990" s="8">
        <f>IF(AND(U990&gt;0,O990&gt;0),ABS(U990-O990)/O990,"")</f>
        <v>0</v>
      </c>
      <c r="Y990" s="8">
        <f>IF(E990="Seca",Tol_Seca,Tol_Chuva)</f>
        <v>0</v>
      </c>
      <c r="Z990">
        <f>IF(AND(U990&gt;0,O990&gt;0),IF(X990&lt;=Y990,"OK","ATENCAO"),"")</f>
        <v>0</v>
      </c>
    </row>
    <row r="991" spans="7:26">
      <c r="G991">
        <f>D991&amp;"|"&amp;E991&amp;"|"&amp;F991</f>
        <v>0</v>
      </c>
      <c r="H991">
        <f>UPPER(SUBSTITUTE(SUBSTITUTE(G991,"-","")," ",""))</f>
        <v>0</v>
      </c>
      <c r="I991" s="6">
        <f>IFERROR(INDEX(Param_E,MATCH(H991,Param_KeysNorm,0)),"")</f>
        <v>0</v>
      </c>
      <c r="J991" s="6">
        <f>IFERROR(INDEX(Param_Gf,MATCH(H991,Param_KeysNorm,0)),"")</f>
        <v>0</v>
      </c>
      <c r="K991" s="6">
        <f>IFERROR(INDEX(Param_s,MATCH(H991,Param_KeysNorm,0)),"")</f>
        <v>0</v>
      </c>
      <c r="L991" s="6">
        <f>IFERROR(INDEX(Param_g,MATCH(H991,Param_KeysNorm,0)),"")</f>
        <v>0</v>
      </c>
      <c r="M991" s="6">
        <f>IFERROR(INDEX(Param_L,MATCH(H991,Param_KeysNorm,0)),"")</f>
        <v>0</v>
      </c>
      <c r="N991" s="6">
        <f>IFERROR(INDEX(Param_rho,MATCH(H991,Param_KeysNorm,0)),"")</f>
        <v>0</v>
      </c>
      <c r="O991" s="6">
        <f>IFERROR(INDEX(Param_d,MATCH(H991,Param_KeysNorm,0)),"")</f>
        <v>0</v>
      </c>
      <c r="P991" s="6">
        <f>IFERROR(IF(I991&gt;0,10000/I991,""),"")</f>
        <v>0</v>
      </c>
      <c r="Q991" s="6">
        <f>IFERROR(IF(K991&gt;0,J991/K991,""),"")</f>
        <v>0</v>
      </c>
      <c r="R991" s="6">
        <f>IFERROR(IF(L991&gt;0,Q991/L991,""),"")</f>
        <v>0</v>
      </c>
      <c r="S991" s="7">
        <f>IFERROR(R991*P991,"")</f>
        <v>0</v>
      </c>
      <c r="T991" s="6">
        <f>IFERROR((S991*M991*N991)/1000,"")</f>
        <v>0</v>
      </c>
      <c r="U991" s="6">
        <f>IFERROR(R991*M991*N991,"")</f>
        <v>0</v>
      </c>
      <c r="V991" s="6">
        <f>IF(A991&gt;0,A991*(1-(B991/100)-(C991/100)),"")</f>
        <v>0</v>
      </c>
      <c r="W991" s="6">
        <f>IFERROR(T991*V991,"")</f>
        <v>0</v>
      </c>
      <c r="X991" s="8">
        <f>IF(AND(U991&gt;0,O991&gt;0),ABS(U991-O991)/O991,"")</f>
        <v>0</v>
      </c>
      <c r="Y991" s="8">
        <f>IF(E991="Seca",Tol_Seca,Tol_Chuva)</f>
        <v>0</v>
      </c>
      <c r="Z991">
        <f>IF(AND(U991&gt;0,O991&gt;0),IF(X991&lt;=Y991,"OK","ATENCAO"),"")</f>
        <v>0</v>
      </c>
    </row>
    <row r="992" spans="7:26">
      <c r="G992">
        <f>D992&amp;"|"&amp;E992&amp;"|"&amp;F992</f>
        <v>0</v>
      </c>
      <c r="H992">
        <f>UPPER(SUBSTITUTE(SUBSTITUTE(G992,"-","")," ",""))</f>
        <v>0</v>
      </c>
      <c r="I992" s="6">
        <f>IFERROR(INDEX(Param_E,MATCH(H992,Param_KeysNorm,0)),"")</f>
        <v>0</v>
      </c>
      <c r="J992" s="6">
        <f>IFERROR(INDEX(Param_Gf,MATCH(H992,Param_KeysNorm,0)),"")</f>
        <v>0</v>
      </c>
      <c r="K992" s="6">
        <f>IFERROR(INDEX(Param_s,MATCH(H992,Param_KeysNorm,0)),"")</f>
        <v>0</v>
      </c>
      <c r="L992" s="6">
        <f>IFERROR(INDEX(Param_g,MATCH(H992,Param_KeysNorm,0)),"")</f>
        <v>0</v>
      </c>
      <c r="M992" s="6">
        <f>IFERROR(INDEX(Param_L,MATCH(H992,Param_KeysNorm,0)),"")</f>
        <v>0</v>
      </c>
      <c r="N992" s="6">
        <f>IFERROR(INDEX(Param_rho,MATCH(H992,Param_KeysNorm,0)),"")</f>
        <v>0</v>
      </c>
      <c r="O992" s="6">
        <f>IFERROR(INDEX(Param_d,MATCH(H992,Param_KeysNorm,0)),"")</f>
        <v>0</v>
      </c>
      <c r="P992" s="6">
        <f>IFERROR(IF(I992&gt;0,10000/I992,""),"")</f>
        <v>0</v>
      </c>
      <c r="Q992" s="6">
        <f>IFERROR(IF(K992&gt;0,J992/K992,""),"")</f>
        <v>0</v>
      </c>
      <c r="R992" s="6">
        <f>IFERROR(IF(L992&gt;0,Q992/L992,""),"")</f>
        <v>0</v>
      </c>
      <c r="S992" s="7">
        <f>IFERROR(R992*P992,"")</f>
        <v>0</v>
      </c>
      <c r="T992" s="6">
        <f>IFERROR((S992*M992*N992)/1000,"")</f>
        <v>0</v>
      </c>
      <c r="U992" s="6">
        <f>IFERROR(R992*M992*N992,"")</f>
        <v>0</v>
      </c>
      <c r="V992" s="6">
        <f>IF(A992&gt;0,A992*(1-(B992/100)-(C992/100)),"")</f>
        <v>0</v>
      </c>
      <c r="W992" s="6">
        <f>IFERROR(T992*V992,"")</f>
        <v>0</v>
      </c>
      <c r="X992" s="8">
        <f>IF(AND(U992&gt;0,O992&gt;0),ABS(U992-O992)/O992,"")</f>
        <v>0</v>
      </c>
      <c r="Y992" s="8">
        <f>IF(E992="Seca",Tol_Seca,Tol_Chuva)</f>
        <v>0</v>
      </c>
      <c r="Z992">
        <f>IF(AND(U992&gt;0,O992&gt;0),IF(X992&lt;=Y992,"OK","ATENCAO"),"")</f>
        <v>0</v>
      </c>
    </row>
    <row r="993" spans="7:26">
      <c r="G993">
        <f>D993&amp;"|"&amp;E993&amp;"|"&amp;F993</f>
        <v>0</v>
      </c>
      <c r="H993">
        <f>UPPER(SUBSTITUTE(SUBSTITUTE(G993,"-","")," ",""))</f>
        <v>0</v>
      </c>
      <c r="I993" s="6">
        <f>IFERROR(INDEX(Param_E,MATCH(H993,Param_KeysNorm,0)),"")</f>
        <v>0</v>
      </c>
      <c r="J993" s="6">
        <f>IFERROR(INDEX(Param_Gf,MATCH(H993,Param_KeysNorm,0)),"")</f>
        <v>0</v>
      </c>
      <c r="K993" s="6">
        <f>IFERROR(INDEX(Param_s,MATCH(H993,Param_KeysNorm,0)),"")</f>
        <v>0</v>
      </c>
      <c r="L993" s="6">
        <f>IFERROR(INDEX(Param_g,MATCH(H993,Param_KeysNorm,0)),"")</f>
        <v>0</v>
      </c>
      <c r="M993" s="6">
        <f>IFERROR(INDEX(Param_L,MATCH(H993,Param_KeysNorm,0)),"")</f>
        <v>0</v>
      </c>
      <c r="N993" s="6">
        <f>IFERROR(INDEX(Param_rho,MATCH(H993,Param_KeysNorm,0)),"")</f>
        <v>0</v>
      </c>
      <c r="O993" s="6">
        <f>IFERROR(INDEX(Param_d,MATCH(H993,Param_KeysNorm,0)),"")</f>
        <v>0</v>
      </c>
      <c r="P993" s="6">
        <f>IFERROR(IF(I993&gt;0,10000/I993,""),"")</f>
        <v>0</v>
      </c>
      <c r="Q993" s="6">
        <f>IFERROR(IF(K993&gt;0,J993/K993,""),"")</f>
        <v>0</v>
      </c>
      <c r="R993" s="6">
        <f>IFERROR(IF(L993&gt;0,Q993/L993,""),"")</f>
        <v>0</v>
      </c>
      <c r="S993" s="7">
        <f>IFERROR(R993*P993,"")</f>
        <v>0</v>
      </c>
      <c r="T993" s="6">
        <f>IFERROR((S993*M993*N993)/1000,"")</f>
        <v>0</v>
      </c>
      <c r="U993" s="6">
        <f>IFERROR(R993*M993*N993,"")</f>
        <v>0</v>
      </c>
      <c r="V993" s="6">
        <f>IF(A993&gt;0,A993*(1-(B993/100)-(C993/100)),"")</f>
        <v>0</v>
      </c>
      <c r="W993" s="6">
        <f>IFERROR(T993*V993,"")</f>
        <v>0</v>
      </c>
      <c r="X993" s="8">
        <f>IF(AND(U993&gt;0,O993&gt;0),ABS(U993-O993)/O993,"")</f>
        <v>0</v>
      </c>
      <c r="Y993" s="8">
        <f>IF(E993="Seca",Tol_Seca,Tol_Chuva)</f>
        <v>0</v>
      </c>
      <c r="Z993">
        <f>IF(AND(U993&gt;0,O993&gt;0),IF(X993&lt;=Y993,"OK","ATENCAO"),"")</f>
        <v>0</v>
      </c>
    </row>
    <row r="994" spans="7:26">
      <c r="G994">
        <f>D994&amp;"|"&amp;E994&amp;"|"&amp;F994</f>
        <v>0</v>
      </c>
      <c r="H994">
        <f>UPPER(SUBSTITUTE(SUBSTITUTE(G994,"-","")," ",""))</f>
        <v>0</v>
      </c>
      <c r="I994" s="6">
        <f>IFERROR(INDEX(Param_E,MATCH(H994,Param_KeysNorm,0)),"")</f>
        <v>0</v>
      </c>
      <c r="J994" s="6">
        <f>IFERROR(INDEX(Param_Gf,MATCH(H994,Param_KeysNorm,0)),"")</f>
        <v>0</v>
      </c>
      <c r="K994" s="6">
        <f>IFERROR(INDEX(Param_s,MATCH(H994,Param_KeysNorm,0)),"")</f>
        <v>0</v>
      </c>
      <c r="L994" s="6">
        <f>IFERROR(INDEX(Param_g,MATCH(H994,Param_KeysNorm,0)),"")</f>
        <v>0</v>
      </c>
      <c r="M994" s="6">
        <f>IFERROR(INDEX(Param_L,MATCH(H994,Param_KeysNorm,0)),"")</f>
        <v>0</v>
      </c>
      <c r="N994" s="6">
        <f>IFERROR(INDEX(Param_rho,MATCH(H994,Param_KeysNorm,0)),"")</f>
        <v>0</v>
      </c>
      <c r="O994" s="6">
        <f>IFERROR(INDEX(Param_d,MATCH(H994,Param_KeysNorm,0)),"")</f>
        <v>0</v>
      </c>
      <c r="P994" s="6">
        <f>IFERROR(IF(I994&gt;0,10000/I994,""),"")</f>
        <v>0</v>
      </c>
      <c r="Q994" s="6">
        <f>IFERROR(IF(K994&gt;0,J994/K994,""),"")</f>
        <v>0</v>
      </c>
      <c r="R994" s="6">
        <f>IFERROR(IF(L994&gt;0,Q994/L994,""),"")</f>
        <v>0</v>
      </c>
      <c r="S994" s="7">
        <f>IFERROR(R994*P994,"")</f>
        <v>0</v>
      </c>
      <c r="T994" s="6">
        <f>IFERROR((S994*M994*N994)/1000,"")</f>
        <v>0</v>
      </c>
      <c r="U994" s="6">
        <f>IFERROR(R994*M994*N994,"")</f>
        <v>0</v>
      </c>
      <c r="V994" s="6">
        <f>IF(A994&gt;0,A994*(1-(B994/100)-(C994/100)),"")</f>
        <v>0</v>
      </c>
      <c r="W994" s="6">
        <f>IFERROR(T994*V994,"")</f>
        <v>0</v>
      </c>
      <c r="X994" s="8">
        <f>IF(AND(U994&gt;0,O994&gt;0),ABS(U994-O994)/O994,"")</f>
        <v>0</v>
      </c>
      <c r="Y994" s="8">
        <f>IF(E994="Seca",Tol_Seca,Tol_Chuva)</f>
        <v>0</v>
      </c>
      <c r="Z994">
        <f>IF(AND(U994&gt;0,O994&gt;0),IF(X994&lt;=Y994,"OK","ATENCAO"),"")</f>
        <v>0</v>
      </c>
    </row>
    <row r="995" spans="7:26">
      <c r="G995">
        <f>D995&amp;"|"&amp;E995&amp;"|"&amp;F995</f>
        <v>0</v>
      </c>
      <c r="H995">
        <f>UPPER(SUBSTITUTE(SUBSTITUTE(G995,"-","")," ",""))</f>
        <v>0</v>
      </c>
      <c r="I995" s="6">
        <f>IFERROR(INDEX(Param_E,MATCH(H995,Param_KeysNorm,0)),"")</f>
        <v>0</v>
      </c>
      <c r="J995" s="6">
        <f>IFERROR(INDEX(Param_Gf,MATCH(H995,Param_KeysNorm,0)),"")</f>
        <v>0</v>
      </c>
      <c r="K995" s="6">
        <f>IFERROR(INDEX(Param_s,MATCH(H995,Param_KeysNorm,0)),"")</f>
        <v>0</v>
      </c>
      <c r="L995" s="6">
        <f>IFERROR(INDEX(Param_g,MATCH(H995,Param_KeysNorm,0)),"")</f>
        <v>0</v>
      </c>
      <c r="M995" s="6">
        <f>IFERROR(INDEX(Param_L,MATCH(H995,Param_KeysNorm,0)),"")</f>
        <v>0</v>
      </c>
      <c r="N995" s="6">
        <f>IFERROR(INDEX(Param_rho,MATCH(H995,Param_KeysNorm,0)),"")</f>
        <v>0</v>
      </c>
      <c r="O995" s="6">
        <f>IFERROR(INDEX(Param_d,MATCH(H995,Param_KeysNorm,0)),"")</f>
        <v>0</v>
      </c>
      <c r="P995" s="6">
        <f>IFERROR(IF(I995&gt;0,10000/I995,""),"")</f>
        <v>0</v>
      </c>
      <c r="Q995" s="6">
        <f>IFERROR(IF(K995&gt;0,J995/K995,""),"")</f>
        <v>0</v>
      </c>
      <c r="R995" s="6">
        <f>IFERROR(IF(L995&gt;0,Q995/L995,""),"")</f>
        <v>0</v>
      </c>
      <c r="S995" s="7">
        <f>IFERROR(R995*P995,"")</f>
        <v>0</v>
      </c>
      <c r="T995" s="6">
        <f>IFERROR((S995*M995*N995)/1000,"")</f>
        <v>0</v>
      </c>
      <c r="U995" s="6">
        <f>IFERROR(R995*M995*N995,"")</f>
        <v>0</v>
      </c>
      <c r="V995" s="6">
        <f>IF(A995&gt;0,A995*(1-(B995/100)-(C995/100)),"")</f>
        <v>0</v>
      </c>
      <c r="W995" s="6">
        <f>IFERROR(T995*V995,"")</f>
        <v>0</v>
      </c>
      <c r="X995" s="8">
        <f>IF(AND(U995&gt;0,O995&gt;0),ABS(U995-O995)/O995,"")</f>
        <v>0</v>
      </c>
      <c r="Y995" s="8">
        <f>IF(E995="Seca",Tol_Seca,Tol_Chuva)</f>
        <v>0</v>
      </c>
      <c r="Z995">
        <f>IF(AND(U995&gt;0,O995&gt;0),IF(X995&lt;=Y995,"OK","ATENCAO"),"")</f>
        <v>0</v>
      </c>
    </row>
    <row r="996" spans="7:26">
      <c r="G996">
        <f>D996&amp;"|"&amp;E996&amp;"|"&amp;F996</f>
        <v>0</v>
      </c>
      <c r="H996">
        <f>UPPER(SUBSTITUTE(SUBSTITUTE(G996,"-","")," ",""))</f>
        <v>0</v>
      </c>
      <c r="I996" s="6">
        <f>IFERROR(INDEX(Param_E,MATCH(H996,Param_KeysNorm,0)),"")</f>
        <v>0</v>
      </c>
      <c r="J996" s="6">
        <f>IFERROR(INDEX(Param_Gf,MATCH(H996,Param_KeysNorm,0)),"")</f>
        <v>0</v>
      </c>
      <c r="K996" s="6">
        <f>IFERROR(INDEX(Param_s,MATCH(H996,Param_KeysNorm,0)),"")</f>
        <v>0</v>
      </c>
      <c r="L996" s="6">
        <f>IFERROR(INDEX(Param_g,MATCH(H996,Param_KeysNorm,0)),"")</f>
        <v>0</v>
      </c>
      <c r="M996" s="6">
        <f>IFERROR(INDEX(Param_L,MATCH(H996,Param_KeysNorm,0)),"")</f>
        <v>0</v>
      </c>
      <c r="N996" s="6">
        <f>IFERROR(INDEX(Param_rho,MATCH(H996,Param_KeysNorm,0)),"")</f>
        <v>0</v>
      </c>
      <c r="O996" s="6">
        <f>IFERROR(INDEX(Param_d,MATCH(H996,Param_KeysNorm,0)),"")</f>
        <v>0</v>
      </c>
      <c r="P996" s="6">
        <f>IFERROR(IF(I996&gt;0,10000/I996,""),"")</f>
        <v>0</v>
      </c>
      <c r="Q996" s="6">
        <f>IFERROR(IF(K996&gt;0,J996/K996,""),"")</f>
        <v>0</v>
      </c>
      <c r="R996" s="6">
        <f>IFERROR(IF(L996&gt;0,Q996/L996,""),"")</f>
        <v>0</v>
      </c>
      <c r="S996" s="7">
        <f>IFERROR(R996*P996,"")</f>
        <v>0</v>
      </c>
      <c r="T996" s="6">
        <f>IFERROR((S996*M996*N996)/1000,"")</f>
        <v>0</v>
      </c>
      <c r="U996" s="6">
        <f>IFERROR(R996*M996*N996,"")</f>
        <v>0</v>
      </c>
      <c r="V996" s="6">
        <f>IF(A996&gt;0,A996*(1-(B996/100)-(C996/100)),"")</f>
        <v>0</v>
      </c>
      <c r="W996" s="6">
        <f>IFERROR(T996*V996,"")</f>
        <v>0</v>
      </c>
      <c r="X996" s="8">
        <f>IF(AND(U996&gt;0,O996&gt;0),ABS(U996-O996)/O996,"")</f>
        <v>0</v>
      </c>
      <c r="Y996" s="8">
        <f>IF(E996="Seca",Tol_Seca,Tol_Chuva)</f>
        <v>0</v>
      </c>
      <c r="Z996">
        <f>IF(AND(U996&gt;0,O996&gt;0),IF(X996&lt;=Y996,"OK","ATENCAO"),"")</f>
        <v>0</v>
      </c>
    </row>
    <row r="997" spans="7:26">
      <c r="G997">
        <f>D997&amp;"|"&amp;E997&amp;"|"&amp;F997</f>
        <v>0</v>
      </c>
      <c r="H997">
        <f>UPPER(SUBSTITUTE(SUBSTITUTE(G997,"-","")," ",""))</f>
        <v>0</v>
      </c>
      <c r="I997" s="6">
        <f>IFERROR(INDEX(Param_E,MATCH(H997,Param_KeysNorm,0)),"")</f>
        <v>0</v>
      </c>
      <c r="J997" s="6">
        <f>IFERROR(INDEX(Param_Gf,MATCH(H997,Param_KeysNorm,0)),"")</f>
        <v>0</v>
      </c>
      <c r="K997" s="6">
        <f>IFERROR(INDEX(Param_s,MATCH(H997,Param_KeysNorm,0)),"")</f>
        <v>0</v>
      </c>
      <c r="L997" s="6">
        <f>IFERROR(INDEX(Param_g,MATCH(H997,Param_KeysNorm,0)),"")</f>
        <v>0</v>
      </c>
      <c r="M997" s="6">
        <f>IFERROR(INDEX(Param_L,MATCH(H997,Param_KeysNorm,0)),"")</f>
        <v>0</v>
      </c>
      <c r="N997" s="6">
        <f>IFERROR(INDEX(Param_rho,MATCH(H997,Param_KeysNorm,0)),"")</f>
        <v>0</v>
      </c>
      <c r="O997" s="6">
        <f>IFERROR(INDEX(Param_d,MATCH(H997,Param_KeysNorm,0)),"")</f>
        <v>0</v>
      </c>
      <c r="P997" s="6">
        <f>IFERROR(IF(I997&gt;0,10000/I997,""),"")</f>
        <v>0</v>
      </c>
      <c r="Q997" s="6">
        <f>IFERROR(IF(K997&gt;0,J997/K997,""),"")</f>
        <v>0</v>
      </c>
      <c r="R997" s="6">
        <f>IFERROR(IF(L997&gt;0,Q997/L997,""),"")</f>
        <v>0</v>
      </c>
      <c r="S997" s="7">
        <f>IFERROR(R997*P997,"")</f>
        <v>0</v>
      </c>
      <c r="T997" s="6">
        <f>IFERROR((S997*M997*N997)/1000,"")</f>
        <v>0</v>
      </c>
      <c r="U997" s="6">
        <f>IFERROR(R997*M997*N997,"")</f>
        <v>0</v>
      </c>
      <c r="V997" s="6">
        <f>IF(A997&gt;0,A997*(1-(B997/100)-(C997/100)),"")</f>
        <v>0</v>
      </c>
      <c r="W997" s="6">
        <f>IFERROR(T997*V997,"")</f>
        <v>0</v>
      </c>
      <c r="X997" s="8">
        <f>IF(AND(U997&gt;0,O997&gt;0),ABS(U997-O997)/O997,"")</f>
        <v>0</v>
      </c>
      <c r="Y997" s="8">
        <f>IF(E997="Seca",Tol_Seca,Tol_Chuva)</f>
        <v>0</v>
      </c>
      <c r="Z997">
        <f>IF(AND(U997&gt;0,O997&gt;0),IF(X997&lt;=Y997,"OK","ATENCAO"),"")</f>
        <v>0</v>
      </c>
    </row>
    <row r="998" spans="7:26">
      <c r="G998">
        <f>D998&amp;"|"&amp;E998&amp;"|"&amp;F998</f>
        <v>0</v>
      </c>
      <c r="H998">
        <f>UPPER(SUBSTITUTE(SUBSTITUTE(G998,"-","")," ",""))</f>
        <v>0</v>
      </c>
      <c r="I998" s="6">
        <f>IFERROR(INDEX(Param_E,MATCH(H998,Param_KeysNorm,0)),"")</f>
        <v>0</v>
      </c>
      <c r="J998" s="6">
        <f>IFERROR(INDEX(Param_Gf,MATCH(H998,Param_KeysNorm,0)),"")</f>
        <v>0</v>
      </c>
      <c r="K998" s="6">
        <f>IFERROR(INDEX(Param_s,MATCH(H998,Param_KeysNorm,0)),"")</f>
        <v>0</v>
      </c>
      <c r="L998" s="6">
        <f>IFERROR(INDEX(Param_g,MATCH(H998,Param_KeysNorm,0)),"")</f>
        <v>0</v>
      </c>
      <c r="M998" s="6">
        <f>IFERROR(INDEX(Param_L,MATCH(H998,Param_KeysNorm,0)),"")</f>
        <v>0</v>
      </c>
      <c r="N998" s="6">
        <f>IFERROR(INDEX(Param_rho,MATCH(H998,Param_KeysNorm,0)),"")</f>
        <v>0</v>
      </c>
      <c r="O998" s="6">
        <f>IFERROR(INDEX(Param_d,MATCH(H998,Param_KeysNorm,0)),"")</f>
        <v>0</v>
      </c>
      <c r="P998" s="6">
        <f>IFERROR(IF(I998&gt;0,10000/I998,""),"")</f>
        <v>0</v>
      </c>
      <c r="Q998" s="6">
        <f>IFERROR(IF(K998&gt;0,J998/K998,""),"")</f>
        <v>0</v>
      </c>
      <c r="R998" s="6">
        <f>IFERROR(IF(L998&gt;0,Q998/L998,""),"")</f>
        <v>0</v>
      </c>
      <c r="S998" s="7">
        <f>IFERROR(R998*P998,"")</f>
        <v>0</v>
      </c>
      <c r="T998" s="6">
        <f>IFERROR((S998*M998*N998)/1000,"")</f>
        <v>0</v>
      </c>
      <c r="U998" s="6">
        <f>IFERROR(R998*M998*N998,"")</f>
        <v>0</v>
      </c>
      <c r="V998" s="6">
        <f>IF(A998&gt;0,A998*(1-(B998/100)-(C998/100)),"")</f>
        <v>0</v>
      </c>
      <c r="W998" s="6">
        <f>IFERROR(T998*V998,"")</f>
        <v>0</v>
      </c>
      <c r="X998" s="8">
        <f>IF(AND(U998&gt;0,O998&gt;0),ABS(U998-O998)/O998,"")</f>
        <v>0</v>
      </c>
      <c r="Y998" s="8">
        <f>IF(E998="Seca",Tol_Seca,Tol_Chuva)</f>
        <v>0</v>
      </c>
      <c r="Z998">
        <f>IF(AND(U998&gt;0,O998&gt;0),IF(X998&lt;=Y998,"OK","ATENCAO"),"")</f>
        <v>0</v>
      </c>
    </row>
    <row r="999" spans="7:26">
      <c r="G999">
        <f>D999&amp;"|"&amp;E999&amp;"|"&amp;F999</f>
        <v>0</v>
      </c>
      <c r="H999">
        <f>UPPER(SUBSTITUTE(SUBSTITUTE(G999,"-","")," ",""))</f>
        <v>0</v>
      </c>
      <c r="I999" s="6">
        <f>IFERROR(INDEX(Param_E,MATCH(H999,Param_KeysNorm,0)),"")</f>
        <v>0</v>
      </c>
      <c r="J999" s="6">
        <f>IFERROR(INDEX(Param_Gf,MATCH(H999,Param_KeysNorm,0)),"")</f>
        <v>0</v>
      </c>
      <c r="K999" s="6">
        <f>IFERROR(INDEX(Param_s,MATCH(H999,Param_KeysNorm,0)),"")</f>
        <v>0</v>
      </c>
      <c r="L999" s="6">
        <f>IFERROR(INDEX(Param_g,MATCH(H999,Param_KeysNorm,0)),"")</f>
        <v>0</v>
      </c>
      <c r="M999" s="6">
        <f>IFERROR(INDEX(Param_L,MATCH(H999,Param_KeysNorm,0)),"")</f>
        <v>0</v>
      </c>
      <c r="N999" s="6">
        <f>IFERROR(INDEX(Param_rho,MATCH(H999,Param_KeysNorm,0)),"")</f>
        <v>0</v>
      </c>
      <c r="O999" s="6">
        <f>IFERROR(INDEX(Param_d,MATCH(H999,Param_KeysNorm,0)),"")</f>
        <v>0</v>
      </c>
      <c r="P999" s="6">
        <f>IFERROR(IF(I999&gt;0,10000/I999,""),"")</f>
        <v>0</v>
      </c>
      <c r="Q999" s="6">
        <f>IFERROR(IF(K999&gt;0,J999/K999,""),"")</f>
        <v>0</v>
      </c>
      <c r="R999" s="6">
        <f>IFERROR(IF(L999&gt;0,Q999/L999,""),"")</f>
        <v>0</v>
      </c>
      <c r="S999" s="7">
        <f>IFERROR(R999*P999,"")</f>
        <v>0</v>
      </c>
      <c r="T999" s="6">
        <f>IFERROR((S999*M999*N999)/1000,"")</f>
        <v>0</v>
      </c>
      <c r="U999" s="6">
        <f>IFERROR(R999*M999*N999,"")</f>
        <v>0</v>
      </c>
      <c r="V999" s="6">
        <f>IF(A999&gt;0,A999*(1-(B999/100)-(C999/100)),"")</f>
        <v>0</v>
      </c>
      <c r="W999" s="6">
        <f>IFERROR(T999*V999,"")</f>
        <v>0</v>
      </c>
      <c r="X999" s="8">
        <f>IF(AND(U999&gt;0,O999&gt;0),ABS(U999-O999)/O999,"")</f>
        <v>0</v>
      </c>
      <c r="Y999" s="8">
        <f>IF(E999="Seca",Tol_Seca,Tol_Chuva)</f>
        <v>0</v>
      </c>
      <c r="Z999">
        <f>IF(AND(U999&gt;0,O999&gt;0),IF(X999&lt;=Y999,"OK","ATENCAO"),"")</f>
        <v>0</v>
      </c>
    </row>
    <row r="1000" spans="7:26">
      <c r="G1000">
        <f>D1000&amp;"|"&amp;E1000&amp;"|"&amp;F1000</f>
        <v>0</v>
      </c>
      <c r="H1000">
        <f>UPPER(SUBSTITUTE(SUBSTITUTE(G1000,"-","")," ",""))</f>
        <v>0</v>
      </c>
      <c r="I1000" s="6">
        <f>IFERROR(INDEX(Param_E,MATCH(H1000,Param_KeysNorm,0)),"")</f>
        <v>0</v>
      </c>
      <c r="J1000" s="6">
        <f>IFERROR(INDEX(Param_Gf,MATCH(H1000,Param_KeysNorm,0)),"")</f>
        <v>0</v>
      </c>
      <c r="K1000" s="6">
        <f>IFERROR(INDEX(Param_s,MATCH(H1000,Param_KeysNorm,0)),"")</f>
        <v>0</v>
      </c>
      <c r="L1000" s="6">
        <f>IFERROR(INDEX(Param_g,MATCH(H1000,Param_KeysNorm,0)),"")</f>
        <v>0</v>
      </c>
      <c r="M1000" s="6">
        <f>IFERROR(INDEX(Param_L,MATCH(H1000,Param_KeysNorm,0)),"")</f>
        <v>0</v>
      </c>
      <c r="N1000" s="6">
        <f>IFERROR(INDEX(Param_rho,MATCH(H1000,Param_KeysNorm,0)),"")</f>
        <v>0</v>
      </c>
      <c r="O1000" s="6">
        <f>IFERROR(INDEX(Param_d,MATCH(H1000,Param_KeysNorm,0)),"")</f>
        <v>0</v>
      </c>
      <c r="P1000" s="6">
        <f>IFERROR(IF(I1000&gt;0,10000/I1000,""),"")</f>
        <v>0</v>
      </c>
      <c r="Q1000" s="6">
        <f>IFERROR(IF(K1000&gt;0,J1000/K1000,""),"")</f>
        <v>0</v>
      </c>
      <c r="R1000" s="6">
        <f>IFERROR(IF(L1000&gt;0,Q1000/L1000,""),"")</f>
        <v>0</v>
      </c>
      <c r="S1000" s="7">
        <f>IFERROR(R1000*P1000,"")</f>
        <v>0</v>
      </c>
      <c r="T1000" s="6">
        <f>IFERROR((S1000*M1000*N1000)/1000,"")</f>
        <v>0</v>
      </c>
      <c r="U1000" s="6">
        <f>IFERROR(R1000*M1000*N1000,"")</f>
        <v>0</v>
      </c>
      <c r="V1000" s="6">
        <f>IF(A1000&gt;0,A1000*(1-(B1000/100)-(C1000/100)),"")</f>
        <v>0</v>
      </c>
      <c r="W1000" s="6">
        <f>IFERROR(T1000*V1000,"")</f>
        <v>0</v>
      </c>
      <c r="X1000" s="8">
        <f>IF(AND(U1000&gt;0,O1000&gt;0),ABS(U1000-O1000)/O1000,"")</f>
        <v>0</v>
      </c>
      <c r="Y1000" s="8">
        <f>IF(E1000="Seca",Tol_Seca,Tol_Chuva)</f>
        <v>0</v>
      </c>
      <c r="Z1000">
        <f>IF(AND(U1000&gt;0,O1000&gt;0),IF(X1000&lt;=Y1000,"OK","ATENCAO"),"")</f>
        <v>0</v>
      </c>
    </row>
    <row r="1001" spans="7:26">
      <c r="G1001">
        <f>D1001&amp;"|"&amp;E1001&amp;"|"&amp;F1001</f>
        <v>0</v>
      </c>
      <c r="H1001">
        <f>UPPER(SUBSTITUTE(SUBSTITUTE(G1001,"-","")," ",""))</f>
        <v>0</v>
      </c>
      <c r="I1001" s="6">
        <f>IFERROR(INDEX(Param_E,MATCH(H1001,Param_KeysNorm,0)),"")</f>
        <v>0</v>
      </c>
      <c r="J1001" s="6">
        <f>IFERROR(INDEX(Param_Gf,MATCH(H1001,Param_KeysNorm,0)),"")</f>
        <v>0</v>
      </c>
      <c r="K1001" s="6">
        <f>IFERROR(INDEX(Param_s,MATCH(H1001,Param_KeysNorm,0)),"")</f>
        <v>0</v>
      </c>
      <c r="L1001" s="6">
        <f>IFERROR(INDEX(Param_g,MATCH(H1001,Param_KeysNorm,0)),"")</f>
        <v>0</v>
      </c>
      <c r="M1001" s="6">
        <f>IFERROR(INDEX(Param_L,MATCH(H1001,Param_KeysNorm,0)),"")</f>
        <v>0</v>
      </c>
      <c r="N1001" s="6">
        <f>IFERROR(INDEX(Param_rho,MATCH(H1001,Param_KeysNorm,0)),"")</f>
        <v>0</v>
      </c>
      <c r="O1001" s="6">
        <f>IFERROR(INDEX(Param_d,MATCH(H1001,Param_KeysNorm,0)),"")</f>
        <v>0</v>
      </c>
      <c r="P1001" s="6">
        <f>IFERROR(IF(I1001&gt;0,10000/I1001,""),"")</f>
        <v>0</v>
      </c>
      <c r="Q1001" s="6">
        <f>IFERROR(IF(K1001&gt;0,J1001/K1001,""),"")</f>
        <v>0</v>
      </c>
      <c r="R1001" s="6">
        <f>IFERROR(IF(L1001&gt;0,Q1001/L1001,""),"")</f>
        <v>0</v>
      </c>
      <c r="S1001" s="7">
        <f>IFERROR(R1001*P1001,"")</f>
        <v>0</v>
      </c>
      <c r="T1001" s="6">
        <f>IFERROR((S1001*M1001*N1001)/1000,"")</f>
        <v>0</v>
      </c>
      <c r="U1001" s="6">
        <f>IFERROR(R1001*M1001*N1001,"")</f>
        <v>0</v>
      </c>
      <c r="V1001" s="6">
        <f>IF(A1001&gt;0,A1001*(1-(B1001/100)-(C1001/100)),"")</f>
        <v>0</v>
      </c>
      <c r="W1001" s="6">
        <f>IFERROR(T1001*V1001,"")</f>
        <v>0</v>
      </c>
      <c r="X1001" s="8">
        <f>IF(AND(U1001&gt;0,O1001&gt;0),ABS(U1001-O1001)/O1001,"")</f>
        <v>0</v>
      </c>
      <c r="Y1001" s="8">
        <f>IF(E1001="Seca",Tol_Seca,Tol_Chuva)</f>
        <v>0</v>
      </c>
      <c r="Z1001">
        <f>IF(AND(U1001&gt;0,O1001&gt;0),IF(X1001&lt;=Y1001,"OK","ATENCAO"),"")</f>
        <v>0</v>
      </c>
    </row>
  </sheetData>
  <dataValidations count="3">
    <dataValidation type="list" allowBlank="1" showInputMessage="1" showErrorMessage="1" sqref="D2:D1001">
      <formula1>ListaVariedades</formula1>
    </dataValidation>
    <dataValidation type="list" allowBlank="1" showInputMessage="1" showErrorMessage="1" sqref="E2:E1001">
      <formula1>ListaEpocas</formula1>
    </dataValidation>
    <dataValidation type="list" allowBlank="1" showInputMessage="1" showErrorMessage="1" sqref="F2:F1001">
      <formula1>ListaProcesso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cols>
    <col min="1" max="26" width="32.7109375" customWidth="1"/>
  </cols>
  <sheetData>
    <row r="1" spans="1:3">
      <c r="A1" s="2" t="s">
        <v>83</v>
      </c>
    </row>
    <row r="3" spans="1:3">
      <c r="A3" s="9" t="s">
        <v>84</v>
      </c>
    </row>
    <row r="4" spans="1:3">
      <c r="A4" s="4" t="s">
        <v>85</v>
      </c>
      <c r="B4" s="5" t="s">
        <v>1</v>
      </c>
    </row>
    <row r="6" spans="1:3">
      <c r="A6" s="9" t="s">
        <v>86</v>
      </c>
    </row>
    <row r="8" spans="1:3">
      <c r="A8" s="1" t="s">
        <v>87</v>
      </c>
      <c r="B8" s="1" t="s">
        <v>88</v>
      </c>
      <c r="C8" s="1" t="s">
        <v>89</v>
      </c>
    </row>
    <row r="9" spans="1:3">
      <c r="A9">
        <f>COUNTIFS(Calculadora!$G$2:$G$1001,"&lt;&gt;",Calculadora!$E$2:$E$1001,Dashboard!$B$4)</f>
        <v>0</v>
      </c>
      <c r="B9" s="8">
        <f>IF($A9&gt;0, COUNTIFS(Calculadora!$Z$2:$Z$1001,"OK", Calculadora!$E$2:$E$1001,Dashboard!$B$4)/$A9, "")</f>
        <v>0</v>
      </c>
      <c r="C9" s="8">
        <f>IF($A9&gt;0, COUNTIFS(Calculadora!$Z$2:$Z$1001,"ATENCAO", Calculadora!$E$2:$E$1001,Dashboard!$B$4)/$A9, "")</f>
        <v>0</v>
      </c>
    </row>
    <row r="11" spans="1:3">
      <c r="A11" s="9" t="s">
        <v>90</v>
      </c>
    </row>
    <row r="13" spans="1:3">
      <c r="A13" s="1" t="s">
        <v>9</v>
      </c>
      <c r="B13" s="1" t="s">
        <v>91</v>
      </c>
      <c r="C13" s="1" t="s">
        <v>92</v>
      </c>
    </row>
    <row r="14" spans="1:3">
      <c r="A14" t="s">
        <v>4</v>
      </c>
      <c r="B14" s="6">
        <f>AVERAGEIFS(Calculadora!$T$2:$T$1001, Calculadora!$F$2:$F$1001,"Manual", Calculadora!$E$2:$E$1001,Dashboard!$B$4, Calculadora!$G$2:$G$1001,"&lt;&gt;")</f>
        <v>0</v>
      </c>
      <c r="C14" s="6">
        <f>AVERAGEIFS(Calculadora!$W$2:$W$1001, Calculadora!$F$2:$F$1001,"Manual", Calculadora!$E$2:$E$1001,Dashboard!$B$4, Calculadora!$G$2:$G$1001,"&lt;&gt;")</f>
        <v>0</v>
      </c>
    </row>
    <row r="15" spans="1:3">
      <c r="A15" t="s">
        <v>5</v>
      </c>
      <c r="B15" s="6">
        <f>AVERAGEIFS(Calculadora!$T$2:$T$1001, Calculadora!$F$2:$F$1001,"Mecanizado", Calculadora!$E$2:$E$1001,Dashboard!$B$4, Calculadora!$G$2:$G$1001,"&lt;&gt;")</f>
        <v>0</v>
      </c>
      <c r="C15" s="6">
        <f>AVERAGEIFS(Calculadora!$W$2:$W$1001, Calculadora!$F$2:$F$1001,"Mecanizado", Calculadora!$E$2:$E$1001,Dashboard!$B$4, Calculadora!$G$2:$G$1001,"&lt;&gt;")</f>
        <v>0</v>
      </c>
    </row>
  </sheetData>
  <dataValidations count="1">
    <dataValidation type="list" allowBlank="1" showInputMessage="1" showErrorMessage="1" sqref="B4">
      <formula1>ListaEpocas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cols>
    <col min="1" max="1" width="110.7109375" customWidth="1"/>
  </cols>
  <sheetData>
    <row r="1" spans="1:1">
      <c r="A1" s="2" t="s">
        <v>93</v>
      </c>
    </row>
    <row r="3" spans="1:1">
      <c r="A3" s="4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cols>
    <col min="1" max="1" width="110.7109375" customWidth="1"/>
  </cols>
  <sheetData>
    <row r="1" spans="1:1">
      <c r="A1" s="2" t="s">
        <v>95</v>
      </c>
    </row>
    <row r="3" spans="1:1">
      <c r="A3" s="4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cols>
    <col min="1" max="1" width="110.7109375" customWidth="1"/>
  </cols>
  <sheetData>
    <row r="1" spans="1:1">
      <c r="A1" s="2" t="s">
        <v>97</v>
      </c>
    </row>
    <row r="3" spans="1:1">
      <c r="A3" s="4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cols>
    <col min="1" max="1" width="110.7109375" customWidth="1"/>
  </cols>
  <sheetData>
    <row r="1" spans="1:1">
      <c r="A1" s="2" t="s">
        <v>99</v>
      </c>
    </row>
    <row r="3" spans="1:1">
      <c r="A3" s="4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Listas</vt:lpstr>
      <vt:lpstr>Parametros</vt:lpstr>
      <vt:lpstr>Config</vt:lpstr>
      <vt:lpstr>Calculadora</vt:lpstr>
      <vt:lpstr>Dashboard</vt:lpstr>
      <vt:lpstr>Instrucoes</vt:lpstr>
      <vt:lpstr>Racional</vt:lpstr>
      <vt:lpstr>Perdas_Explicadas</vt:lpstr>
      <vt:lpstr>Variedades_Explicadas</vt:lpstr>
      <vt:lpstr>Glossario</vt:lpstr>
      <vt:lpstr>Corte_Grave</vt:lpstr>
      <vt:lpstr>ListaEpocas</vt:lpstr>
      <vt:lpstr>ListaProcesso</vt:lpstr>
      <vt:lpstr>ListaVariedades</vt:lpstr>
      <vt:lpstr>Param_d</vt:lpstr>
      <vt:lpstr>Param_E</vt:lpstr>
      <vt:lpstr>Param_g</vt:lpstr>
      <vt:lpstr>Param_Gf</vt:lpstr>
      <vt:lpstr>Param_KeysNorm</vt:lpstr>
      <vt:lpstr>Param_L</vt:lpstr>
      <vt:lpstr>Param_rho</vt:lpstr>
      <vt:lpstr>Param_s</vt:lpstr>
      <vt:lpstr>Tol_Chuva</vt:lpstr>
      <vt:lpstr>Tol_Seca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2025-10-11T19:39:20Z</dcterms:created>
  <dcterms:modified xsi:type="dcterms:W3CDTF">2025-10-11T19:39:20Z</dcterms:modified>
</cp:coreProperties>
</file>