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C:\Users\Matheus Spina\Desktop\Galeria\Ações\"/>
    </mc:Choice>
  </mc:AlternateContent>
  <xr:revisionPtr revIDLastSave="0" documentId="13_ncr:1_{B6484354-DC61-44AC-BC50-2199E33A16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E" sheetId="1" r:id="rId1"/>
    <sheet name="Versão" sheetId="2" r:id="rId2"/>
  </sheets>
  <definedNames>
    <definedName name="_ECO_RANGE_ID0274b45d1e70402c8df09da8ee223cc3" localSheetId="0" hidden="1">DRE!$BK$9:$BK$50</definedName>
    <definedName name="_ECO_RANGE_ID03ad6cefe33c420d89d33f50d429fc4a" localSheetId="0" hidden="1">DRE!$K$9:$K$50</definedName>
    <definedName name="_ECO_RANGE_ID058ed8107d3d4924849d59750b18e887" localSheetId="0" hidden="1">DRE!$AI$9:$AI$50</definedName>
    <definedName name="_ECO_RANGE_ID07264a6e026b4a50b3d84d1aa4b9e744" localSheetId="0" hidden="1">DRE!$AV$9:$AV$50</definedName>
    <definedName name="_ECO_RANGE_ID093803920bfa45e08073925a11bd314a" localSheetId="0" hidden="1">DRE!$E$9:$E$50</definedName>
    <definedName name="_ECO_RANGE_ID0c5a34cc64a04d4aaca7165eb7d8e7dc" localSheetId="0" hidden="1">DRE!$Q$9:$Q$50</definedName>
    <definedName name="_ECO_RANGE_ID0e335a23c07e4e6f8b0900f635940ee2" localSheetId="0" hidden="1">DRE!$AB$9:$AB$50</definedName>
    <definedName name="_ECO_RANGE_ID158bd02975de470e9708b0657d5cf2cf" localSheetId="0" hidden="1">DRE!$AF$9:$AF$50</definedName>
    <definedName name="_ECO_RANGE_ID1bbae5d621aa465e931683108c694297" localSheetId="0" hidden="1">DRE!$J$9:$J$50</definedName>
    <definedName name="_ECO_RANGE_ID254488be07d6448a9069a89023383722" localSheetId="0" hidden="1">DRE!$BN$9:$BN$50</definedName>
    <definedName name="_ECO_RANGE_ID2a66ad0255944087b8ba092e733703a1" localSheetId="0" hidden="1">DRE!$BF$9:$BF$50</definedName>
    <definedName name="_ECO_RANGE_ID2c9a658c62c04acbb55999eb1afd8eca" localSheetId="0" hidden="1">DRE!$BL$9:$BL$50</definedName>
    <definedName name="_ECO_RANGE_ID3044f5c6ea2b4800b82b01fedf65e3f0" localSheetId="0" hidden="1">DRE!$AK$9:$AK$50</definedName>
    <definedName name="_ECO_RANGE_ID475b086297804ecba450ba21f2ac8253" localSheetId="0" hidden="1">DRE!$AR$9:$AR$50</definedName>
    <definedName name="_ECO_RANGE_ID4b31cac35a5246aa8abba0e3f8574a65" localSheetId="0" hidden="1">DRE!$Y$9:$Y$50</definedName>
    <definedName name="_ECO_RANGE_ID4f91a9c02f5748be9587567f7a71e606" localSheetId="0" hidden="1">DRE!$W$9:$W$50</definedName>
    <definedName name="_ECO_RANGE_ID52f3d035e15247ed8bebf75cebf86ca3" localSheetId="0" hidden="1">DRE!$AZ$9:$AZ$50</definedName>
    <definedName name="_ECO_RANGE_ID53f2f3b6fb194db6abb291cbc9c0599e" localSheetId="0" hidden="1">DRE!$BO$9:$BO$50</definedName>
    <definedName name="_ECO_RANGE_ID5694dcccc7004b03b130e44a63caba16" localSheetId="0" hidden="1">DRE!$AT$9:$AT$50</definedName>
    <definedName name="_ECO_RANGE_ID589b5d8827484af7a777e216177bb6c9" localSheetId="0" hidden="1">DRE!$AG$9:$AG$50</definedName>
    <definedName name="_ECO_RANGE_ID5dc9e8c31d7b4fc3842c6de150614575" localSheetId="0" hidden="1">DRE!$AC$9:$AC$50</definedName>
    <definedName name="_ECO_RANGE_ID692344b292174267ab68b9828e63529e" localSheetId="0" hidden="1">DRE!$AO$9:$AO$50</definedName>
    <definedName name="_ECO_RANGE_ID6d9cb2f7375c4b4a8ba976f5aff97093" localSheetId="0" hidden="1">DRE!$AU$9:$AU$50</definedName>
    <definedName name="_ECO_RANGE_ID73df459d972546bb976ce87f787c49be" localSheetId="0" hidden="1">DRE!$BD$9:$BD$50</definedName>
    <definedName name="_ECO_RANGE_ID7f6f7b491bda44869b99ed6c30d3f2f2" localSheetId="0" hidden="1">DRE!$S$9:$S$50</definedName>
    <definedName name="_ECO_RANGE_ID8ca9b69beb5841358fad5bbe18e7bdb0" localSheetId="0" hidden="1">DRE!$AY$9:$AY$50</definedName>
    <definedName name="_ECO_RANGE_ID905f2addbfe8435a8c1983a1b7a1b5c3" localSheetId="0" hidden="1">DRE!$AH$9:$AH$50</definedName>
    <definedName name="_ECO_RANGE_ID9084b4133fb84849ba8b5004bf2be941" localSheetId="0" hidden="1">DRE!$C$9:$C$50</definedName>
    <definedName name="_ECO_RANGE_ID9429b0d9556e45f7b114430c068a4454" localSheetId="0" hidden="1">DRE!$BH$9:$BH$50</definedName>
    <definedName name="_ECO_RANGE_ID990b77358ec243389f109ad9617304c4" localSheetId="0" hidden="1">DRE!$AM$9:$AM$50</definedName>
    <definedName name="_ECO_RANGE_ID990f343985dd44258c969becc59d8369" localSheetId="0" hidden="1">DRE!$L$9:$L$50</definedName>
    <definedName name="_ECO_RANGE_IDa199dfef03dd4cb6b440a2b05151440e" localSheetId="0" hidden="1">DRE!$O$9:$O$50</definedName>
    <definedName name="_ECO_RANGE_IDa40d68c5a6894d608542936df62b24d6" localSheetId="0" hidden="1">DRE!$N$9:$N$50</definedName>
    <definedName name="_ECO_RANGE_IDabf9972bc288442c9d847c7cb651522a" localSheetId="0" hidden="1">DRE!$X$9:$X$50</definedName>
    <definedName name="_ECO_RANGE_IDb36f81e4b71e487aa05c9c253e066f07" localSheetId="0" hidden="1">DRE!$I$9:$I$50</definedName>
    <definedName name="_ECO_RANGE_IDb510aa1b96b946cd9c3ae7e43d6ed77b" localSheetId="0" hidden="1">DRE!$T$9:$T$50</definedName>
    <definedName name="_ECO_RANGE_IDb7d006a890be4c62a465283c99c2708e" localSheetId="0" hidden="1">DRE!$AD$9:$AD$50</definedName>
    <definedName name="_ECO_RANGE_IDbf3eafc9a1c04d7a955c0d83de279d2b" localSheetId="0" hidden="1">DRE!$BG$9:$BG$50</definedName>
    <definedName name="_ECO_RANGE_IDc1d1caee7b904c72ac9fe0ed4b5de205" localSheetId="0" hidden="1">DRE!$BJ$9:$BJ$50</definedName>
    <definedName name="_ECO_RANGE_IDc22797a73e0541e9b2951722858551c1" localSheetId="0" hidden="1">DRE!$G$9:$G$50</definedName>
    <definedName name="_ECO_RANGE_IDc392068a2bf0449ca42b7ff83f86d468" localSheetId="0" hidden="1">DRE!$P$9:$P$50</definedName>
    <definedName name="_ECO_RANGE_IDc4b6e3ff376742c19029f5a244af1209" localSheetId="0" hidden="1">DRE!$BP$9:$BP$50</definedName>
    <definedName name="_ECO_RANGE_IDc50e0ae8a10c42aca79d8e47373179ed" localSheetId="0" hidden="1">DRE!$F$9:$F$50</definedName>
    <definedName name="_ECO_RANGE_IDd77e82bb9fef451686d9e4c05197360b" localSheetId="0" hidden="1">DRE!$U$9:$U$50</definedName>
    <definedName name="_ECO_RANGE_IDd956ed19c230426992cc704d3ca525d0" localSheetId="0" hidden="1">DRE!$Z$9:$Z$50</definedName>
    <definedName name="_ECO_RANGE_IDdc6fc97c483b42089d224862be0e9a77" localSheetId="0" hidden="1">DRE!$AL$9:$AL$50</definedName>
    <definedName name="_ECO_RANGE_IDe40875fd68264b73a47f20e4e2d21c77" localSheetId="0" hidden="1">DRE!$BB$9:$BB$50</definedName>
    <definedName name="_ECO_RANGE_IDe45c4c6c669e410694664bb298f16452" localSheetId="0" hidden="1">DRE!$AX$9:$AX$50</definedName>
    <definedName name="_ECO_RANGE_IDe8e41ed43c7f4ad7b5281b902ba15844" localSheetId="0" hidden="1">DRE!$AP$9:$AP$50</definedName>
    <definedName name="_ECO_RANGE_IDf01c859510474a569dd3a0a507937dc2" localSheetId="0" hidden="1">DRE!$D$9:$D$50</definedName>
    <definedName name="_ECO_RANGE_IDf711922884be45268c9ca2790fa19799" localSheetId="0" hidden="1">DRE!$AQ$9:$AQ$50</definedName>
    <definedName name="_ECO_RANGE_IDf7b86a4e13e44bda9ed0d1d6a7ea1133" localSheetId="0" hidden="1">DRE!$BC$9:$BC$50</definedName>
    <definedName name="_xlnm._FilterDatabase" localSheetId="0" hidden="1">DRE!$C$2:$D$4</definedName>
    <definedName name="Multiplicador" localSheetId="1">OFFSET(#REF!,0,0,COUNTA(#REF!)-1)</definedName>
    <definedName name="Multiplicador">OFFSET(#REF!,0,0,COUNTA(#REF!)-1)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F8" i="1"/>
  <c r="E8" i="1"/>
  <c r="G8" i="1"/>
  <c r="D8" i="1"/>
  <c r="C8" i="1" l="1"/>
  <c r="D2" i="1"/>
  <c r="I7" i="1" s="1"/>
  <c r="I8" i="1"/>
  <c r="J7" i="1" l="1"/>
  <c r="U7" i="1"/>
  <c r="S7" i="1"/>
  <c r="T7" i="1"/>
  <c r="S8" i="1"/>
  <c r="T8" i="1"/>
  <c r="J8" i="1"/>
  <c r="U8" i="1"/>
  <c r="BK7" i="1" l="1"/>
  <c r="BG7" i="1"/>
  <c r="BC7" i="1"/>
  <c r="AY7" i="1"/>
  <c r="BO7" i="1"/>
  <c r="AL7" i="1"/>
  <c r="AU7" i="1"/>
  <c r="AC7" i="1"/>
  <c r="BN7" i="1"/>
  <c r="BB7" i="1"/>
  <c r="AX7" i="1"/>
  <c r="AB7" i="1"/>
  <c r="BJ7" i="1"/>
  <c r="AT7" i="1"/>
  <c r="BF7" i="1"/>
  <c r="AK7" i="1"/>
  <c r="BH7" i="1"/>
  <c r="BL7" i="1"/>
  <c r="AZ7" i="1"/>
  <c r="AM7" i="1"/>
  <c r="AV7" i="1"/>
  <c r="BP7" i="1"/>
  <c r="AD7" i="1"/>
  <c r="BD7" i="1"/>
  <c r="X7" i="1"/>
  <c r="O7" i="1"/>
  <c r="AG7" i="1"/>
  <c r="AP7" i="1"/>
  <c r="L7" i="1"/>
  <c r="K7" i="1"/>
  <c r="W7" i="1"/>
  <c r="N7" i="1"/>
  <c r="AO7" i="1"/>
  <c r="AF7" i="1"/>
  <c r="K8" i="1"/>
  <c r="AK8" i="1"/>
  <c r="AB8" i="1"/>
  <c r="BO8" i="1"/>
  <c r="BD8" i="1"/>
  <c r="BL8" i="1"/>
  <c r="BK8" i="1"/>
  <c r="N8" i="1"/>
  <c r="AF8" i="1"/>
  <c r="BF8" i="1"/>
  <c r="BC8" i="1"/>
  <c r="AL8" i="1"/>
  <c r="X8" i="1"/>
  <c r="BG8" i="1"/>
  <c r="BH8" i="1"/>
  <c r="AG8" i="1"/>
  <c r="AD8" i="1"/>
  <c r="AM8" i="1"/>
  <c r="AX8" i="1"/>
  <c r="AP8" i="1"/>
  <c r="AO8" i="1"/>
  <c r="AC8" i="1"/>
  <c r="AZ8" i="1"/>
  <c r="BP8" i="1"/>
  <c r="L8" i="1"/>
  <c r="AY8" i="1"/>
  <c r="BN8" i="1"/>
  <c r="AT8" i="1"/>
  <c r="W8" i="1"/>
  <c r="AV8" i="1"/>
  <c r="BB8" i="1"/>
  <c r="O8" i="1"/>
  <c r="AU8" i="1"/>
  <c r="BJ8" i="1"/>
  <c r="AI7" i="1" l="1"/>
  <c r="Q7" i="1"/>
  <c r="AR7" i="1"/>
  <c r="Z7" i="1"/>
  <c r="Y7" i="1"/>
  <c r="AH7" i="1"/>
  <c r="P7" i="1"/>
  <c r="AQ7" i="1"/>
  <c r="AR8" i="1"/>
  <c r="Q8" i="1"/>
  <c r="Y8" i="1"/>
  <c r="Z8" i="1"/>
  <c r="P8" i="1"/>
  <c r="AI8" i="1"/>
  <c r="AQ8" i="1"/>
  <c r="A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<sst xmlns="http://schemas.openxmlformats.org/spreadsheetml/2006/main" count="311" uniqueCount="222">
  <si>
    <t>Base do Filtro Segmento Bovespa</t>
  </si>
  <si>
    <r>
      <t>DRE (</t>
    </r>
    <r>
      <rPr>
        <b/>
        <sz val="20"/>
        <color rgb="FFC59C00"/>
        <rFont val="Calibri"/>
        <family val="2"/>
        <scheme val="minor"/>
      </rPr>
      <t>Empresas Brasileiras Não Financeiras</t>
    </r>
    <r>
      <rPr>
        <b/>
        <sz val="20"/>
        <color rgb="FF006B66"/>
        <rFont val="Calibri"/>
        <family val="2"/>
        <scheme val="minor"/>
      </rPr>
      <t>)</t>
    </r>
  </si>
  <si>
    <t>Dta. Últ. Cot.: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</si>
  <si>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>Não</t>
    </r>
    <r>
      <rPr>
        <b/>
        <sz val="10"/>
        <color rgb="FF006B66"/>
        <rFont val="Calibri"/>
        <family val="2"/>
        <scheme val="minor"/>
      </rPr>
      <t xml:space="preserve"> Modificar</t>
    </r>
  </si>
  <si>
    <t>-</t>
  </si>
  <si>
    <t>Dta. Pref. Últ. Cot.: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</si>
  <si>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Para alterar a data da </t>
    </r>
    <r>
      <rPr>
        <b/>
        <sz val="10"/>
        <color rgb="FFC00000"/>
        <rFont val="Calibri"/>
        <family val="2"/>
        <scheme val="minor"/>
      </rPr>
      <t>Célula C2</t>
    </r>
    <r>
      <rPr>
        <b/>
        <sz val="10"/>
        <color rgb="FF006B66"/>
        <rFont val="Calibri"/>
        <family val="2"/>
        <scheme val="minor"/>
      </rPr>
      <t>, basta digitar na</t>
    </r>
    <r>
      <rPr>
        <b/>
        <sz val="10"/>
        <color rgb="FFC59C00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>Célula C3</t>
    </r>
  </si>
  <si>
    <t>Acessórios</t>
  </si>
  <si>
    <t>Unidade:</t>
  </si>
  <si>
    <t>Thousands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</si>
  <si>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Escolha unidade em (</t>
    </r>
    <r>
      <rPr>
        <b/>
        <sz val="10"/>
        <color rgb="FFC00000"/>
        <rFont val="Calibri"/>
        <family val="2"/>
        <scheme val="minor"/>
      </rPr>
      <t>Units</t>
    </r>
    <r>
      <rPr>
        <b/>
        <sz val="10"/>
        <color rgb="FF006B66"/>
        <rFont val="Calibri"/>
        <family val="2"/>
        <scheme val="minor"/>
      </rPr>
      <t xml:space="preserve">, </t>
    </r>
    <r>
      <rPr>
        <b/>
        <sz val="10"/>
        <color rgb="FFC00000"/>
        <rFont val="Calibri"/>
        <family val="2"/>
        <scheme val="minor"/>
      </rPr>
      <t>Thousands</t>
    </r>
    <r>
      <rPr>
        <b/>
        <sz val="10"/>
        <color rgb="FF006B66"/>
        <rFont val="Calibri"/>
        <family val="2"/>
        <scheme val="minor"/>
      </rPr>
      <t>,</t>
    </r>
    <r>
      <rPr>
        <b/>
        <sz val="10"/>
        <color rgb="FFC00000"/>
        <rFont val="Calibri"/>
        <family val="2"/>
        <scheme val="minor"/>
      </rPr>
      <t xml:space="preserve"> Millions</t>
    </r>
    <r>
      <rPr>
        <b/>
        <sz val="10"/>
        <color rgb="FF006B66"/>
        <rFont val="Calibri"/>
        <family val="2"/>
        <scheme val="minor"/>
      </rPr>
      <t xml:space="preserve">, </t>
    </r>
    <r>
      <rPr>
        <b/>
        <sz val="10"/>
        <color rgb="FFC00000"/>
        <rFont val="Calibri"/>
        <family val="2"/>
        <scheme val="minor"/>
      </rPr>
      <t>Billions</t>
    </r>
    <r>
      <rPr>
        <b/>
        <sz val="10"/>
        <color rgb="FF006B66"/>
        <rFont val="Calibri"/>
        <family val="2"/>
        <scheme val="minor"/>
      </rPr>
      <t>)</t>
    </r>
  </si>
  <si>
    <t>Açúcar e álcool</t>
  </si>
  <si>
    <t xml:space="preserve">Filtro Seg. Bovespa: </t>
  </si>
  <si>
    <t>Energia elétrica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</si>
  <si>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Escolha um </t>
    </r>
    <r>
      <rPr>
        <b/>
        <sz val="10"/>
        <color rgb="FFC00000"/>
        <rFont val="Calibri"/>
        <family val="2"/>
        <scheme val="minor"/>
      </rPr>
      <t>Filtro de Segmento</t>
    </r>
    <r>
      <rPr>
        <b/>
        <sz val="10"/>
        <color rgb="FF006B66"/>
        <rFont val="Calibri"/>
        <family val="2"/>
        <scheme val="minor"/>
      </rPr>
      <t xml:space="preserve">, caso contrario deixe em </t>
    </r>
    <r>
      <rPr>
        <b/>
        <sz val="10"/>
        <color rgb="FFC00000"/>
        <rFont val="Calibri"/>
        <family val="2"/>
        <scheme val="minor"/>
      </rPr>
      <t>Branco</t>
    </r>
  </si>
  <si>
    <t>Agricultura</t>
  </si>
  <si>
    <t>3M</t>
  </si>
  <si>
    <t>12M</t>
  </si>
  <si>
    <t>Água e saneamento</t>
  </si>
  <si>
    <t>Alimentos</t>
  </si>
  <si>
    <t>Alimentos diversos</t>
  </si>
  <si>
    <t>AESB3&lt;XBSP&gt;</t>
  </si>
  <si>
    <t>AESB3</t>
  </si>
  <si>
    <t>AES Brasil</t>
  </si>
  <si>
    <t>Aluguel de carros</t>
  </si>
  <si>
    <t>AESO3&lt;XBSP&gt;</t>
  </si>
  <si>
    <t>AESO3</t>
  </si>
  <si>
    <t>Aesoperacoes</t>
  </si>
  <si>
    <t>Armas e munições</t>
  </si>
  <si>
    <t>AFLT3&lt;XBSP&gt;</t>
  </si>
  <si>
    <t>AFLT3</t>
  </si>
  <si>
    <t>Afluente T</t>
  </si>
  <si>
    <t>Artefatos de cobre</t>
  </si>
  <si>
    <t>ALUP11&lt;XBSP&gt;</t>
  </si>
  <si>
    <t>ALUP11</t>
  </si>
  <si>
    <t>Alupar</t>
  </si>
  <si>
    <t>Artefatos de ferro e aço</t>
  </si>
  <si>
    <t>CBEE3&lt;XBSP&gt;</t>
  </si>
  <si>
    <t>CBEE3</t>
  </si>
  <si>
    <t>Ampla Energ</t>
  </si>
  <si>
    <t>Atividades esportivas</t>
  </si>
  <si>
    <t>AURE3&lt;XBSP&gt;</t>
  </si>
  <si>
    <t>AURE3</t>
  </si>
  <si>
    <t>Auren</t>
  </si>
  <si>
    <t>Automóveis e motocicletas</t>
  </si>
  <si>
    <t>CEBR6&lt;XBSP&gt;</t>
  </si>
  <si>
    <t>CEBR6</t>
  </si>
  <si>
    <t>Ceb</t>
  </si>
  <si>
    <t>Bancos</t>
  </si>
  <si>
    <t>CEED3&lt;XBSP&gt;</t>
  </si>
  <si>
    <t>CEED3</t>
  </si>
  <si>
    <t>Ceee-D</t>
  </si>
  <si>
    <t>Bicicletas</t>
  </si>
  <si>
    <t>EEEL4&lt;XBSP&gt;</t>
  </si>
  <si>
    <t>EEEL4</t>
  </si>
  <si>
    <t>Ceee-T</t>
  </si>
  <si>
    <t>Brinquedos e jogos</t>
  </si>
  <si>
    <t>CLSC4&lt;XBSP&gt;</t>
  </si>
  <si>
    <t>CLSC4</t>
  </si>
  <si>
    <t>Celesc</t>
  </si>
  <si>
    <t>Calçados</t>
  </si>
  <si>
    <t>GPAR3&lt;XBSP&gt;</t>
  </si>
  <si>
    <t>GPAR3</t>
  </si>
  <si>
    <t>Celgpar</t>
  </si>
  <si>
    <t>Carnes e derivados</t>
  </si>
  <si>
    <t>CEPE5&lt;XBSP&gt;</t>
  </si>
  <si>
    <t>CEPE5</t>
  </si>
  <si>
    <t>Celpe</t>
  </si>
  <si>
    <t>Cervejas e refrigerantes</t>
  </si>
  <si>
    <t>CMIG4&lt;XBSP&gt;</t>
  </si>
  <si>
    <t>CMIG4</t>
  </si>
  <si>
    <t>Cemig</t>
  </si>
  <si>
    <t>Computadores e equipamentos</t>
  </si>
  <si>
    <t>CESP6&lt;XBSP&gt;</t>
  </si>
  <si>
    <t>CESP6</t>
  </si>
  <si>
    <t>Cesp</t>
  </si>
  <si>
    <t>Construção pesada</t>
  </si>
  <si>
    <t>CEEB3&lt;XBSP&gt;</t>
  </si>
  <si>
    <t>CEEB3</t>
  </si>
  <si>
    <t>Coelba</t>
  </si>
  <si>
    <t>Corretoras de seguros</t>
  </si>
  <si>
    <t>COCE5&lt;XBSP&gt;</t>
  </si>
  <si>
    <t>COCE5</t>
  </si>
  <si>
    <t>Coelce</t>
  </si>
  <si>
    <t>Eletrodomésticos</t>
  </si>
  <si>
    <t>COMR3&lt;XBSP&gt;</t>
  </si>
  <si>
    <t>COMR3</t>
  </si>
  <si>
    <t>Comerc</t>
  </si>
  <si>
    <t>Embalagens</t>
  </si>
  <si>
    <t>CPLE6&lt;XBSP&gt;</t>
  </si>
  <si>
    <t>CPLE6</t>
  </si>
  <si>
    <t>Copel</t>
  </si>
  <si>
    <t>CSRN3&lt;XBSP&gt;</t>
  </si>
  <si>
    <t>CSRN3</t>
  </si>
  <si>
    <t>Cosern</t>
  </si>
  <si>
    <t>Engenharia consultiva</t>
  </si>
  <si>
    <t>CPFE3&lt;XBSP&gt;</t>
  </si>
  <si>
    <t>CPFE3</t>
  </si>
  <si>
    <t>CPFL Energia</t>
  </si>
  <si>
    <t>Equipamentos</t>
  </si>
  <si>
    <t>EKTR4&lt;XBSP&gt;</t>
  </si>
  <si>
    <t>EKTR4</t>
  </si>
  <si>
    <t>Elektro</t>
  </si>
  <si>
    <t>Equipamentos e serviços</t>
  </si>
  <si>
    <t>ELET3&lt;XBSP&gt;</t>
  </si>
  <si>
    <t>ELET3</t>
  </si>
  <si>
    <t>Eletrobras</t>
  </si>
  <si>
    <t>Exploração de imóveis</t>
  </si>
  <si>
    <t>LIPR3&lt;XBSP&gt;</t>
  </si>
  <si>
    <t>LIPR3</t>
  </si>
  <si>
    <t>Eletropar</t>
  </si>
  <si>
    <t>Exploração de rodovias</t>
  </si>
  <si>
    <t>EMAE4&lt;XBSP&gt;</t>
  </si>
  <si>
    <t>EMAE4</t>
  </si>
  <si>
    <t>Emae</t>
  </si>
  <si>
    <t>Exploração refino e distribuição</t>
  </si>
  <si>
    <t>ENBR3&lt;XBSP&gt;</t>
  </si>
  <si>
    <t>ENBR3</t>
  </si>
  <si>
    <t>Energias BR</t>
  </si>
  <si>
    <t>ENGI11&lt;XBSP&gt;</t>
  </si>
  <si>
    <t>ENGI11</t>
  </si>
  <si>
    <t>Energisa</t>
  </si>
  <si>
    <t>Fertilizantes e defensivos</t>
  </si>
  <si>
    <t>ENMT3&lt;XBSP&gt;</t>
  </si>
  <si>
    <t>ENMT3</t>
  </si>
  <si>
    <t>Energisa Mt</t>
  </si>
  <si>
    <t>Fios e tecidos</t>
  </si>
  <si>
    <t>ENEV3&lt;XBSP&gt;</t>
  </si>
  <si>
    <t>ENEV3</t>
  </si>
  <si>
    <t>Eneva</t>
  </si>
  <si>
    <t>Gás</t>
  </si>
  <si>
    <t>EGIE3&lt;XBSP&gt;</t>
  </si>
  <si>
    <t>EGIE3</t>
  </si>
  <si>
    <t>Engie Brasil</t>
  </si>
  <si>
    <t>Gestão de recursos e investimentos</t>
  </si>
  <si>
    <t>EQMA3B&lt;XBSP&gt;</t>
  </si>
  <si>
    <t>EQMA3B</t>
  </si>
  <si>
    <t>Eqtl Maranhao</t>
  </si>
  <si>
    <t>Holdings diversificadas</t>
  </si>
  <si>
    <t>EQPA3&lt;XBSP&gt;</t>
  </si>
  <si>
    <t>EQPA3</t>
  </si>
  <si>
    <t>Eqtl Para</t>
  </si>
  <si>
    <t>Hotelaria</t>
  </si>
  <si>
    <t>EQTL3&lt;XBSP&gt;</t>
  </si>
  <si>
    <t>EQTL3</t>
  </si>
  <si>
    <t>Equatorial</t>
  </si>
  <si>
    <t>Incorporações</t>
  </si>
  <si>
    <t>GEPA4&lt;XBSP&gt;</t>
  </si>
  <si>
    <t>GEPA4</t>
  </si>
  <si>
    <t>Ger Paranap</t>
  </si>
  <si>
    <t>Intermediação imobiliária</t>
  </si>
  <si>
    <t>LIGT3&lt;XBSP&gt;</t>
  </si>
  <si>
    <t>LIGT3</t>
  </si>
  <si>
    <t>Light S/A</t>
  </si>
  <si>
    <t>Madeira</t>
  </si>
  <si>
    <t>NEOE3&lt;XBSP&gt;</t>
  </si>
  <si>
    <t>NEOE3</t>
  </si>
  <si>
    <t>Neoenergia</t>
  </si>
  <si>
    <t>Máq. e equip. construção e agrícolas</t>
  </si>
  <si>
    <t>MEGA3&lt;XBSP&gt;</t>
  </si>
  <si>
    <t>MEGA3</t>
  </si>
  <si>
    <t>Omegaenergia</t>
  </si>
  <si>
    <t>Máq. e equip. industriais</t>
  </si>
  <si>
    <t>REDE3&lt;XBSP&gt;</t>
  </si>
  <si>
    <t>REDE3</t>
  </si>
  <si>
    <t>Rede Energia</t>
  </si>
  <si>
    <t>Materiais diversos</t>
  </si>
  <si>
    <t>RNEW4&lt;XBSP&gt;</t>
  </si>
  <si>
    <t>RNEW4</t>
  </si>
  <si>
    <t>Renova</t>
  </si>
  <si>
    <t>Material aeronáutico e de defesa</t>
  </si>
  <si>
    <t>STKF3&lt;XBSP&gt;</t>
  </si>
  <si>
    <t>STKF3</t>
  </si>
  <si>
    <t>Statkraft</t>
  </si>
  <si>
    <t>Material de transporte</t>
  </si>
  <si>
    <t>TAEE11&lt;XBSP&gt;</t>
  </si>
  <si>
    <t>TAEE11</t>
  </si>
  <si>
    <t>Taesa</t>
  </si>
  <si>
    <t>Material rodoviário</t>
  </si>
  <si>
    <t>TRPL4&lt;XBSP&gt;</t>
  </si>
  <si>
    <t>TRPL4</t>
  </si>
  <si>
    <t>Tran Paulist</t>
  </si>
  <si>
    <t>Medicamentos e outros produtos</t>
  </si>
  <si>
    <t>UPKP3B&lt;XBSP&gt;</t>
  </si>
  <si>
    <t>UPKP3B</t>
  </si>
  <si>
    <t>Uptick</t>
  </si>
  <si>
    <t>Minerais metálicos</t>
  </si>
  <si>
    <t>Motores compressores e outros</t>
  </si>
  <si>
    <t>Móveis</t>
  </si>
  <si>
    <t>Outros</t>
  </si>
  <si>
    <t>Papel e celulose</t>
  </si>
  <si>
    <t>Petroquímicos</t>
  </si>
  <si>
    <t>Produção de eventos e shows</t>
  </si>
  <si>
    <t>Produção e difusão de filmes e programas</t>
  </si>
  <si>
    <t>Produtos de limpeza</t>
  </si>
  <si>
    <t>Produtos de uso pessoal</t>
  </si>
  <si>
    <t>Produtos diversos</t>
  </si>
  <si>
    <t>Produtos para construção</t>
  </si>
  <si>
    <t>Programas de fidelização</t>
  </si>
  <si>
    <t>Programas e serviços</t>
  </si>
  <si>
    <t>Publicidade e propaganda</t>
  </si>
  <si>
    <t>Químicos diversos</t>
  </si>
  <si>
    <t>Restaurante e similares</t>
  </si>
  <si>
    <t>Seguradoras</t>
  </si>
  <si>
    <t>Serviços de apoio e armazenagem</t>
  </si>
  <si>
    <t>Serviços diversos</t>
  </si>
  <si>
    <t>Serviços educacionais</t>
  </si>
  <si>
    <t>Serviços financeiros diversos</t>
  </si>
  <si>
    <t>Serviços médico-hospitalares análises e diagnósticos</t>
  </si>
  <si>
    <t>Siderurgia</t>
  </si>
  <si>
    <t>Soc. crédito e financiamento</t>
  </si>
  <si>
    <t>Tecidos vestuário e calçados</t>
  </si>
  <si>
    <t>Telecomunicações</t>
  </si>
  <si>
    <t>Transporte aéreo</t>
  </si>
  <si>
    <t>Transporte ferroviário</t>
  </si>
  <si>
    <t>Transporte hidroviário</t>
  </si>
  <si>
    <t>Transporte rodoviário</t>
  </si>
  <si>
    <t>Utensílios domésticos</t>
  </si>
  <si>
    <t>Vestuário</t>
  </si>
  <si>
    <t>Viagens e turismo</t>
  </si>
  <si>
    <t>Versão:</t>
  </si>
  <si>
    <t>v220422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</si>
</sst>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$&quot;\ * #,##0.00_-;\-&quot;R$&quot;\ * #,##0.00_-;_-&quot;R$&quot;\ * &quot;-&quot;??_-;_-@_-"/>
    <numFmt numFmtId="164" formatCode="_-&quot;R$&quot;\ * #,##0_-;[Red]\-&quot;R$&quot;\ * #,##0_-;_-&quot;R$&quot;\ * &quot;-&quot;??_-;_-@_-"/>
    <numFmt numFmtId="165" formatCode="#,##0.00%;[Red]\-#,##0.00%"/>
    <numFmt numFmtId="166" formatCode="_-&quot;R$&quot;\ * #,##0.0000_-;[Red]\-&quot;R$&quot;\ * #,##0.0000_-;_-&quot;R$&quot;\ * &quot;-&quot;????_-;_-@_-"/>
    <numFmt numFmtId="167" formatCode="#,##0.00\ &quot;x&quot;;[Red]\-#,##0.00\ &quot;x&quot;"/>
    <numFmt numFmtId="168" formatCode="mmm"/>
    <numFmt numFmtId="169" formatCode="#,##0_ ;[Red]\-#,##0\ "/>
    <numFmt numFmtId="170" formatCode="#,##0.0000_ ;[Red]\-#,##0.0000\ "/>
    <numFmt numFmtId="171" formatCode="&quot;R$&quot;\ #,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6B66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1"/>
      <color rgb="FF006B66"/>
      <name val="Calibri"/>
      <family val="2"/>
      <scheme val="minor"/>
    </font>
    <font>
      <sz val="11"/>
      <color rgb="FF006B66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6"/>
      <color rgb="FF006B66"/>
      <name val="Calibri"/>
      <family val="2"/>
      <scheme val="minor"/>
    </font>
    <font>
      <b/>
      <sz val="12"/>
      <color rgb="FF006B66"/>
      <name val="Calibri"/>
      <family val="2"/>
      <scheme val="minor"/>
    </font>
    <font>
      <b/>
      <sz val="11"/>
      <color rgb="FFC59C00"/>
      <name val="Calibri"/>
      <family val="2"/>
      <scheme val="minor"/>
    </font>
    <font>
      <b/>
      <sz val="20"/>
      <color rgb="FF006B66"/>
      <name val="Calibri"/>
      <family val="2"/>
      <scheme val="minor"/>
    </font>
    <font>
      <b/>
      <sz val="10"/>
      <color rgb="FFDAE2DD"/>
      <name val="Calibri"/>
      <family val="2"/>
      <scheme val="minor"/>
    </font>
    <font>
      <b/>
      <sz val="20"/>
      <color rgb="FFC59C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C59C00"/>
      <name val="Calibri"/>
      <family val="2"/>
      <scheme val="minor"/>
    </font>
    <font>
      <b/>
      <sz val="16"/>
      <color rgb="FFDAE2DD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6"/>
        <bgColor indexed="64"/>
      </patternFill>
    </fill>
    <fill>
      <patternFill patternType="solid">
        <fgColor rgb="FFDAE2DD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rgb="FFC59C00"/>
      </bottom>
      <diagonal/>
    </border>
    <border>
      <left style="thick">
        <color rgb="FFC59C00"/>
      </left>
      <right/>
      <top/>
      <bottom style="hair">
        <color rgb="FFC59C00"/>
      </bottom>
      <diagonal/>
    </border>
    <border>
      <left/>
      <right/>
      <top style="hair">
        <color rgb="FFC59C00"/>
      </top>
      <bottom/>
      <diagonal/>
    </border>
    <border>
      <left style="thick">
        <color rgb="FFC59C00"/>
      </left>
      <right/>
      <top style="hair">
        <color rgb="FFC59C00"/>
      </top>
      <bottom/>
      <diagonal/>
    </border>
    <border>
      <left style="thin">
        <color theme="0"/>
      </left>
      <right style="medium">
        <color rgb="FFC59C00"/>
      </right>
      <top/>
      <bottom style="thick">
        <color rgb="FFC59C00"/>
      </bottom>
      <diagonal/>
    </border>
    <border>
      <left style="medium">
        <color rgb="FFC59C00"/>
      </left>
      <right style="medium">
        <color rgb="FFC59C00"/>
      </right>
      <top/>
      <bottom style="thick">
        <color rgb="FFC59C00"/>
      </bottom>
      <diagonal/>
    </border>
    <border>
      <left style="medium">
        <color rgb="FFC59C00"/>
      </left>
      <right style="thin">
        <color theme="0"/>
      </right>
      <top/>
      <bottom style="thick">
        <color rgb="FFC59C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/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thick">
        <color theme="0"/>
      </bottom>
      <diagonal/>
    </border>
    <border>
      <left/>
      <right/>
      <top/>
      <bottom style="thick">
        <color rgb="FFC59C00"/>
      </bottom>
      <diagonal/>
    </border>
    <border>
      <left/>
      <right/>
      <top style="hair">
        <color rgb="FFC59C00"/>
      </top>
      <bottom style="hair">
        <color rgb="FFC59C00"/>
      </bottom>
      <diagonal/>
    </border>
    <border>
      <left/>
      <right style="medium">
        <color rgb="FF006B66"/>
      </right>
      <top style="thick">
        <color rgb="FFC59C00"/>
      </top>
      <bottom style="hair">
        <color rgb="FF006B66"/>
      </bottom>
      <diagonal/>
    </border>
    <border>
      <left style="medium">
        <color rgb="FF006B66"/>
      </left>
      <right style="medium">
        <color rgb="FF006B66"/>
      </right>
      <top style="thick">
        <color rgb="FFC59C00"/>
      </top>
      <bottom style="hair">
        <color rgb="FF006B66"/>
      </bottom>
      <diagonal/>
    </border>
    <border>
      <left style="medium">
        <color rgb="FF006B66"/>
      </left>
      <right/>
      <top style="thick">
        <color rgb="FFC59C00"/>
      </top>
      <bottom style="hair">
        <color rgb="FF006B66"/>
      </bottom>
      <diagonal/>
    </border>
    <border>
      <left/>
      <right style="medium">
        <color rgb="FF006B66"/>
      </right>
      <top style="hair">
        <color rgb="FF006B66"/>
      </top>
      <bottom style="hair">
        <color rgb="FF006B66"/>
      </bottom>
      <diagonal/>
    </border>
    <border>
      <left style="medium">
        <color rgb="FF006B66"/>
      </left>
      <right style="medium">
        <color rgb="FF006B66"/>
      </right>
      <top style="hair">
        <color rgb="FF006B66"/>
      </top>
      <bottom style="hair">
        <color rgb="FF006B66"/>
      </bottom>
      <diagonal/>
    </border>
    <border>
      <left style="medium">
        <color rgb="FF006B66"/>
      </left>
      <right/>
      <top style="hair">
        <color rgb="FF006B66"/>
      </top>
      <bottom style="hair">
        <color rgb="FF006B66"/>
      </bottom>
      <diagonal/>
    </border>
    <border>
      <left/>
      <right style="medium">
        <color rgb="FF006B66"/>
      </right>
      <top style="hair">
        <color rgb="FF006B66"/>
      </top>
      <bottom/>
      <diagonal/>
    </border>
    <border>
      <left style="medium">
        <color rgb="FF006B66"/>
      </left>
      <right style="medium">
        <color rgb="FF006B66"/>
      </right>
      <top style="hair">
        <color rgb="FF006B66"/>
      </top>
      <bottom/>
      <diagonal/>
    </border>
    <border>
      <left style="medium">
        <color rgb="FF006B66"/>
      </left>
      <right/>
      <top style="hair">
        <color rgb="FF006B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0">
    <xf numFmtId="0" fontId="0" fillId="0" borderId="0" xfId="0"/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169" fontId="11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14" fontId="14" fillId="3" borderId="4" xfId="0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168" fontId="5" fillId="3" borderId="10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71" fontId="5" fillId="0" borderId="0" xfId="1" applyNumberFormat="1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14" fontId="10" fillId="0" borderId="15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left" vertical="center"/>
    </xf>
    <xf numFmtId="14" fontId="10" fillId="3" borderId="18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0" fillId="3" borderId="21" xfId="0" applyFill="1" applyBorder="1" applyAlignment="1">
      <alignment horizontal="center" vertical="center"/>
    </xf>
    <xf numFmtId="169" fontId="10" fillId="0" borderId="13" xfId="1" applyNumberFormat="1" applyFont="1" applyBorder="1" applyAlignment="1">
      <alignment horizontal="center" vertical="center"/>
    </xf>
    <xf numFmtId="169" fontId="10" fillId="0" borderId="14" xfId="1" applyNumberFormat="1" applyFont="1" applyBorder="1" applyAlignment="1">
      <alignment horizontal="center" vertical="center"/>
    </xf>
    <xf numFmtId="169" fontId="10" fillId="0" borderId="15" xfId="1" applyNumberFormat="1" applyFont="1" applyBorder="1" applyAlignment="1">
      <alignment horizontal="center" vertical="center"/>
    </xf>
    <xf numFmtId="169" fontId="10" fillId="0" borderId="16" xfId="1" applyNumberFormat="1" applyFont="1" applyBorder="1" applyAlignment="1">
      <alignment horizontal="center" vertical="center"/>
    </xf>
    <xf numFmtId="169" fontId="10" fillId="0" borderId="17" xfId="1" applyNumberFormat="1" applyFont="1" applyBorder="1" applyAlignment="1">
      <alignment horizontal="center" vertical="center"/>
    </xf>
    <xf numFmtId="169" fontId="10" fillId="0" borderId="18" xfId="1" applyNumberFormat="1" applyFont="1" applyBorder="1" applyAlignment="1">
      <alignment horizontal="center" vertical="center"/>
    </xf>
    <xf numFmtId="169" fontId="10" fillId="3" borderId="16" xfId="1" applyNumberFormat="1" applyFont="1" applyFill="1" applyBorder="1" applyAlignment="1">
      <alignment horizontal="center" vertical="center"/>
    </xf>
    <xf numFmtId="169" fontId="10" fillId="3" borderId="17" xfId="1" applyNumberFormat="1" applyFont="1" applyFill="1" applyBorder="1" applyAlignment="1">
      <alignment horizontal="center" vertical="center"/>
    </xf>
    <xf numFmtId="169" fontId="10" fillId="3" borderId="18" xfId="1" applyNumberFormat="1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65" fontId="10" fillId="0" borderId="13" xfId="1" applyNumberFormat="1" applyFont="1" applyBorder="1" applyAlignment="1">
      <alignment horizontal="center" vertical="center"/>
    </xf>
    <xf numFmtId="165" fontId="10" fillId="0" borderId="14" xfId="1" applyNumberFormat="1" applyFont="1" applyBorder="1" applyAlignment="1">
      <alignment horizontal="center" vertical="center"/>
    </xf>
    <xf numFmtId="165" fontId="10" fillId="0" borderId="15" xfId="1" applyNumberFormat="1" applyFont="1" applyBorder="1" applyAlignment="1">
      <alignment horizontal="center" vertical="center"/>
    </xf>
    <xf numFmtId="165" fontId="10" fillId="0" borderId="16" xfId="1" applyNumberFormat="1" applyFont="1" applyBorder="1" applyAlignment="1">
      <alignment horizontal="center" vertical="center"/>
    </xf>
    <xf numFmtId="165" fontId="10" fillId="0" borderId="17" xfId="1" applyNumberFormat="1" applyFont="1" applyBorder="1" applyAlignment="1">
      <alignment horizontal="center" vertical="center"/>
    </xf>
    <xf numFmtId="165" fontId="10" fillId="0" borderId="18" xfId="1" applyNumberFormat="1" applyFont="1" applyBorder="1" applyAlignment="1">
      <alignment horizontal="center" vertical="center"/>
    </xf>
    <xf numFmtId="165" fontId="10" fillId="3" borderId="16" xfId="1" applyNumberFormat="1" applyFont="1" applyFill="1" applyBorder="1" applyAlignment="1">
      <alignment horizontal="center" vertical="center"/>
    </xf>
    <xf numFmtId="165" fontId="10" fillId="3" borderId="17" xfId="1" applyNumberFormat="1" applyFont="1" applyFill="1" applyBorder="1" applyAlignment="1">
      <alignment horizontal="center" vertical="center"/>
    </xf>
    <xf numFmtId="165" fontId="10" fillId="3" borderId="18" xfId="1" applyNumberFormat="1" applyFont="1" applyFill="1" applyBorder="1" applyAlignment="1">
      <alignment horizontal="center" vertical="center"/>
    </xf>
    <xf numFmtId="170" fontId="10" fillId="0" borderId="13" xfId="0" applyNumberFormat="1" applyFont="1" applyBorder="1" applyAlignment="1">
      <alignment horizontal="center" vertical="center"/>
    </xf>
    <xf numFmtId="170" fontId="10" fillId="0" borderId="14" xfId="0" applyNumberFormat="1" applyFont="1" applyBorder="1" applyAlignment="1">
      <alignment horizontal="center" vertical="center"/>
    </xf>
    <xf numFmtId="170" fontId="10" fillId="0" borderId="15" xfId="0" applyNumberFormat="1" applyFont="1" applyBorder="1" applyAlignment="1">
      <alignment horizontal="center" vertical="center"/>
    </xf>
    <xf numFmtId="170" fontId="10" fillId="0" borderId="16" xfId="0" applyNumberFormat="1" applyFont="1" applyBorder="1" applyAlignment="1">
      <alignment horizontal="center" vertical="center"/>
    </xf>
    <xf numFmtId="170" fontId="10" fillId="0" borderId="17" xfId="0" applyNumberFormat="1" applyFont="1" applyBorder="1" applyAlignment="1">
      <alignment horizontal="center" vertical="center"/>
    </xf>
    <xf numFmtId="170" fontId="10" fillId="0" borderId="18" xfId="0" applyNumberFormat="1" applyFont="1" applyBorder="1" applyAlignment="1">
      <alignment horizontal="center" vertical="center"/>
    </xf>
    <xf numFmtId="170" fontId="10" fillId="3" borderId="16" xfId="0" applyNumberFormat="1" applyFont="1" applyFill="1" applyBorder="1" applyAlignment="1">
      <alignment horizontal="center" vertical="center"/>
    </xf>
    <xf numFmtId="170" fontId="10" fillId="3" borderId="17" xfId="0" applyNumberFormat="1" applyFont="1" applyFill="1" applyBorder="1" applyAlignment="1">
      <alignment horizontal="center" vertical="center"/>
    </xf>
    <xf numFmtId="170" fontId="10" fillId="3" borderId="18" xfId="0" applyNumberFormat="1" applyFont="1" applyFill="1" applyBorder="1" applyAlignment="1">
      <alignment horizontal="center" vertical="center"/>
    </xf>
    <xf numFmtId="167" fontId="10" fillId="0" borderId="13" xfId="0" applyNumberFormat="1" applyFont="1" applyBorder="1" applyAlignment="1">
      <alignment horizontal="center" vertical="center"/>
    </xf>
    <xf numFmtId="167" fontId="10" fillId="0" borderId="14" xfId="0" applyNumberFormat="1" applyFont="1" applyBorder="1" applyAlignment="1">
      <alignment horizontal="center" vertical="center"/>
    </xf>
    <xf numFmtId="167" fontId="10" fillId="0" borderId="15" xfId="0" applyNumberFormat="1" applyFont="1" applyBorder="1" applyAlignment="1">
      <alignment horizontal="center" vertical="center"/>
    </xf>
    <xf numFmtId="167" fontId="10" fillId="0" borderId="16" xfId="0" applyNumberFormat="1" applyFont="1" applyBorder="1" applyAlignment="1">
      <alignment horizontal="center" vertical="center"/>
    </xf>
    <xf numFmtId="167" fontId="10" fillId="0" borderId="17" xfId="0" applyNumberFormat="1" applyFont="1" applyBorder="1" applyAlignment="1">
      <alignment horizontal="center" vertical="center"/>
    </xf>
    <xf numFmtId="167" fontId="10" fillId="0" borderId="18" xfId="0" applyNumberFormat="1" applyFont="1" applyBorder="1" applyAlignment="1">
      <alignment horizontal="center" vertical="center"/>
    </xf>
    <xf numFmtId="167" fontId="10" fillId="3" borderId="16" xfId="0" applyNumberFormat="1" applyFont="1" applyFill="1" applyBorder="1" applyAlignment="1">
      <alignment horizontal="center" vertical="center"/>
    </xf>
    <xf numFmtId="167" fontId="10" fillId="3" borderId="17" xfId="0" applyNumberFormat="1" applyFont="1" applyFill="1" applyBorder="1" applyAlignment="1">
      <alignment horizontal="center" vertical="center"/>
    </xf>
    <xf numFmtId="167" fontId="10" fillId="3" borderId="18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1" fillId="4" borderId="22" xfId="0" applyFont="1" applyFill="1" applyBorder="1" applyAlignment="1">
      <alignment horizontal="center"/>
    </xf>
    <xf numFmtId="0" fontId="15" fillId="3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6B66"/>
      <color rgb="FFDAE2DD"/>
      <color rgb="FFC59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1579563</xdr:colOff>
      <xdr:row>1</xdr:row>
      <xdr:rowOff>21275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BD25C4D-A913-44FB-9C0B-F83261A37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3178969" cy="588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BP500"/>
  <sheetViews>
    <sheetView showGridLines="0" tabSelected="1" topLeftCell="B1" zoomScale="80" zoomScaleNormal="80" workbookViewId="0">
      <pane xSplit="6" ySplit="8" topLeftCell="H9" activePane="bottomRight" state="frozen"/>
      <selection pane="bottomRight" activeCell="E6" sqref="E6"/>
      <selection pane="bottomLeft" activeCell="B9" sqref="B9"/>
      <selection pane="topRight" activeCell="H1" sqref="H1"/>
    </sheetView>
  </sheetViews>
  <sheetFormatPr defaultColWidth="21.7109375" defaultRowHeight="14.45"/>
  <cols>
    <col min="1" max="1" width="49.7109375" style="13" hidden="1" customWidth="1"/>
    <col min="2" max="2" width="2.7109375" style="13" customWidth="1"/>
    <col min="3" max="3" width="22.7109375" style="13" customWidth="1"/>
    <col min="4" max="4" width="26.28515625" style="13" customWidth="1"/>
    <col min="5" max="5" width="20.7109375" style="13" customWidth="1"/>
    <col min="6" max="6" width="45.42578125" style="13" customWidth="1"/>
    <col min="7" max="7" width="18" style="13" bestFit="1" customWidth="1"/>
    <col min="8" max="8" width="2.5703125" style="13" customWidth="1"/>
    <col min="9" max="12" width="14.5703125" style="13" customWidth="1"/>
    <col min="13" max="13" width="2.5703125" style="13" customWidth="1"/>
    <col min="14" max="17" width="14.5703125" style="13" customWidth="1"/>
    <col min="18" max="18" width="2.5703125" style="13" customWidth="1"/>
    <col min="19" max="21" width="14.5703125" style="13" customWidth="1"/>
    <col min="22" max="22" width="2.5703125" style="13" customWidth="1"/>
    <col min="23" max="26" width="14.5703125" style="13" customWidth="1"/>
    <col min="27" max="27" width="2.5703125" style="13" customWidth="1"/>
    <col min="28" max="30" width="14.5703125" style="13" customWidth="1"/>
    <col min="31" max="31" width="2.5703125" style="13" customWidth="1"/>
    <col min="32" max="35" width="14.5703125" style="13" customWidth="1"/>
    <col min="36" max="36" width="2.5703125" style="13" customWidth="1"/>
    <col min="37" max="39" width="14.5703125" style="13" customWidth="1"/>
    <col min="40" max="40" width="2.5703125" style="13" customWidth="1"/>
    <col min="41" max="44" width="14.5703125" style="13" customWidth="1"/>
    <col min="45" max="45" width="2.5703125" style="13" customWidth="1"/>
    <col min="46" max="48" width="14.5703125" style="13" customWidth="1"/>
    <col min="49" max="49" width="2.5703125" style="13" customWidth="1"/>
    <col min="50" max="52" width="14.5703125" style="13" customWidth="1"/>
    <col min="53" max="53" width="2.5703125" style="13" customWidth="1"/>
    <col min="54" max="56" width="14.5703125" style="13" customWidth="1"/>
    <col min="57" max="57" width="2.5703125" style="13" customWidth="1"/>
    <col min="58" max="60" width="14.5703125" style="13" customWidth="1"/>
    <col min="61" max="61" width="2.5703125" style="13" customWidth="1"/>
    <col min="62" max="64" width="14.5703125" style="13" customWidth="1"/>
    <col min="65" max="65" width="2.5703125" style="13" customWidth="1"/>
    <col min="66" max="68" width="14.5703125" style="13" customWidth="1"/>
    <col min="69" max="16384" width="21.7109375" style="13"/>
  </cols>
  <sheetData>
    <row r="1" spans="1:68" ht="45" customHeight="1" thickBot="1">
      <c r="A1" s="36" t="s">
        <v>0</v>
      </c>
      <c r="C1" s="10"/>
      <c r="D1" s="10"/>
      <c r="E1" s="109" t="s">
        <v>1</v>
      </c>
      <c r="F1" s="109"/>
      <c r="G1" s="109"/>
      <c r="I1" s="9"/>
      <c r="J1" s="106"/>
      <c r="K1" s="2"/>
      <c r="L1" s="2"/>
      <c r="N1" s="2"/>
      <c r="O1" s="2"/>
      <c r="P1" s="2"/>
      <c r="Q1" s="2"/>
      <c r="S1" s="3"/>
      <c r="T1" s="3"/>
      <c r="U1" s="3"/>
      <c r="W1" s="2"/>
      <c r="X1" s="2"/>
      <c r="Y1" s="2"/>
      <c r="Z1" s="2"/>
      <c r="AB1" s="3"/>
      <c r="AC1" s="3"/>
      <c r="AD1" s="3"/>
      <c r="AF1" s="2"/>
      <c r="AG1" s="2"/>
      <c r="AH1" s="2"/>
      <c r="AI1" s="2"/>
      <c r="AK1" s="3"/>
      <c r="AL1" s="3"/>
      <c r="AM1" s="3"/>
      <c r="AO1" s="2"/>
      <c r="AP1" s="2"/>
      <c r="AQ1" s="2"/>
      <c r="AR1" s="2"/>
      <c r="AT1" s="4"/>
      <c r="AU1" s="4"/>
      <c r="AV1" s="4"/>
      <c r="AX1" s="5"/>
      <c r="AY1" s="5"/>
      <c r="AZ1" s="5"/>
      <c r="BB1" s="4"/>
      <c r="BC1" s="4"/>
      <c r="BD1" s="4"/>
      <c r="BF1" s="4"/>
      <c r="BG1" s="4"/>
      <c r="BH1" s="4"/>
      <c r="BJ1" s="4"/>
      <c r="BK1" s="4"/>
      <c r="BL1" s="4"/>
      <c r="BN1" s="6"/>
      <c r="BO1" s="6"/>
      <c r="BP1" s="6"/>
    </row>
    <row r="2" spans="1:68" ht="17.100000000000001" customHeight="1" thickTop="1">
      <c r="A2" s="37"/>
      <c r="C2" s="17" t="s">
        <v>2</v>
      </c>
      <c r="D2" s="18">
        <f>IF(D3="",MAX(G:G),D3)</f>
        <v>44561</v>
      </c>
      <c r="E2" s="7" t="s">
        <v>3</v>
      </c>
      <c r="G2" s="11"/>
      <c r="I2" s="1"/>
      <c r="J2" s="1"/>
      <c r="K2" s="1"/>
      <c r="L2" s="1"/>
      <c r="N2" s="1"/>
      <c r="O2" s="1"/>
      <c r="P2" s="1"/>
      <c r="Q2" s="1"/>
      <c r="S2" s="1"/>
      <c r="T2" s="1"/>
      <c r="U2" s="1"/>
      <c r="W2" s="1"/>
      <c r="X2" s="1"/>
      <c r="Y2" s="1"/>
      <c r="Z2" s="1"/>
      <c r="AB2" s="1"/>
      <c r="AC2" s="1"/>
      <c r="AD2" s="1"/>
      <c r="AF2" s="1"/>
      <c r="AG2" s="1"/>
      <c r="AH2" s="1"/>
      <c r="AI2" s="1"/>
      <c r="AK2" s="1"/>
      <c r="AL2" s="1"/>
      <c r="AM2" s="1"/>
      <c r="AO2" s="1"/>
      <c r="AP2" s="1"/>
      <c r="AQ2" s="1"/>
      <c r="AR2" s="1"/>
      <c r="AT2" s="1"/>
      <c r="AU2" s="1"/>
      <c r="AV2" s="1"/>
      <c r="AX2" s="1"/>
      <c r="AY2" s="1"/>
      <c r="AZ2" s="1"/>
      <c r="BB2" s="1"/>
      <c r="BC2" s="1"/>
      <c r="BD2" s="1"/>
      <c r="BF2" s="1"/>
      <c r="BG2" s="1"/>
      <c r="BH2" s="1"/>
      <c r="BJ2" s="1"/>
      <c r="BK2" s="1"/>
      <c r="BL2" s="1"/>
      <c r="BN2" s="1"/>
      <c r="BO2" s="1"/>
      <c r="BP2" s="1"/>
    </row>
    <row r="3" spans="1:68" ht="17.100000000000001" customHeight="1">
      <c r="A3" s="38" t="s">
        <v>4</v>
      </c>
      <c r="C3" s="19" t="s">
        <v>5</v>
      </c>
      <c r="D3" s="20">
        <v>44561</v>
      </c>
      <c r="E3" s="7" t="s">
        <v>6</v>
      </c>
      <c r="G3" s="11"/>
      <c r="I3" s="1"/>
      <c r="J3" s="1"/>
      <c r="K3" s="1"/>
      <c r="L3" s="1"/>
      <c r="N3" s="1"/>
      <c r="O3" s="1"/>
      <c r="P3" s="1"/>
      <c r="Q3" s="1"/>
      <c r="S3" s="1"/>
      <c r="T3" s="1"/>
      <c r="U3" s="1"/>
      <c r="W3" s="1"/>
      <c r="X3" s="1"/>
      <c r="Y3" s="1"/>
      <c r="Z3" s="1"/>
      <c r="AB3" s="1"/>
      <c r="AC3" s="1"/>
      <c r="AD3" s="1"/>
      <c r="AF3" s="1"/>
      <c r="AG3" s="1"/>
      <c r="AH3" s="1"/>
      <c r="AI3" s="1"/>
      <c r="AK3" s="1"/>
      <c r="AL3" s="1"/>
      <c r="AM3" s="1"/>
      <c r="AO3" s="1"/>
      <c r="AP3" s="1"/>
      <c r="AQ3" s="1"/>
      <c r="AR3" s="1"/>
      <c r="AT3" s="1"/>
      <c r="AU3" s="1"/>
      <c r="AV3" s="1"/>
      <c r="AX3" s="1"/>
      <c r="AY3" s="1"/>
      <c r="AZ3" s="1"/>
      <c r="BB3" s="1"/>
      <c r="BC3" s="1"/>
      <c r="BD3" s="1"/>
      <c r="BF3" s="1"/>
      <c r="BG3" s="1"/>
      <c r="BH3" s="1"/>
      <c r="BJ3" s="1"/>
      <c r="BK3" s="1"/>
      <c r="BL3" s="1"/>
      <c r="BN3" s="1"/>
      <c r="BO3" s="1"/>
      <c r="BP3" s="1"/>
    </row>
    <row r="4" spans="1:68" ht="17.100000000000001" customHeight="1">
      <c r="A4" s="39" t="s">
        <v>7</v>
      </c>
      <c r="C4" s="19" t="s">
        <v>8</v>
      </c>
      <c r="D4" s="21" t="s">
        <v>9</v>
      </c>
      <c r="E4" s="32" t="s">
        <v>10</v>
      </c>
      <c r="G4" s="1"/>
      <c r="I4" s="1"/>
      <c r="J4" s="1"/>
      <c r="K4" s="1"/>
      <c r="L4" s="1"/>
      <c r="N4" s="1"/>
      <c r="O4" s="1"/>
      <c r="P4" s="1"/>
      <c r="Q4" s="1"/>
      <c r="S4" s="1"/>
      <c r="T4" s="1"/>
      <c r="U4" s="1"/>
      <c r="W4" s="1"/>
      <c r="X4" s="1"/>
      <c r="Y4" s="1"/>
      <c r="Z4" s="1"/>
      <c r="AB4" s="1"/>
      <c r="AC4" s="1"/>
      <c r="AD4" s="1"/>
      <c r="AF4" s="1"/>
      <c r="AG4" s="1"/>
      <c r="AH4" s="1"/>
      <c r="AI4" s="1"/>
      <c r="AK4" s="1"/>
      <c r="AL4" s="1"/>
      <c r="AM4" s="1"/>
      <c r="AO4" s="1"/>
      <c r="AP4" s="1"/>
      <c r="AQ4" s="1"/>
      <c r="AR4" s="1"/>
      <c r="AT4" s="1"/>
      <c r="AU4" s="1"/>
      <c r="AV4" s="1"/>
      <c r="AX4" s="1"/>
      <c r="AY4" s="1"/>
      <c r="AZ4" s="1"/>
      <c r="BB4" s="1"/>
      <c r="BC4" s="1"/>
      <c r="BD4" s="1"/>
      <c r="BF4" s="1"/>
      <c r="BG4" s="1"/>
      <c r="BH4" s="1"/>
      <c r="BJ4" s="1"/>
      <c r="BK4" s="1"/>
      <c r="BL4" s="1"/>
      <c r="BN4" s="1"/>
      <c r="BO4" s="1"/>
      <c r="BP4" s="1"/>
    </row>
    <row r="5" spans="1:68" ht="17.100000000000001" customHeight="1" thickBot="1">
      <c r="A5" s="38" t="s">
        <v>11</v>
      </c>
      <c r="C5" s="19" t="s">
        <v>12</v>
      </c>
      <c r="D5" s="21" t="s">
        <v>13</v>
      </c>
      <c r="E5" s="32" t="s">
        <v>14</v>
      </c>
      <c r="G5" s="29"/>
      <c r="H5" s="33"/>
    </row>
    <row r="6" spans="1:68" ht="16.899999999999999" thickTop="1" thickBot="1">
      <c r="A6" s="39" t="s">
        <v>15</v>
      </c>
      <c r="C6" s="42"/>
      <c r="D6" s="42"/>
      <c r="E6" s="8"/>
      <c r="F6" s="12"/>
      <c r="G6" s="12"/>
      <c r="I6" s="35" t="s">
        <v>16</v>
      </c>
      <c r="J6" s="35" t="s">
        <v>16</v>
      </c>
      <c r="K6" s="35" t="s">
        <v>17</v>
      </c>
      <c r="L6" s="35" t="s">
        <v>17</v>
      </c>
      <c r="M6" s="34"/>
      <c r="N6" s="35" t="s">
        <v>16</v>
      </c>
      <c r="O6" s="35" t="s">
        <v>16</v>
      </c>
      <c r="P6" s="35" t="s">
        <v>17</v>
      </c>
      <c r="Q6" s="35" t="s">
        <v>17</v>
      </c>
      <c r="R6" s="34"/>
      <c r="S6" s="35" t="s">
        <v>17</v>
      </c>
      <c r="T6" s="35" t="s">
        <v>17</v>
      </c>
      <c r="U6" s="35" t="s">
        <v>17</v>
      </c>
      <c r="V6" s="34"/>
      <c r="W6" s="35" t="s">
        <v>16</v>
      </c>
      <c r="X6" s="35" t="s">
        <v>16</v>
      </c>
      <c r="Y6" s="35" t="s">
        <v>17</v>
      </c>
      <c r="Z6" s="35" t="s">
        <v>17</v>
      </c>
      <c r="AA6" s="34"/>
      <c r="AB6" s="35" t="s">
        <v>17</v>
      </c>
      <c r="AC6" s="35" t="s">
        <v>17</v>
      </c>
      <c r="AD6" s="35" t="s">
        <v>17</v>
      </c>
      <c r="AE6" s="34"/>
      <c r="AF6" s="35" t="s">
        <v>16</v>
      </c>
      <c r="AG6" s="35" t="s">
        <v>16</v>
      </c>
      <c r="AH6" s="35" t="s">
        <v>17</v>
      </c>
      <c r="AI6" s="35" t="s">
        <v>17</v>
      </c>
      <c r="AJ6" s="34"/>
      <c r="AK6" s="35" t="s">
        <v>17</v>
      </c>
      <c r="AL6" s="35" t="s">
        <v>17</v>
      </c>
      <c r="AM6" s="35" t="s">
        <v>17</v>
      </c>
      <c r="AN6" s="34"/>
      <c r="AO6" s="35" t="s">
        <v>16</v>
      </c>
      <c r="AP6" s="35" t="s">
        <v>16</v>
      </c>
      <c r="AQ6" s="35" t="s">
        <v>17</v>
      </c>
      <c r="AR6" s="35" t="s">
        <v>17</v>
      </c>
      <c r="AS6" s="34"/>
      <c r="AT6" s="35" t="s">
        <v>17</v>
      </c>
      <c r="AU6" s="35" t="s">
        <v>17</v>
      </c>
      <c r="AV6" s="35" t="s">
        <v>17</v>
      </c>
      <c r="AW6" s="34"/>
      <c r="AX6" s="35" t="s">
        <v>17</v>
      </c>
      <c r="AY6" s="35" t="s">
        <v>17</v>
      </c>
      <c r="AZ6" s="35" t="s">
        <v>17</v>
      </c>
      <c r="BA6" s="34"/>
      <c r="BB6" s="35" t="s">
        <v>17</v>
      </c>
      <c r="BC6" s="35" t="s">
        <v>17</v>
      </c>
      <c r="BD6" s="35" t="s">
        <v>17</v>
      </c>
      <c r="BE6" s="34"/>
      <c r="BF6" s="35" t="s">
        <v>17</v>
      </c>
      <c r="BG6" s="35" t="s">
        <v>17</v>
      </c>
      <c r="BH6" s="35" t="s">
        <v>17</v>
      </c>
      <c r="BI6" s="34"/>
      <c r="BJ6" s="35" t="s">
        <v>17</v>
      </c>
      <c r="BK6" s="35" t="s">
        <v>17</v>
      </c>
      <c r="BL6" s="35" t="s">
        <v>17</v>
      </c>
      <c r="BM6" s="34"/>
      <c r="BN6" s="35" t="s">
        <v>17</v>
      </c>
      <c r="BO6" s="35" t="s">
        <v>17</v>
      </c>
      <c r="BP6" s="35" t="s">
        <v>17</v>
      </c>
    </row>
    <row r="7" spans="1:68" ht="20.100000000000001" customHeight="1" thickTop="1" thickBot="1">
      <c r="A7" s="40" t="s">
        <v>18</v>
      </c>
      <c r="B7" s="27"/>
      <c r="C7" s="28"/>
      <c r="D7" s="28"/>
      <c r="E7" s="28"/>
      <c r="F7" s="29"/>
      <c r="G7" s="29"/>
      <c r="H7" s="28"/>
      <c r="I7" s="30" t="str">
        <f>CHOOSE(ROUNDUP(MONTH($D$2)/3,0),"&lt;MAR","&lt;JUN","&lt;SEP","&lt;DEC")&amp;"/"&amp;YEAR($D$2)</f>
        <v>&lt;DEC/2021</v>
      </c>
      <c r="J7" s="31" t="str">
        <f>CHOOSE(ROUNDUP(MONTH($D$2)/3,0),"&lt;MAR","&lt;JUN","&lt;SEP","&lt;DEC")&amp;"/"&amp;YEAR($D$2)-1</f>
        <v>&lt;DEC/2020</v>
      </c>
      <c r="K7" s="30" t="str">
        <f>I7</f>
        <v>&lt;DEC/2021</v>
      </c>
      <c r="L7" s="31" t="str">
        <f>J7</f>
        <v>&lt;DEC/2020</v>
      </c>
      <c r="M7" s="28"/>
      <c r="N7" s="30" t="str">
        <f>$I7</f>
        <v>&lt;DEC/2021</v>
      </c>
      <c r="O7" s="31" t="str">
        <f>$J7</f>
        <v>&lt;DEC/2020</v>
      </c>
      <c r="P7" s="30" t="str">
        <f>$K7</f>
        <v>&lt;DEC/2021</v>
      </c>
      <c r="Q7" s="31" t="str">
        <f>$L7</f>
        <v>&lt;DEC/2020</v>
      </c>
      <c r="R7" s="28"/>
      <c r="S7" s="30" t="str">
        <f>CHOOSE(ROUNDUP(MONTH($D$2)/3,0),"&lt;MAR","&lt;JUN","&lt;SEP","&lt;DEC")&amp;"/"&amp;YEAR($D$2)</f>
        <v>&lt;DEC/2021</v>
      </c>
      <c r="T7" s="31" t="str">
        <f>"&lt;DEC/"&amp;YEAR($D$2)-1</f>
        <v>&lt;DEC/2020</v>
      </c>
      <c r="U7" s="31" t="str">
        <f>"&lt;DEC/"&amp;YEAR($D$2)-2</f>
        <v>&lt;DEC/2019</v>
      </c>
      <c r="V7" s="28"/>
      <c r="W7" s="30" t="str">
        <f>$I7</f>
        <v>&lt;DEC/2021</v>
      </c>
      <c r="X7" s="31" t="str">
        <f>$J7</f>
        <v>&lt;DEC/2020</v>
      </c>
      <c r="Y7" s="30" t="str">
        <f>$K7</f>
        <v>&lt;DEC/2021</v>
      </c>
      <c r="Z7" s="31" t="str">
        <f>$L7</f>
        <v>&lt;DEC/2020</v>
      </c>
      <c r="AA7" s="28"/>
      <c r="AB7" s="30" t="str">
        <f>$S7</f>
        <v>&lt;DEC/2021</v>
      </c>
      <c r="AC7" s="31" t="str">
        <f>$T7</f>
        <v>&lt;DEC/2020</v>
      </c>
      <c r="AD7" s="31" t="str">
        <f>$U7</f>
        <v>&lt;DEC/2019</v>
      </c>
      <c r="AE7" s="28"/>
      <c r="AF7" s="30" t="str">
        <f>$I7</f>
        <v>&lt;DEC/2021</v>
      </c>
      <c r="AG7" s="31" t="str">
        <f>$J7</f>
        <v>&lt;DEC/2020</v>
      </c>
      <c r="AH7" s="30" t="str">
        <f>$K7</f>
        <v>&lt;DEC/2021</v>
      </c>
      <c r="AI7" s="31" t="str">
        <f>$L7</f>
        <v>&lt;DEC/2020</v>
      </c>
      <c r="AJ7" s="28"/>
      <c r="AK7" s="30" t="str">
        <f>$S7</f>
        <v>&lt;DEC/2021</v>
      </c>
      <c r="AL7" s="31" t="str">
        <f>$T7</f>
        <v>&lt;DEC/2020</v>
      </c>
      <c r="AM7" s="31" t="str">
        <f>$U7</f>
        <v>&lt;DEC/2019</v>
      </c>
      <c r="AN7" s="28"/>
      <c r="AO7" s="30" t="str">
        <f>$I7</f>
        <v>&lt;DEC/2021</v>
      </c>
      <c r="AP7" s="31" t="str">
        <f>$J7</f>
        <v>&lt;DEC/2020</v>
      </c>
      <c r="AQ7" s="30" t="str">
        <f>$K7</f>
        <v>&lt;DEC/2021</v>
      </c>
      <c r="AR7" s="31" t="str">
        <f>$L7</f>
        <v>&lt;DEC/2020</v>
      </c>
      <c r="AS7" s="28"/>
      <c r="AT7" s="30" t="str">
        <f>$S7</f>
        <v>&lt;DEC/2021</v>
      </c>
      <c r="AU7" s="31" t="str">
        <f>$T7</f>
        <v>&lt;DEC/2020</v>
      </c>
      <c r="AV7" s="31" t="str">
        <f>$U7</f>
        <v>&lt;DEC/2019</v>
      </c>
      <c r="AW7" s="28"/>
      <c r="AX7" s="30" t="str">
        <f>$S7</f>
        <v>&lt;DEC/2021</v>
      </c>
      <c r="AY7" s="31" t="str">
        <f>$T7</f>
        <v>&lt;DEC/2020</v>
      </c>
      <c r="AZ7" s="31" t="str">
        <f>$U7</f>
        <v>&lt;DEC/2019</v>
      </c>
      <c r="BA7" s="28"/>
      <c r="BB7" s="30" t="str">
        <f>$S7</f>
        <v>&lt;DEC/2021</v>
      </c>
      <c r="BC7" s="31" t="str">
        <f>$T7</f>
        <v>&lt;DEC/2020</v>
      </c>
      <c r="BD7" s="31" t="str">
        <f>$U7</f>
        <v>&lt;DEC/2019</v>
      </c>
      <c r="BE7" s="28"/>
      <c r="BF7" s="30" t="str">
        <f>$S7</f>
        <v>&lt;DEC/2021</v>
      </c>
      <c r="BG7" s="31" t="str">
        <f>$T7</f>
        <v>&lt;DEC/2020</v>
      </c>
      <c r="BH7" s="31" t="str">
        <f>$U7</f>
        <v>&lt;DEC/2019</v>
      </c>
      <c r="BI7" s="28"/>
      <c r="BJ7" s="30" t="str">
        <f>$S7</f>
        <v>&lt;DEC/2021</v>
      </c>
      <c r="BK7" s="31" t="str">
        <f>$T7</f>
        <v>&lt;DEC/2020</v>
      </c>
      <c r="BL7" s="31" t="str">
        <f>$U7</f>
        <v>&lt;DEC/2019</v>
      </c>
      <c r="BM7" s="28"/>
      <c r="BN7" s="30" t="str">
        <f>$S7</f>
        <v>&lt;DEC/2021</v>
      </c>
      <c r="BO7" s="31" t="str">
        <f>$T7</f>
        <v>&lt;DEC/2020</v>
      </c>
      <c r="BP7" s="31" t="str">
        <f>$U7</f>
        <v>&lt;DEC/2019</v>
      </c>
    </row>
    <row r="8" spans="1:68" ht="28.9" thickTop="1" thickBot="1">
      <c r="A8" s="39" t="s">
        <v>19</v>
      </c>
      <c r="C8" s="22" t="str" cm="1">
        <f t="array" ref="C8">_xll.ECOSECURITIES("STOCK","ACTIVE","TRUE","BRA","XBSP",,"Ticker",IF($D$5="","","Segment Bovespa="&amp;$D$5))</f>
        <v>Ticker</v>
      </c>
      <c r="D8" s="23" t="str">
        <f>_xll.ECONOMATICA($C$9:$C$500,"ticker")</f>
        <v>Código</v>
      </c>
      <c r="E8" s="23" t="str">
        <f>_xll.ECONOMATICA($C$9:$C$500,"name")</f>
        <v>Nome</v>
      </c>
      <c r="F8" s="23" t="str">
        <f>_xll.ECONOMATICA($C$9:$C$500,"Segment Bovespa",,,,,,,,,"Segmento Bovespa")</f>
        <v>Segmento Bovespa</v>
      </c>
      <c r="G8" s="24" t="str">
        <f>_xll.ECONOMATICA($C$9:$C$500,"Fin Statm Date",,,,,,,,,"Data Último Balanço")</f>
        <v>Data Último Balanço</v>
      </c>
      <c r="H8" s="25"/>
      <c r="I8" s="26" t="str">
        <f>_xll.ECONOMATICA($C$9:$C$500,"Revenues",I6,I7,,,,$D$4,,,"Receita Operacional")</f>
        <v>Receita Operacional</v>
      </c>
      <c r="J8" s="23" t="str">
        <f>_xll.ECONOMATICA($C$9:$C$500,"Revenues",J6,J7,,,,$D$4,,,"Receita Operacional")</f>
        <v>Receita Operacional</v>
      </c>
      <c r="K8" s="23" t="str">
        <f>_xll.ECONOMATICA($C$9:$C$500,"Revenues",K6,K7,,,,$D$4,,,"Receita Operacional")</f>
        <v>Receita Operacional</v>
      </c>
      <c r="L8" s="24" t="str">
        <f>_xll.ECONOMATICA($C$9:$C$500,"Revenues",L6,L7,,,,$D$4,,,"Receita Operacional")</f>
        <v>Receita Operacional</v>
      </c>
      <c r="M8" s="25"/>
      <c r="N8" s="26" t="str">
        <f>_xll.ECONOMATICA($C$9:$C$500,"Gross Profit",N6,N7,,,,$D$4,,,"Lucro Bruto")</f>
        <v>Lucro Bruto</v>
      </c>
      <c r="O8" s="23" t="str">
        <f>_xll.ECONOMATICA($C$9:$C$500,"Gross Profit",O6,O7,,,,$D$4,,,"Lucro Bruto")</f>
        <v>Lucro Bruto</v>
      </c>
      <c r="P8" s="23" t="str">
        <f>_xll.ECONOMATICA($C$9:$C$500,"Gross Profit",P6,P7,,,,$D$4,,,"Lucro Bruto")</f>
        <v>Lucro Bruto</v>
      </c>
      <c r="Q8" s="24" t="str">
        <f>_xll.ECONOMATICA($C$9:$C$500,"Gross Profit",Q6,Q7,,,,$D$4,,,"Lucro Bruto")</f>
        <v>Lucro Bruto</v>
      </c>
      <c r="R8" s="25"/>
      <c r="S8" s="26" t="str">
        <f>_xll.ECONOMATICA($C$9:$C$500,"GrossMargin",S6,S7,,,,"decimal",,,"Margem Bruta")</f>
        <v>Margem Bruta</v>
      </c>
      <c r="T8" s="23" t="str">
        <f>_xll.ECONOMATICA($C$9:$C$500,"GrossMargin",T6,T7,,,,"decimal",,,"Margem Bruta")</f>
        <v>Margem Bruta</v>
      </c>
      <c r="U8" s="24" t="str">
        <f>_xll.ECONOMATICA($C$9:$C$500,"GrossMargin",U6,U7,,,,"decimal",,,"Margem Bruta")</f>
        <v>Margem Bruta</v>
      </c>
      <c r="V8" s="25"/>
      <c r="W8" s="26" t="str">
        <f>_xll.ECONOMATICA($C$9:$C$500,"EBIT",W6,W7,,,,$D$4,,,"Lucro Operacional")</f>
        <v>Lucro Operacional</v>
      </c>
      <c r="X8" s="23" t="str">
        <f>_xll.ECONOMATICA($C$9:$C$500,"EBIT",X6,X7,,,,$D$4,,,"Lucro Operacional")</f>
        <v>Lucro Operacional</v>
      </c>
      <c r="Y8" s="23" t="str">
        <f>_xll.ECONOMATICA($C$9:$C$500,"EBIT",Y6,Y7,,,,$D$4,,,"Lucro Operacional")</f>
        <v>Lucro Operacional</v>
      </c>
      <c r="Z8" s="24" t="str">
        <f>_xll.ECONOMATICA($C$9:$C$500,"EBIT",Z6,Z7,,,,$D$4,,,"Lucro Operacional")</f>
        <v>Lucro Operacional</v>
      </c>
      <c r="AA8" s="25"/>
      <c r="AB8" s="26" t="str">
        <f>_xll.ECONOMATICA($C$9:$C$500,"EBITMargin",AB6,AB7,,,,"decimal",,,"Margem Operacional")</f>
        <v>Margem Operacional</v>
      </c>
      <c r="AC8" s="23" t="str">
        <f>_xll.ECONOMATICA($C$9:$C$500,"EBITMargin",AC6,AC7,,,,"decimal",,,"Margem Operacional")</f>
        <v>Margem Operacional</v>
      </c>
      <c r="AD8" s="24" t="str">
        <f>_xll.ECONOMATICA($C$9:$C$500,"EBITMargin",AD6,AD7,,,,"decimal",,,"Margem Operacional")</f>
        <v>Margem Operacional</v>
      </c>
      <c r="AE8" s="25"/>
      <c r="AF8" s="26" t="str">
        <f>_xll.ECONOMATICA($C$9:$C$500,"EBITDA",AF6,AF7,,,,$D$4,,,"EBITDA")</f>
        <v>EBITDA</v>
      </c>
      <c r="AG8" s="23" t="str">
        <f>_xll.ECONOMATICA($C$9:$C$500,"EBITDA",AG6,AG7,,,,$D$4,,,"EBITDA")</f>
        <v>EBITDA</v>
      </c>
      <c r="AH8" s="23" t="str">
        <f>_xll.ECONOMATICA($C$9:$C$500,"EBITDA",AH6,AH7,,,,$D$4,,,"EBITDA")</f>
        <v>EBITDA</v>
      </c>
      <c r="AI8" s="24" t="str">
        <f>_xll.ECONOMATICA($C$9:$C$500,"EBITDA",AI6,AI7,,,,$D$4,,,"EBITDA")</f>
        <v>EBITDA</v>
      </c>
      <c r="AJ8" s="25"/>
      <c r="AK8" s="26" t="str">
        <f>_xll.ECONOMATICA($C$9:$C$500,"EbitdaMargin",AK6,AK7,,,,"decimal",,,"Margem EBITDA")</f>
        <v>Margem EBITDA</v>
      </c>
      <c r="AL8" s="23" t="str">
        <f>_xll.ECONOMATICA($C$9:$C$500,"EbitdaMargin",AL6,AL7,,,,"decimal",,,"Margem EBITDA")</f>
        <v>Margem EBITDA</v>
      </c>
      <c r="AM8" s="24" t="str">
        <f>_xll.ECONOMATICA($C$9:$C$500,"EbitdaMargin",AM6,AM7,,,,"decimal",,,"Margem EBITDA")</f>
        <v>Margem EBITDA</v>
      </c>
      <c r="AN8" s="25"/>
      <c r="AO8" s="26" t="str">
        <f>_xll.ECONOMATICA($C$9:$C$500,"net income",AO6,AO7,,,,$D$4,,,"Lucro Líquido")</f>
        <v>Lucro Líquido</v>
      </c>
      <c r="AP8" s="23" t="str">
        <f>_xll.ECONOMATICA($C$9:$C$500,"net income",AP6,AP7,,,,$D$4,,,"Lucro Líquido")</f>
        <v>Lucro Líquido</v>
      </c>
      <c r="AQ8" s="23" t="str">
        <f>_xll.ECONOMATICA($C$9:$C$500,"net income",AQ6,AQ7,,,,$D$4,,,"Lucro Líquido")</f>
        <v>Lucro Líquido</v>
      </c>
      <c r="AR8" s="24" t="str">
        <f>_xll.ECONOMATICA($C$9:$C$500,"net income",AR6,AR7,,,,$D$4,,,"Lucro Líquido")</f>
        <v>Lucro Líquido</v>
      </c>
      <c r="AS8" s="25"/>
      <c r="AT8" s="26" t="str">
        <f>_xll.ECONOMATICA($C$9:$C$500,"Net Margin",AT6,AT7,,,,"decimal",,,"Margem Líquida")</f>
        <v>Margem Líquida</v>
      </c>
      <c r="AU8" s="23" t="str">
        <f>_xll.ECONOMATICA($C$9:$C$500,"Net Margin",AU6,AU7,,,,"decimal",,,"Margem Líquida")</f>
        <v>Margem Líquida</v>
      </c>
      <c r="AV8" s="24" t="str">
        <f>_xll.ECONOMATICA($C$9:$C$500,"Net Margin",AV6,AV7,,,,"decimal",,,"Margem Líquida")</f>
        <v>Margem Líquida</v>
      </c>
      <c r="AW8" s="25"/>
      <c r="AX8" s="26" t="str">
        <f>_xll.ECONOMATICA($C$9:$C$500,"EPS",AX6,AX7,,,,,,,"Lucro p/ Ação")</f>
        <v>Lucro p/ Ação</v>
      </c>
      <c r="AY8" s="23" t="str">
        <f>_xll.ECONOMATICA($C$9:$C$500,"EPS",AY6,AY7,,,,,,,"Lucro p/ Ação")</f>
        <v>Lucro p/ Ação</v>
      </c>
      <c r="AZ8" s="24" t="str">
        <f>_xll.ECONOMATICA($C$9:$C$500,"EPS",AZ6,AZ7,,,,,,,"Lucro p/ Ação")</f>
        <v>Lucro p/ Ação</v>
      </c>
      <c r="BA8" s="25"/>
      <c r="BB8" s="26" t="str">
        <f>_xll.ECONOMATICA($C$9:$C$500,"ROE (avg)",BB6,BB7,,,,"decimal",,,"ROE")</f>
        <v>ROE</v>
      </c>
      <c r="BC8" s="23" t="str">
        <f>_xll.ECONOMATICA($C$9:$C$500,"ROE (avg)",BC6,BC7,,,,"decimal",,,"ROE")</f>
        <v>ROE</v>
      </c>
      <c r="BD8" s="24" t="str">
        <f>_xll.ECONOMATICA($C$9:$C$500,"ROE (avg)",BD6,BD7,,,,"decimal",,,"ROE")</f>
        <v>ROE</v>
      </c>
      <c r="BE8" s="25"/>
      <c r="BF8" s="26" t="str">
        <f>_xll.ECONOMATICA($C$9:$C$500,"ROIC (avg IC) %",BF6,BF7,,,,"decimal",,,"ROIC")</f>
        <v>ROIC</v>
      </c>
      <c r="BG8" s="23" t="str">
        <f>_xll.ECONOMATICA($C$9:$C$500,"ROIC (avg IC) %",BG6,BG7,,,,"decimal",,,"ROIC")</f>
        <v>ROIC</v>
      </c>
      <c r="BH8" s="24" t="str">
        <f>_xll.ECONOMATICA($C$9:$C$500,"ROIC (avg IC) %",BH6,BH7,,,,"decimal",,,"ROIC")</f>
        <v>ROIC</v>
      </c>
      <c r="BI8" s="25"/>
      <c r="BJ8" s="26" t="str">
        <f>_xll.ECONOMATICA($C$9:$C$500,"ROA",BJ6,BJ7,,,,"decimal",,,"ROA")</f>
        <v>ROA</v>
      </c>
      <c r="BK8" s="23" t="str">
        <f>_xll.ECONOMATICA($C$9:$C$500,"ROA",BK6,BK7,,,,"decimal",,,"ROA")</f>
        <v>ROA</v>
      </c>
      <c r="BL8" s="24" t="str">
        <f>_xll.ECONOMATICA($C$9:$C$500,"ROA",BL6,BL7,,,,"decimal",,,"ROA")</f>
        <v>ROA</v>
      </c>
      <c r="BM8" s="25"/>
      <c r="BN8" s="26" t="str">
        <f>_xll.ECONOMATICA($C$9:$C$500,"AssetsTurn",BN6,BN7,,,,,,,"Giro do Ativo")</f>
        <v>Giro do Ativo</v>
      </c>
      <c r="BO8" s="23" t="str">
        <f>_xll.ECONOMATICA($C$9:$C$500,"AssetsTurn",BO6,BO7,,,,,,,"Giro do Ativo")</f>
        <v>Giro do Ativo</v>
      </c>
      <c r="BP8" s="24" t="str">
        <f>_xll.ECONOMATICA($C$9:$C$500,"AssetsTurn",BP6,BP7,,,,,,,"Giro do Ativo")</f>
        <v>Giro do Ativo</v>
      </c>
    </row>
    <row r="9" spans="1:68" ht="15" thickTop="1">
      <c r="A9" s="38" t="s">
        <v>20</v>
      </c>
      <c r="C9" s="53" t="s">
        <v>21</v>
      </c>
      <c r="D9" s="43" t="s">
        <v>22</v>
      </c>
      <c r="E9" s="50" t="s">
        <v>23</v>
      </c>
      <c r="F9" s="50" t="s">
        <v>13</v>
      </c>
      <c r="G9" s="44">
        <v>44561</v>
      </c>
      <c r="H9" s="14"/>
      <c r="I9" s="68">
        <v>731885</v>
      </c>
      <c r="J9" s="69">
        <v>532215</v>
      </c>
      <c r="K9" s="69">
        <v>1955011</v>
      </c>
      <c r="L9" s="70">
        <v>2011192</v>
      </c>
      <c r="M9" s="15"/>
      <c r="N9" s="68">
        <v>82653</v>
      </c>
      <c r="O9" s="69">
        <v>1233862</v>
      </c>
      <c r="P9" s="69">
        <v>288262</v>
      </c>
      <c r="Q9" s="70">
        <v>1898004</v>
      </c>
      <c r="R9" s="14"/>
      <c r="S9" s="79">
        <v>0.14744776372000001</v>
      </c>
      <c r="T9" s="80">
        <v>0.94372093762999998</v>
      </c>
      <c r="U9" s="81">
        <v>0.35276473942999997</v>
      </c>
      <c r="V9" s="14"/>
      <c r="W9" s="68">
        <v>82392</v>
      </c>
      <c r="X9" s="69">
        <v>1083916</v>
      </c>
      <c r="Y9" s="69">
        <v>185216</v>
      </c>
      <c r="Z9" s="70">
        <v>1748149</v>
      </c>
      <c r="AA9" s="14"/>
      <c r="AB9" s="79">
        <v>9.4739108885000006E-2</v>
      </c>
      <c r="AC9" s="80">
        <v>0.86921039861000005</v>
      </c>
      <c r="AD9" s="81">
        <v>0.35276473942999997</v>
      </c>
      <c r="AE9" s="14"/>
      <c r="AF9" s="68">
        <v>190071</v>
      </c>
      <c r="AG9" s="69">
        <v>1167443</v>
      </c>
      <c r="AH9" s="69">
        <v>556545</v>
      </c>
      <c r="AI9" s="70">
        <v>2073739</v>
      </c>
      <c r="AJ9" s="14"/>
      <c r="AK9" s="79">
        <v>0.28467614759999998</v>
      </c>
      <c r="AL9" s="80">
        <v>1.0310994674</v>
      </c>
      <c r="AM9" s="81">
        <v>0.50555660447999995</v>
      </c>
      <c r="AN9" s="14"/>
      <c r="AO9" s="68">
        <v>-71388</v>
      </c>
      <c r="AP9" s="69">
        <v>602600</v>
      </c>
      <c r="AQ9" s="69">
        <v>374284</v>
      </c>
      <c r="AR9" s="70">
        <v>848021</v>
      </c>
      <c r="AS9" s="14"/>
      <c r="AT9" s="79">
        <v>0.21716706453000001</v>
      </c>
      <c r="AU9" s="80">
        <v>0.42165094132999997</v>
      </c>
      <c r="AV9" s="81">
        <v>0.14641929666</v>
      </c>
      <c r="AW9" s="14"/>
      <c r="AX9" s="88">
        <v>0.47089964917999999</v>
      </c>
      <c r="AY9" s="89">
        <v>2.1247993016</v>
      </c>
      <c r="AZ9" s="90">
        <v>0.75854350605999998</v>
      </c>
      <c r="BA9" s="14"/>
      <c r="BB9" s="79">
        <v>0.14449076299999999</v>
      </c>
      <c r="BC9" s="80">
        <v>0.51494643597</v>
      </c>
      <c r="BD9" s="81">
        <v>0.20178481862</v>
      </c>
      <c r="BE9" s="14"/>
      <c r="BF9" s="79">
        <v>1.5963916870999999E-2</v>
      </c>
      <c r="BG9" s="80">
        <v>0.20878440786999999</v>
      </c>
      <c r="BH9" s="81">
        <v>9.3185209788000004E-2</v>
      </c>
      <c r="BI9" s="14"/>
      <c r="BJ9" s="79">
        <v>3.5840132364999999E-2</v>
      </c>
      <c r="BK9" s="80">
        <v>8.4510639705999993E-2</v>
      </c>
      <c r="BL9" s="81">
        <v>3.8482162639999998E-2</v>
      </c>
      <c r="BM9" s="14"/>
      <c r="BN9" s="97">
        <v>0.16503484284</v>
      </c>
      <c r="BO9" s="98">
        <v>0.20042796403999999</v>
      </c>
      <c r="BP9" s="99">
        <v>0.26282166024999998</v>
      </c>
    </row>
    <row r="10" spans="1:68">
      <c r="A10" s="39" t="s">
        <v>24</v>
      </c>
      <c r="C10" s="56" t="s">
        <v>25</v>
      </c>
      <c r="D10" s="57" t="s">
        <v>26</v>
      </c>
      <c r="E10" s="58" t="s">
        <v>27</v>
      </c>
      <c r="F10" s="58" t="s">
        <v>13</v>
      </c>
      <c r="G10" s="59">
        <v>44561</v>
      </c>
      <c r="H10" s="14"/>
      <c r="I10" s="74"/>
      <c r="J10" s="75"/>
      <c r="K10" s="75">
        <v>2511746</v>
      </c>
      <c r="L10" s="76">
        <v>0</v>
      </c>
      <c r="M10" s="15"/>
      <c r="N10" s="74"/>
      <c r="O10" s="75"/>
      <c r="P10" s="75">
        <v>574096</v>
      </c>
      <c r="Q10" s="76">
        <v>0</v>
      </c>
      <c r="R10" s="14"/>
      <c r="S10" s="85">
        <v>0.22856451249000001</v>
      </c>
      <c r="T10" s="86"/>
      <c r="U10" s="87"/>
      <c r="V10" s="14"/>
      <c r="W10" s="74"/>
      <c r="X10" s="75"/>
      <c r="Y10" s="75">
        <v>427209</v>
      </c>
      <c r="Z10" s="76">
        <v>-91</v>
      </c>
      <c r="AA10" s="14"/>
      <c r="AB10" s="85">
        <v>0.17008447509999999</v>
      </c>
      <c r="AC10" s="86"/>
      <c r="AD10" s="87"/>
      <c r="AE10" s="14"/>
      <c r="AF10" s="74"/>
      <c r="AG10" s="75"/>
      <c r="AH10" s="75">
        <v>909916</v>
      </c>
      <c r="AI10" s="76">
        <v>-91</v>
      </c>
      <c r="AJ10" s="14"/>
      <c r="AK10" s="85">
        <v>0.36226433724000001</v>
      </c>
      <c r="AL10" s="86"/>
      <c r="AM10" s="87"/>
      <c r="AN10" s="14"/>
      <c r="AO10" s="74"/>
      <c r="AP10" s="75"/>
      <c r="AQ10" s="75">
        <v>466232</v>
      </c>
      <c r="AR10" s="76">
        <v>-41</v>
      </c>
      <c r="AS10" s="14"/>
      <c r="AT10" s="85">
        <v>0.20563862747</v>
      </c>
      <c r="AU10" s="86"/>
      <c r="AV10" s="87"/>
      <c r="AW10" s="14"/>
      <c r="AX10" s="94">
        <v>3.6437462696999998</v>
      </c>
      <c r="AY10" s="95">
        <v>-1.7397695187E-2</v>
      </c>
      <c r="AZ10" s="96"/>
      <c r="BA10" s="14"/>
      <c r="BB10" s="85"/>
      <c r="BC10" s="86"/>
      <c r="BD10" s="87"/>
      <c r="BE10" s="14"/>
      <c r="BF10" s="85"/>
      <c r="BG10" s="86"/>
      <c r="BH10" s="87"/>
      <c r="BI10" s="14"/>
      <c r="BJ10" s="85">
        <v>4.3888810006999998E-2</v>
      </c>
      <c r="BK10" s="86">
        <v>-1.9034354688999999E-2</v>
      </c>
      <c r="BL10" s="87"/>
      <c r="BM10" s="14"/>
      <c r="BN10" s="103">
        <v>0.21342687678</v>
      </c>
      <c r="BO10" s="104">
        <v>0</v>
      </c>
      <c r="BP10" s="105"/>
    </row>
    <row r="11" spans="1:68">
      <c r="A11" s="38" t="s">
        <v>28</v>
      </c>
      <c r="C11" s="54" t="s">
        <v>29</v>
      </c>
      <c r="D11" s="45" t="s">
        <v>30</v>
      </c>
      <c r="E11" s="51" t="s">
        <v>31</v>
      </c>
      <c r="F11" s="51" t="s">
        <v>13</v>
      </c>
      <c r="G11" s="46">
        <v>44561</v>
      </c>
      <c r="H11" s="14"/>
      <c r="I11" s="71">
        <v>90458</v>
      </c>
      <c r="J11" s="72">
        <v>9008</v>
      </c>
      <c r="K11" s="72">
        <v>120319</v>
      </c>
      <c r="L11" s="73">
        <v>35930</v>
      </c>
      <c r="M11" s="15"/>
      <c r="N11" s="71">
        <v>83431</v>
      </c>
      <c r="O11" s="72">
        <v>2995</v>
      </c>
      <c r="P11" s="72">
        <v>106654</v>
      </c>
      <c r="Q11" s="73">
        <v>23299</v>
      </c>
      <c r="R11" s="14"/>
      <c r="S11" s="82">
        <v>0.88642691512000005</v>
      </c>
      <c r="T11" s="83">
        <v>0.64845532980999998</v>
      </c>
      <c r="U11" s="84">
        <v>0.66324020611000001</v>
      </c>
      <c r="V11" s="14"/>
      <c r="W11" s="71">
        <v>83430</v>
      </c>
      <c r="X11" s="72">
        <v>958</v>
      </c>
      <c r="Y11" s="72">
        <v>103230</v>
      </c>
      <c r="Z11" s="73">
        <v>19171</v>
      </c>
      <c r="AA11" s="14"/>
      <c r="AB11" s="82">
        <v>0.85796923178999995</v>
      </c>
      <c r="AC11" s="83">
        <v>0.53356526578999997</v>
      </c>
      <c r="AD11" s="84">
        <v>0.64630641360999996</v>
      </c>
      <c r="AE11" s="14"/>
      <c r="AF11" s="71">
        <v>83450</v>
      </c>
      <c r="AG11" s="72">
        <v>983</v>
      </c>
      <c r="AH11" s="72">
        <v>103307</v>
      </c>
      <c r="AI11" s="73">
        <v>19302</v>
      </c>
      <c r="AJ11" s="14"/>
      <c r="AK11" s="82">
        <v>0.85860919721999995</v>
      </c>
      <c r="AL11" s="83">
        <v>0.53721124407999998</v>
      </c>
      <c r="AM11" s="84">
        <v>0.64630641360999996</v>
      </c>
      <c r="AN11" s="14"/>
      <c r="AO11" s="71">
        <v>80858</v>
      </c>
      <c r="AP11" s="72">
        <v>747</v>
      </c>
      <c r="AQ11" s="72">
        <v>99808</v>
      </c>
      <c r="AR11" s="73">
        <v>18709</v>
      </c>
      <c r="AS11" s="14"/>
      <c r="AT11" s="82">
        <v>0.82952817094999998</v>
      </c>
      <c r="AU11" s="83">
        <v>0.52070693014000002</v>
      </c>
      <c r="AV11" s="84">
        <v>0.65397063772999997</v>
      </c>
      <c r="AW11" s="14"/>
      <c r="AX11" s="91">
        <v>1.5821193628000001</v>
      </c>
      <c r="AY11" s="92">
        <v>0.29656812237000002</v>
      </c>
      <c r="AZ11" s="93">
        <v>0.40036554725000001</v>
      </c>
      <c r="BA11" s="14"/>
      <c r="BB11" s="82">
        <v>0.45891162061000002</v>
      </c>
      <c r="BC11" s="83">
        <v>9.3124774455000003E-2</v>
      </c>
      <c r="BD11" s="84">
        <v>0.1231748354</v>
      </c>
      <c r="BE11" s="14"/>
      <c r="BF11" s="82">
        <v>0.32602535207</v>
      </c>
      <c r="BG11" s="83">
        <v>7.4413924315000005E-2</v>
      </c>
      <c r="BH11" s="84">
        <v>9.5971128722999996E-2</v>
      </c>
      <c r="BI11" s="14"/>
      <c r="BJ11" s="82">
        <v>0.36169526536000002</v>
      </c>
      <c r="BK11" s="83">
        <v>9.0041052444E-2</v>
      </c>
      <c r="BL11" s="84">
        <v>0.11192749993999999</v>
      </c>
      <c r="BM11" s="14"/>
      <c r="BN11" s="100">
        <v>0.43602529490000003</v>
      </c>
      <c r="BO11" s="101">
        <v>0.17292078755000001</v>
      </c>
      <c r="BP11" s="102">
        <v>0.17115065032999999</v>
      </c>
    </row>
    <row r="12" spans="1:68">
      <c r="A12" s="39" t="s">
        <v>32</v>
      </c>
      <c r="C12" s="56" t="s">
        <v>33</v>
      </c>
      <c r="D12" s="57" t="s">
        <v>34</v>
      </c>
      <c r="E12" s="58" t="s">
        <v>35</v>
      </c>
      <c r="F12" s="58" t="s">
        <v>13</v>
      </c>
      <c r="G12" s="59">
        <v>44561</v>
      </c>
      <c r="H12" s="14"/>
      <c r="I12" s="74">
        <v>1127941</v>
      </c>
      <c r="J12" s="75">
        <v>2405519</v>
      </c>
      <c r="K12" s="75">
        <v>5234208</v>
      </c>
      <c r="L12" s="76">
        <v>6140745</v>
      </c>
      <c r="M12" s="15"/>
      <c r="N12" s="74">
        <v>787365</v>
      </c>
      <c r="O12" s="75">
        <v>1702764</v>
      </c>
      <c r="P12" s="75">
        <v>3834582</v>
      </c>
      <c r="Q12" s="76">
        <v>3441190</v>
      </c>
      <c r="R12" s="14"/>
      <c r="S12" s="85">
        <v>0.73260023292999998</v>
      </c>
      <c r="T12" s="86">
        <v>0.56038640262999995</v>
      </c>
      <c r="U12" s="87">
        <v>0.53717657220000004</v>
      </c>
      <c r="V12" s="14"/>
      <c r="W12" s="74">
        <v>742816</v>
      </c>
      <c r="X12" s="75">
        <v>1664671</v>
      </c>
      <c r="Y12" s="75">
        <v>3780012</v>
      </c>
      <c r="Z12" s="76">
        <v>3318554</v>
      </c>
      <c r="AA12" s="14"/>
      <c r="AB12" s="85">
        <v>0.72217458687000002</v>
      </c>
      <c r="AC12" s="86">
        <v>0.54041553590000002</v>
      </c>
      <c r="AD12" s="87">
        <v>0.53238682354</v>
      </c>
      <c r="AE12" s="14"/>
      <c r="AF12" s="74">
        <v>778685</v>
      </c>
      <c r="AG12" s="75">
        <v>1693450</v>
      </c>
      <c r="AH12" s="75">
        <v>3919575</v>
      </c>
      <c r="AI12" s="76">
        <v>3453739</v>
      </c>
      <c r="AJ12" s="14"/>
      <c r="AK12" s="85">
        <v>0.74883821964999997</v>
      </c>
      <c r="AL12" s="86">
        <v>0.56242996575000004</v>
      </c>
      <c r="AM12" s="87">
        <v>0.55698864506000001</v>
      </c>
      <c r="AN12" s="14"/>
      <c r="AO12" s="74">
        <v>219324</v>
      </c>
      <c r="AP12" s="75">
        <v>509616</v>
      </c>
      <c r="AQ12" s="75">
        <v>1115401</v>
      </c>
      <c r="AR12" s="76">
        <v>942088</v>
      </c>
      <c r="AS12" s="14"/>
      <c r="AT12" s="85">
        <v>0.40556584683000002</v>
      </c>
      <c r="AU12" s="86">
        <v>0.33473218640000002</v>
      </c>
      <c r="AV12" s="87">
        <v>0.35743937576000001</v>
      </c>
      <c r="AW12" s="14"/>
      <c r="AX12" s="94">
        <v>1.2687825072000001</v>
      </c>
      <c r="AY12" s="95">
        <v>1.0716368145999999</v>
      </c>
      <c r="AZ12" s="96">
        <v>1.0127091204000001</v>
      </c>
      <c r="BA12" s="14"/>
      <c r="BB12" s="85">
        <v>0.22408641638999999</v>
      </c>
      <c r="BC12" s="86">
        <v>0.24938265659</v>
      </c>
      <c r="BD12" s="87">
        <v>0.23785304701000001</v>
      </c>
      <c r="BE12" s="14"/>
      <c r="BF12" s="85">
        <v>0.12070239105</v>
      </c>
      <c r="BG12" s="86">
        <v>0.13154565658</v>
      </c>
      <c r="BH12" s="87">
        <v>0.13197549184999999</v>
      </c>
      <c r="BI12" s="14"/>
      <c r="BJ12" s="85">
        <v>8.2535832520999997E-2</v>
      </c>
      <c r="BK12" s="86">
        <v>9.1046180300000001E-2</v>
      </c>
      <c r="BL12" s="87">
        <v>8.4740305131999996E-2</v>
      </c>
      <c r="BM12" s="14"/>
      <c r="BN12" s="103">
        <v>0.20350784753000001</v>
      </c>
      <c r="BO12" s="104">
        <v>0.27199708901000003</v>
      </c>
      <c r="BP12" s="105">
        <v>0.23707602150000001</v>
      </c>
    </row>
    <row r="13" spans="1:68">
      <c r="A13" s="38" t="s">
        <v>36</v>
      </c>
      <c r="C13" s="54" t="s">
        <v>37</v>
      </c>
      <c r="D13" s="45" t="s">
        <v>38</v>
      </c>
      <c r="E13" s="51" t="s">
        <v>39</v>
      </c>
      <c r="F13" s="51" t="s">
        <v>13</v>
      </c>
      <c r="G13" s="46">
        <v>44561</v>
      </c>
      <c r="H13" s="14"/>
      <c r="I13" s="71">
        <v>2530790</v>
      </c>
      <c r="J13" s="72">
        <v>1734245</v>
      </c>
      <c r="K13" s="72">
        <v>8473369</v>
      </c>
      <c r="L13" s="73">
        <v>6224316</v>
      </c>
      <c r="M13" s="15"/>
      <c r="N13" s="71">
        <v>670418</v>
      </c>
      <c r="O13" s="72">
        <v>229129</v>
      </c>
      <c r="P13" s="72">
        <v>1277471</v>
      </c>
      <c r="Q13" s="73">
        <v>796377</v>
      </c>
      <c r="R13" s="14"/>
      <c r="S13" s="82">
        <v>0.15076305540000001</v>
      </c>
      <c r="T13" s="83">
        <v>0.12794610684999999</v>
      </c>
      <c r="U13" s="84">
        <v>0.16481552554000001</v>
      </c>
      <c r="V13" s="14"/>
      <c r="W13" s="71">
        <v>580267</v>
      </c>
      <c r="X13" s="72">
        <v>2501.0000000999999</v>
      </c>
      <c r="Y13" s="72">
        <v>523740</v>
      </c>
      <c r="Z13" s="73">
        <v>313741</v>
      </c>
      <c r="AA13" s="14"/>
      <c r="AB13" s="82">
        <v>6.1810125346999999E-2</v>
      </c>
      <c r="AC13" s="83">
        <v>5.0405699195999999E-2</v>
      </c>
      <c r="AD13" s="84">
        <v>0.10895474914</v>
      </c>
      <c r="AE13" s="14"/>
      <c r="AF13" s="71">
        <v>710702</v>
      </c>
      <c r="AG13" s="72">
        <v>137223</v>
      </c>
      <c r="AH13" s="72">
        <v>1021540</v>
      </c>
      <c r="AI13" s="73">
        <v>779875</v>
      </c>
      <c r="AJ13" s="14"/>
      <c r="AK13" s="82">
        <v>0.12055889457000001</v>
      </c>
      <c r="AL13" s="83">
        <v>0.12529489184000001</v>
      </c>
      <c r="AM13" s="84">
        <v>0.18439333730999999</v>
      </c>
      <c r="AN13" s="14"/>
      <c r="AO13" s="71">
        <v>109859</v>
      </c>
      <c r="AP13" s="72">
        <v>52873</v>
      </c>
      <c r="AQ13" s="72">
        <v>83402</v>
      </c>
      <c r="AR13" s="73">
        <v>48924</v>
      </c>
      <c r="AS13" s="14"/>
      <c r="AT13" s="82">
        <v>9.8428381910000001E-3</v>
      </c>
      <c r="AU13" s="83">
        <v>7.8601407769000008E-3</v>
      </c>
      <c r="AV13" s="84">
        <v>4.7297505575000003E-2</v>
      </c>
      <c r="AW13" s="14"/>
      <c r="AX13" s="91">
        <v>0.50051009997999996</v>
      </c>
      <c r="AY13" s="92">
        <v>0.29360154589999998</v>
      </c>
      <c r="AZ13" s="93">
        <v>1.6758764718000001</v>
      </c>
      <c r="BA13" s="14"/>
      <c r="BB13" s="82">
        <v>2.2836730329999999E-2</v>
      </c>
      <c r="BC13" s="83">
        <v>1.3492161218000001E-2</v>
      </c>
      <c r="BD13" s="84">
        <v>7.8042883091000007E-2</v>
      </c>
      <c r="BE13" s="14"/>
      <c r="BF13" s="82">
        <v>3.1058035182E-2</v>
      </c>
      <c r="BG13" s="83">
        <v>2.3934552163E-2</v>
      </c>
      <c r="BH13" s="84">
        <v>5.2124733116999999E-2</v>
      </c>
      <c r="BI13" s="14"/>
      <c r="BJ13" s="82">
        <v>5.1392420834999999E-3</v>
      </c>
      <c r="BK13" s="83">
        <v>4.2035008552999999E-3</v>
      </c>
      <c r="BL13" s="84">
        <v>2.6425462648000001E-2</v>
      </c>
      <c r="BM13" s="14"/>
      <c r="BN13" s="100">
        <v>0.52213009944</v>
      </c>
      <c r="BO13" s="101">
        <v>0.53478696815000004</v>
      </c>
      <c r="BP13" s="102">
        <v>0.55870732138000001</v>
      </c>
    </row>
    <row r="14" spans="1:68">
      <c r="A14" s="39" t="s">
        <v>40</v>
      </c>
      <c r="C14" s="56" t="s">
        <v>41</v>
      </c>
      <c r="D14" s="57" t="s">
        <v>42</v>
      </c>
      <c r="E14" s="58" t="s">
        <v>43</v>
      </c>
      <c r="F14" s="58" t="s">
        <v>13</v>
      </c>
      <c r="G14" s="59">
        <v>44561</v>
      </c>
      <c r="H14" s="14"/>
      <c r="I14" s="74"/>
      <c r="J14" s="75"/>
      <c r="K14" s="75">
        <v>2624114</v>
      </c>
      <c r="L14" s="76"/>
      <c r="M14" s="15"/>
      <c r="N14" s="74"/>
      <c r="O14" s="75"/>
      <c r="P14" s="75">
        <v>1394677</v>
      </c>
      <c r="Q14" s="76"/>
      <c r="R14" s="14"/>
      <c r="S14" s="85">
        <v>0.53148491261999997</v>
      </c>
      <c r="T14" s="86"/>
      <c r="U14" s="87"/>
      <c r="V14" s="14"/>
      <c r="W14" s="74"/>
      <c r="X14" s="75"/>
      <c r="Y14" s="75">
        <v>1359901</v>
      </c>
      <c r="Z14" s="76"/>
      <c r="AA14" s="14"/>
      <c r="AB14" s="85">
        <v>0.51823243959999998</v>
      </c>
      <c r="AC14" s="86"/>
      <c r="AD14" s="87"/>
      <c r="AE14" s="14"/>
      <c r="AF14" s="74"/>
      <c r="AG14" s="75"/>
      <c r="AH14" s="75">
        <v>1918896</v>
      </c>
      <c r="AI14" s="76"/>
      <c r="AJ14" s="14"/>
      <c r="AK14" s="85">
        <v>0.73125481590999997</v>
      </c>
      <c r="AL14" s="86"/>
      <c r="AM14" s="87"/>
      <c r="AN14" s="14"/>
      <c r="AO14" s="74"/>
      <c r="AP14" s="75"/>
      <c r="AQ14" s="75">
        <v>58739</v>
      </c>
      <c r="AR14" s="76"/>
      <c r="AS14" s="14"/>
      <c r="AT14" s="85">
        <v>0.11876237084000001</v>
      </c>
      <c r="AU14" s="86"/>
      <c r="AV14" s="87"/>
      <c r="AW14" s="14"/>
      <c r="AX14" s="94">
        <v>0.12586142594999999</v>
      </c>
      <c r="AY14" s="95"/>
      <c r="AZ14" s="96"/>
      <c r="BA14" s="14"/>
      <c r="BB14" s="85"/>
      <c r="BC14" s="86"/>
      <c r="BD14" s="87"/>
      <c r="BE14" s="14"/>
      <c r="BF14" s="85"/>
      <c r="BG14" s="86"/>
      <c r="BH14" s="87"/>
      <c r="BI14" s="14"/>
      <c r="BJ14" s="85">
        <v>1.5930742782000001E-2</v>
      </c>
      <c r="BK14" s="86"/>
      <c r="BL14" s="87"/>
      <c r="BM14" s="14"/>
      <c r="BN14" s="103">
        <v>0.13413964936</v>
      </c>
      <c r="BO14" s="104"/>
      <c r="BP14" s="105"/>
    </row>
    <row r="15" spans="1:68">
      <c r="A15" s="38" t="s">
        <v>44</v>
      </c>
      <c r="C15" s="54" t="s">
        <v>45</v>
      </c>
      <c r="D15" s="45" t="s">
        <v>46</v>
      </c>
      <c r="E15" s="51" t="s">
        <v>47</v>
      </c>
      <c r="F15" s="51" t="s">
        <v>13</v>
      </c>
      <c r="G15" s="46">
        <v>44561</v>
      </c>
      <c r="H15" s="14"/>
      <c r="I15" s="71">
        <v>101601</v>
      </c>
      <c r="J15" s="72">
        <v>77251</v>
      </c>
      <c r="K15" s="72">
        <v>343088</v>
      </c>
      <c r="L15" s="73">
        <v>255178</v>
      </c>
      <c r="M15" s="15"/>
      <c r="N15" s="71">
        <v>50470</v>
      </c>
      <c r="O15" s="72">
        <v>31860</v>
      </c>
      <c r="P15" s="72">
        <v>166816</v>
      </c>
      <c r="Q15" s="73">
        <v>124821</v>
      </c>
      <c r="R15" s="14"/>
      <c r="S15" s="82">
        <v>0.48621927902000001</v>
      </c>
      <c r="T15" s="83">
        <v>0.4891526699</v>
      </c>
      <c r="U15" s="84">
        <v>0.17885449449999999</v>
      </c>
      <c r="V15" s="14"/>
      <c r="W15" s="71">
        <v>67996</v>
      </c>
      <c r="X15" s="72">
        <v>34257</v>
      </c>
      <c r="Y15" s="72">
        <v>1879205</v>
      </c>
      <c r="Z15" s="73">
        <v>131329</v>
      </c>
      <c r="AA15" s="14"/>
      <c r="AB15" s="82">
        <v>5.4773265167999998</v>
      </c>
      <c r="AC15" s="83">
        <v>0.51465643589999999</v>
      </c>
      <c r="AD15" s="84">
        <v>9.2108775453999994E-2</v>
      </c>
      <c r="AE15" s="14"/>
      <c r="AF15" s="71"/>
      <c r="AG15" s="72"/>
      <c r="AH15" s="72"/>
      <c r="AI15" s="73"/>
      <c r="AJ15" s="14"/>
      <c r="AK15" s="82"/>
      <c r="AL15" s="83"/>
      <c r="AM15" s="84"/>
      <c r="AN15" s="14"/>
      <c r="AO15" s="71">
        <v>60213.000001</v>
      </c>
      <c r="AP15" s="72">
        <v>397422</v>
      </c>
      <c r="AQ15" s="72">
        <v>1250457</v>
      </c>
      <c r="AR15" s="73">
        <v>432619</v>
      </c>
      <c r="AS15" s="14"/>
      <c r="AT15" s="82">
        <v>3.772813389</v>
      </c>
      <c r="AU15" s="83">
        <v>1.8237387236</v>
      </c>
      <c r="AV15" s="84">
        <v>5.6961426870999997E-2</v>
      </c>
      <c r="AW15" s="14"/>
      <c r="AX15" s="91">
        <v>17.347721686</v>
      </c>
      <c r="AY15" s="92">
        <v>6.0017689596999997</v>
      </c>
      <c r="AZ15" s="93">
        <v>1.6515238254</v>
      </c>
      <c r="BA15" s="14"/>
      <c r="BB15" s="82">
        <v>1.3214666731</v>
      </c>
      <c r="BC15" s="83">
        <v>0.48948514330999998</v>
      </c>
      <c r="BD15" s="84">
        <v>0.17468778667000001</v>
      </c>
      <c r="BE15" s="14"/>
      <c r="BF15" s="82">
        <v>2.0271633531000002</v>
      </c>
      <c r="BG15" s="83">
        <v>6.4996123200000006E-2</v>
      </c>
      <c r="BH15" s="84">
        <v>8.8713726197999998E-2</v>
      </c>
      <c r="BI15" s="14"/>
      <c r="BJ15" s="82">
        <v>0.85474046908000001</v>
      </c>
      <c r="BK15" s="83">
        <v>0.12138843213</v>
      </c>
      <c r="BL15" s="84">
        <v>4.2477331312000002E-2</v>
      </c>
      <c r="BM15" s="14"/>
      <c r="BN15" s="100">
        <v>0.22655254341</v>
      </c>
      <c r="BO15" s="101">
        <v>6.6560209839000004E-2</v>
      </c>
      <c r="BP15" s="102">
        <v>0.74572098428</v>
      </c>
    </row>
    <row r="16" spans="1:68">
      <c r="A16" s="39" t="s">
        <v>48</v>
      </c>
      <c r="C16" s="56" t="s">
        <v>49</v>
      </c>
      <c r="D16" s="57" t="s">
        <v>50</v>
      </c>
      <c r="E16" s="58" t="s">
        <v>51</v>
      </c>
      <c r="F16" s="58" t="s">
        <v>13</v>
      </c>
      <c r="G16" s="59">
        <v>44561</v>
      </c>
      <c r="H16" s="14"/>
      <c r="I16" s="74">
        <v>1412077</v>
      </c>
      <c r="J16" s="75">
        <v>1130476</v>
      </c>
      <c r="K16" s="75">
        <v>4888063</v>
      </c>
      <c r="L16" s="76">
        <v>3514445</v>
      </c>
      <c r="M16" s="15"/>
      <c r="N16" s="74">
        <v>379349</v>
      </c>
      <c r="O16" s="75">
        <v>97413</v>
      </c>
      <c r="P16" s="75">
        <v>485219</v>
      </c>
      <c r="Q16" s="76">
        <v>-60144</v>
      </c>
      <c r="R16" s="14"/>
      <c r="S16" s="85">
        <v>9.9266110113999995E-2</v>
      </c>
      <c r="T16" s="86">
        <v>-1.7113370674000001E-2</v>
      </c>
      <c r="U16" s="87">
        <v>-3.7876411057000001E-2</v>
      </c>
      <c r="V16" s="14"/>
      <c r="W16" s="74">
        <v>214194</v>
      </c>
      <c r="X16" s="75">
        <v>-96855</v>
      </c>
      <c r="Y16" s="75">
        <v>39187</v>
      </c>
      <c r="Z16" s="76">
        <v>-684079</v>
      </c>
      <c r="AA16" s="14"/>
      <c r="AB16" s="85">
        <v>8.0168770329000008E-3</v>
      </c>
      <c r="AC16" s="86">
        <v>-0.19464780357</v>
      </c>
      <c r="AD16" s="87">
        <v>-0.16455907661999999</v>
      </c>
      <c r="AE16" s="14"/>
      <c r="AF16" s="74">
        <v>254489</v>
      </c>
      <c r="AG16" s="75">
        <v>-59773</v>
      </c>
      <c r="AH16" s="75">
        <v>193954</v>
      </c>
      <c r="AI16" s="76">
        <v>-536317</v>
      </c>
      <c r="AJ16" s="14"/>
      <c r="AK16" s="85">
        <v>3.9679112155000001E-2</v>
      </c>
      <c r="AL16" s="86">
        <v>-0.15260361167</v>
      </c>
      <c r="AM16" s="87">
        <v>-0.12361727678999999</v>
      </c>
      <c r="AN16" s="14"/>
      <c r="AO16" s="74">
        <v>348863</v>
      </c>
      <c r="AP16" s="75">
        <v>-184425</v>
      </c>
      <c r="AQ16" s="75">
        <v>-394234</v>
      </c>
      <c r="AR16" s="76">
        <v>-1622898</v>
      </c>
      <c r="AS16" s="14"/>
      <c r="AT16" s="85">
        <v>-8.0652397483000002E-2</v>
      </c>
      <c r="AU16" s="86">
        <v>-0.46177931366000002</v>
      </c>
      <c r="AV16" s="87">
        <v>-0.31949933753999998</v>
      </c>
      <c r="AW16" s="14"/>
      <c r="AX16" s="94">
        <v>-10.307932595</v>
      </c>
      <c r="AY16" s="95">
        <v>-167.64183256000001</v>
      </c>
      <c r="AZ16" s="96">
        <v>-111.82113443999999</v>
      </c>
      <c r="BA16" s="14"/>
      <c r="BB16" s="85"/>
      <c r="BC16" s="86"/>
      <c r="BD16" s="87"/>
      <c r="BE16" s="14"/>
      <c r="BF16" s="85">
        <v>8.6167052689999999E-3</v>
      </c>
      <c r="BG16" s="86">
        <v>-0.57436377133000005</v>
      </c>
      <c r="BH16" s="87">
        <v>-1.2782913903999999</v>
      </c>
      <c r="BI16" s="14"/>
      <c r="BJ16" s="85">
        <v>-5.8459191899999999E-2</v>
      </c>
      <c r="BK16" s="86">
        <v>-0.40422240952999999</v>
      </c>
      <c r="BL16" s="87">
        <v>-0.26094617915000001</v>
      </c>
      <c r="BM16" s="14"/>
      <c r="BN16" s="103">
        <v>0.72482894153999999</v>
      </c>
      <c r="BO16" s="104">
        <v>0.87535841812000004</v>
      </c>
      <c r="BP16" s="105">
        <v>0.81673464852</v>
      </c>
    </row>
    <row r="17" spans="1:68">
      <c r="A17" s="38" t="s">
        <v>52</v>
      </c>
      <c r="C17" s="54" t="s">
        <v>53</v>
      </c>
      <c r="D17" s="45" t="s">
        <v>54</v>
      </c>
      <c r="E17" s="51" t="s">
        <v>55</v>
      </c>
      <c r="F17" s="51" t="s">
        <v>13</v>
      </c>
      <c r="G17" s="46">
        <v>44561</v>
      </c>
      <c r="H17" s="14"/>
      <c r="I17" s="71">
        <v>292103</v>
      </c>
      <c r="J17" s="72">
        <v>128240.99999</v>
      </c>
      <c r="K17" s="72">
        <v>1238110</v>
      </c>
      <c r="L17" s="73">
        <v>1327191</v>
      </c>
      <c r="M17" s="15"/>
      <c r="N17" s="71">
        <v>151026</v>
      </c>
      <c r="O17" s="72">
        <v>-49757</v>
      </c>
      <c r="P17" s="72">
        <v>692934</v>
      </c>
      <c r="Q17" s="73">
        <v>733633</v>
      </c>
      <c r="R17" s="14"/>
      <c r="S17" s="82">
        <v>0.55967078853999996</v>
      </c>
      <c r="T17" s="83">
        <v>0.55277122885999996</v>
      </c>
      <c r="U17" s="84">
        <v>0.44810930841000002</v>
      </c>
      <c r="V17" s="14"/>
      <c r="W17" s="71">
        <v>-150210</v>
      </c>
      <c r="X17" s="72">
        <v>-55469</v>
      </c>
      <c r="Y17" s="72">
        <v>398397</v>
      </c>
      <c r="Z17" s="73">
        <v>568067</v>
      </c>
      <c r="AA17" s="14"/>
      <c r="AB17" s="82">
        <v>0.32177835572000002</v>
      </c>
      <c r="AC17" s="83">
        <v>0.42802204053999998</v>
      </c>
      <c r="AD17" s="84">
        <v>0.39592484126999999</v>
      </c>
      <c r="AE17" s="14"/>
      <c r="AF17" s="71">
        <v>-145694</v>
      </c>
      <c r="AG17" s="72">
        <v>728.00000036999995</v>
      </c>
      <c r="AH17" s="72">
        <v>420388</v>
      </c>
      <c r="AI17" s="73">
        <v>602995</v>
      </c>
      <c r="AJ17" s="14"/>
      <c r="AK17" s="82">
        <v>0.33954010548000002</v>
      </c>
      <c r="AL17" s="83">
        <v>0.45433927747000002</v>
      </c>
      <c r="AM17" s="84">
        <v>0.36727919711000001</v>
      </c>
      <c r="AN17" s="14"/>
      <c r="AO17" s="71">
        <v>-331319</v>
      </c>
      <c r="AP17" s="72">
        <v>20683</v>
      </c>
      <c r="AQ17" s="72">
        <v>85587</v>
      </c>
      <c r="AR17" s="73">
        <v>278896</v>
      </c>
      <c r="AS17" s="14"/>
      <c r="AT17" s="82">
        <v>5.9665134761999999E-2</v>
      </c>
      <c r="AU17" s="83">
        <v>0.20822097196</v>
      </c>
      <c r="AV17" s="84">
        <v>0.35801170505000002</v>
      </c>
      <c r="AW17" s="14"/>
      <c r="AX17" s="91">
        <v>8.8594416976999995</v>
      </c>
      <c r="AY17" s="92">
        <v>20.543311234000001</v>
      </c>
      <c r="AZ17" s="93">
        <v>28.793513741999998</v>
      </c>
      <c r="BA17" s="14"/>
      <c r="BB17" s="82">
        <v>3.2220645472999999E-2</v>
      </c>
      <c r="BC17" s="83">
        <v>0.11046516856999999</v>
      </c>
      <c r="BD17" s="84">
        <v>0.16102851863000001</v>
      </c>
      <c r="BE17" s="14"/>
      <c r="BF17" s="82">
        <v>6.7895086448999997E-2</v>
      </c>
      <c r="BG17" s="83">
        <v>8.7247050512000004E-2</v>
      </c>
      <c r="BH17" s="84">
        <v>6.7628179753000006E-2</v>
      </c>
      <c r="BI17" s="14"/>
      <c r="BJ17" s="82">
        <v>1.6105401955000001E-2</v>
      </c>
      <c r="BK17" s="83">
        <v>4.9555487373000001E-2</v>
      </c>
      <c r="BL17" s="84">
        <v>7.5288319918000002E-2</v>
      </c>
      <c r="BM17" s="14"/>
      <c r="BN17" s="100">
        <v>0.26992986807000002</v>
      </c>
      <c r="BO17" s="101">
        <v>0.23799469815999999</v>
      </c>
      <c r="BP17" s="102">
        <v>0.21029569384999999</v>
      </c>
    </row>
    <row r="18" spans="1:68">
      <c r="A18" s="39" t="s">
        <v>56</v>
      </c>
      <c r="C18" s="56" t="s">
        <v>57</v>
      </c>
      <c r="D18" s="57" t="s">
        <v>58</v>
      </c>
      <c r="E18" s="58" t="s">
        <v>59</v>
      </c>
      <c r="F18" s="58" t="s">
        <v>13</v>
      </c>
      <c r="G18" s="59">
        <v>44561</v>
      </c>
      <c r="H18" s="14"/>
      <c r="I18" s="74">
        <v>2803314</v>
      </c>
      <c r="J18" s="75">
        <v>2731737</v>
      </c>
      <c r="K18" s="75">
        <v>11341550</v>
      </c>
      <c r="L18" s="76">
        <v>8858700</v>
      </c>
      <c r="M18" s="15"/>
      <c r="N18" s="74">
        <v>297962</v>
      </c>
      <c r="O18" s="75">
        <v>393602</v>
      </c>
      <c r="P18" s="75">
        <v>1287041</v>
      </c>
      <c r="Q18" s="76">
        <v>1203722</v>
      </c>
      <c r="R18" s="14"/>
      <c r="S18" s="85">
        <v>0.11348016805</v>
      </c>
      <c r="T18" s="86">
        <v>0.13588020815999999</v>
      </c>
      <c r="U18" s="87">
        <v>0.12386692513</v>
      </c>
      <c r="V18" s="14"/>
      <c r="W18" s="74">
        <v>136660</v>
      </c>
      <c r="X18" s="75">
        <v>247898</v>
      </c>
      <c r="Y18" s="75">
        <v>797370</v>
      </c>
      <c r="Z18" s="76">
        <v>681635</v>
      </c>
      <c r="AA18" s="14"/>
      <c r="AB18" s="85">
        <v>7.0305205196999995E-2</v>
      </c>
      <c r="AC18" s="86">
        <v>7.6945262848999996E-2</v>
      </c>
      <c r="AD18" s="87">
        <v>6.2017046350999999E-2</v>
      </c>
      <c r="AE18" s="14"/>
      <c r="AF18" s="74">
        <v>208164</v>
      </c>
      <c r="AG18" s="75">
        <v>308807</v>
      </c>
      <c r="AH18" s="75">
        <v>1043075</v>
      </c>
      <c r="AI18" s="76">
        <v>922559</v>
      </c>
      <c r="AJ18" s="14"/>
      <c r="AK18" s="85">
        <v>9.1969351631999999E-2</v>
      </c>
      <c r="AL18" s="86">
        <v>0.10414157833</v>
      </c>
      <c r="AM18" s="87">
        <v>9.0422558439999995E-2</v>
      </c>
      <c r="AN18" s="14"/>
      <c r="AO18" s="74">
        <v>88273</v>
      </c>
      <c r="AP18" s="75">
        <v>233642</v>
      </c>
      <c r="AQ18" s="75">
        <v>563172</v>
      </c>
      <c r="AR18" s="76">
        <v>518685</v>
      </c>
      <c r="AS18" s="14"/>
      <c r="AT18" s="85">
        <v>4.9655646715000001E-2</v>
      </c>
      <c r="AU18" s="86">
        <v>5.8550916049E-2</v>
      </c>
      <c r="AV18" s="87">
        <v>3.5376524359000003E-2</v>
      </c>
      <c r="AW18" s="14"/>
      <c r="AX18" s="94">
        <v>14.600917788</v>
      </c>
      <c r="AY18" s="95">
        <v>13.447538306</v>
      </c>
      <c r="AZ18" s="96">
        <v>7.3520261335999999</v>
      </c>
      <c r="BA18" s="14"/>
      <c r="BB18" s="85">
        <v>0.24453784412999999</v>
      </c>
      <c r="BC18" s="86">
        <v>0.30584951910000002</v>
      </c>
      <c r="BD18" s="87">
        <v>0.17679349622000001</v>
      </c>
      <c r="BE18" s="14"/>
      <c r="BF18" s="85">
        <v>7.0375073307000005E-2</v>
      </c>
      <c r="BG18" s="86">
        <v>6.4542647686000001E-2</v>
      </c>
      <c r="BH18" s="87">
        <v>5.3949249247000002E-2</v>
      </c>
      <c r="BI18" s="14"/>
      <c r="BJ18" s="85">
        <v>4.7094870525999998E-2</v>
      </c>
      <c r="BK18" s="86">
        <v>4.8624041388999999E-2</v>
      </c>
      <c r="BL18" s="87">
        <v>2.9855477695E-2</v>
      </c>
      <c r="BM18" s="14"/>
      <c r="BN18" s="103">
        <v>0.94842930547000004</v>
      </c>
      <c r="BO18" s="104">
        <v>0.83045739793999995</v>
      </c>
      <c r="BP18" s="105">
        <v>0.84393473455000001</v>
      </c>
    </row>
    <row r="19" spans="1:68">
      <c r="A19" s="38" t="s">
        <v>60</v>
      </c>
      <c r="C19" s="54" t="s">
        <v>61</v>
      </c>
      <c r="D19" s="45" t="s">
        <v>62</v>
      </c>
      <c r="E19" s="51" t="s">
        <v>63</v>
      </c>
      <c r="F19" s="51" t="s">
        <v>13</v>
      </c>
      <c r="G19" s="46">
        <v>44561</v>
      </c>
      <c r="H19" s="14"/>
      <c r="I19" s="71">
        <v>92938</v>
      </c>
      <c r="J19" s="72">
        <v>120115</v>
      </c>
      <c r="K19" s="72">
        <v>270852</v>
      </c>
      <c r="L19" s="73">
        <v>278424</v>
      </c>
      <c r="M19" s="15"/>
      <c r="N19" s="71">
        <v>78920</v>
      </c>
      <c r="O19" s="72">
        <v>104395</v>
      </c>
      <c r="P19" s="72">
        <v>212968</v>
      </c>
      <c r="Q19" s="73">
        <v>191793</v>
      </c>
      <c r="R19" s="14"/>
      <c r="S19" s="82">
        <v>0.78628919113999995</v>
      </c>
      <c r="T19" s="83">
        <v>0.68885225411999995</v>
      </c>
      <c r="U19" s="84">
        <v>0.52865749448999999</v>
      </c>
      <c r="V19" s="14"/>
      <c r="W19" s="71">
        <v>123155</v>
      </c>
      <c r="X19" s="72">
        <v>123769</v>
      </c>
      <c r="Y19" s="72">
        <v>221339</v>
      </c>
      <c r="Z19" s="73">
        <v>239658</v>
      </c>
      <c r="AA19" s="14"/>
      <c r="AB19" s="82">
        <v>0.81719536868999998</v>
      </c>
      <c r="AC19" s="83">
        <v>0.86076631324999997</v>
      </c>
      <c r="AD19" s="84">
        <v>0.45982317615000001</v>
      </c>
      <c r="AE19" s="14"/>
      <c r="AF19" s="71"/>
      <c r="AG19" s="72"/>
      <c r="AH19" s="72"/>
      <c r="AI19" s="73"/>
      <c r="AJ19" s="14"/>
      <c r="AK19" s="82"/>
      <c r="AL19" s="83"/>
      <c r="AM19" s="84"/>
      <c r="AN19" s="14"/>
      <c r="AO19" s="71">
        <v>85289</v>
      </c>
      <c r="AP19" s="72">
        <v>83013</v>
      </c>
      <c r="AQ19" s="72">
        <v>169819</v>
      </c>
      <c r="AR19" s="73">
        <v>166436</v>
      </c>
      <c r="AS19" s="14"/>
      <c r="AT19" s="82">
        <v>0.62698078655</v>
      </c>
      <c r="AU19" s="83">
        <v>0.59777892710000002</v>
      </c>
      <c r="AV19" s="84">
        <v>0.34334571354999999</v>
      </c>
      <c r="AW19" s="14"/>
      <c r="AX19" s="91">
        <v>2.1791782157999999</v>
      </c>
      <c r="AY19" s="92">
        <v>2.6626956555999999</v>
      </c>
      <c r="AZ19" s="93">
        <v>2.1944834320000002</v>
      </c>
      <c r="BA19" s="14"/>
      <c r="BB19" s="82">
        <v>0.11300090297</v>
      </c>
      <c r="BC19" s="83"/>
      <c r="BD19" s="84"/>
      <c r="BE19" s="14"/>
      <c r="BF19" s="82">
        <v>7.9826853168000006E-2</v>
      </c>
      <c r="BG19" s="83">
        <v>0.1042921208</v>
      </c>
      <c r="BH19" s="84">
        <v>5.2523165657E-2</v>
      </c>
      <c r="BI19" s="14"/>
      <c r="BJ19" s="82">
        <v>7.6315394480999998E-2</v>
      </c>
      <c r="BK19" s="83">
        <v>8.1827384513999998E-2</v>
      </c>
      <c r="BL19" s="84">
        <v>5.0265086445000003E-2</v>
      </c>
      <c r="BM19" s="14"/>
      <c r="BN19" s="100">
        <v>0.1217188726</v>
      </c>
      <c r="BO19" s="101">
        <v>0.13688569604</v>
      </c>
      <c r="BP19" s="102">
        <v>0.14639788545999999</v>
      </c>
    </row>
    <row r="20" spans="1:68">
      <c r="A20" s="39" t="s">
        <v>64</v>
      </c>
      <c r="C20" s="56" t="s">
        <v>65</v>
      </c>
      <c r="D20" s="57" t="s">
        <v>66</v>
      </c>
      <c r="E20" s="58" t="s">
        <v>67</v>
      </c>
      <c r="F20" s="58" t="s">
        <v>13</v>
      </c>
      <c r="G20" s="59">
        <v>44561</v>
      </c>
      <c r="H20" s="14"/>
      <c r="I20" s="74">
        <v>2192000</v>
      </c>
      <c r="J20" s="75">
        <v>2234000</v>
      </c>
      <c r="K20" s="75">
        <v>8498000</v>
      </c>
      <c r="L20" s="76">
        <v>6862000</v>
      </c>
      <c r="M20" s="15"/>
      <c r="N20" s="74">
        <v>355000</v>
      </c>
      <c r="O20" s="75">
        <v>328000</v>
      </c>
      <c r="P20" s="75">
        <v>1492000</v>
      </c>
      <c r="Q20" s="76">
        <v>1082000</v>
      </c>
      <c r="R20" s="14"/>
      <c r="S20" s="85">
        <v>0.17557072252</v>
      </c>
      <c r="T20" s="86">
        <v>0.15767997668</v>
      </c>
      <c r="U20" s="87">
        <v>0.16853803154999999</v>
      </c>
      <c r="V20" s="14"/>
      <c r="W20" s="74">
        <v>202000</v>
      </c>
      <c r="X20" s="75">
        <v>196000</v>
      </c>
      <c r="Y20" s="75">
        <v>945000</v>
      </c>
      <c r="Z20" s="76">
        <v>534000</v>
      </c>
      <c r="AA20" s="14"/>
      <c r="AB20" s="85">
        <v>0.11120263591</v>
      </c>
      <c r="AC20" s="86">
        <v>7.7819877587E-2</v>
      </c>
      <c r="AD20" s="87">
        <v>9.3623731345999994E-2</v>
      </c>
      <c r="AE20" s="14"/>
      <c r="AF20" s="74">
        <v>297000</v>
      </c>
      <c r="AG20" s="75">
        <v>275000</v>
      </c>
      <c r="AH20" s="75">
        <v>1295000</v>
      </c>
      <c r="AI20" s="76">
        <v>829000</v>
      </c>
      <c r="AJ20" s="14"/>
      <c r="AK20" s="85">
        <v>0.15238879735999999</v>
      </c>
      <c r="AL20" s="86">
        <v>0.12081025938999999</v>
      </c>
      <c r="AM20" s="87">
        <v>0.13743402952</v>
      </c>
      <c r="AN20" s="14"/>
      <c r="AO20" s="74">
        <v>23000</v>
      </c>
      <c r="AP20" s="75">
        <v>79000</v>
      </c>
      <c r="AQ20" s="75">
        <v>376000</v>
      </c>
      <c r="AR20" s="76">
        <v>217000</v>
      </c>
      <c r="AS20" s="14"/>
      <c r="AT20" s="85">
        <v>4.4245704871999997E-2</v>
      </c>
      <c r="AU20" s="86">
        <v>3.1623433401000003E-2</v>
      </c>
      <c r="AV20" s="87">
        <v>2.9795807632000001E-2</v>
      </c>
      <c r="AW20" s="14"/>
      <c r="AX20" s="94">
        <v>5.0394038492000002</v>
      </c>
      <c r="AY20" s="95">
        <v>2.9083793492000001</v>
      </c>
      <c r="AZ20" s="96">
        <v>2.4301988955999998</v>
      </c>
      <c r="BA20" s="14"/>
      <c r="BB20" s="85">
        <v>0.21279003961000001</v>
      </c>
      <c r="BC20" s="86">
        <v>0.13028916991</v>
      </c>
      <c r="BD20" s="87">
        <v>0.11253422009</v>
      </c>
      <c r="BE20" s="14"/>
      <c r="BF20" s="85">
        <v>6.5466568699E-2</v>
      </c>
      <c r="BG20" s="86">
        <v>4.4868705186000002E-2</v>
      </c>
      <c r="BH20" s="87">
        <v>5.9752702306000001E-2</v>
      </c>
      <c r="BI20" s="14"/>
      <c r="BJ20" s="85">
        <v>2.8954258431999998E-2</v>
      </c>
      <c r="BK20" s="86">
        <v>1.8996760921E-2</v>
      </c>
      <c r="BL20" s="87">
        <v>2.2833924198E-2</v>
      </c>
      <c r="BM20" s="14"/>
      <c r="BN20" s="103">
        <v>0.65439704297000001</v>
      </c>
      <c r="BO20" s="104">
        <v>0.60071784994999999</v>
      </c>
      <c r="BP20" s="105">
        <v>0.76634687940000001</v>
      </c>
    </row>
    <row r="21" spans="1:68">
      <c r="A21" s="38" t="s">
        <v>68</v>
      </c>
      <c r="C21" s="54" t="s">
        <v>69</v>
      </c>
      <c r="D21" s="45" t="s">
        <v>70</v>
      </c>
      <c r="E21" s="51" t="s">
        <v>71</v>
      </c>
      <c r="F21" s="51" t="s">
        <v>13</v>
      </c>
      <c r="G21" s="46">
        <v>44561</v>
      </c>
      <c r="H21" s="14"/>
      <c r="I21" s="71">
        <v>9656728</v>
      </c>
      <c r="J21" s="72">
        <v>6864568</v>
      </c>
      <c r="K21" s="72">
        <v>33646118</v>
      </c>
      <c r="L21" s="73">
        <v>25227625</v>
      </c>
      <c r="M21" s="15"/>
      <c r="N21" s="71">
        <v>1814826</v>
      </c>
      <c r="O21" s="72">
        <v>980609</v>
      </c>
      <c r="P21" s="72">
        <v>6722248</v>
      </c>
      <c r="Q21" s="73">
        <v>5382873</v>
      </c>
      <c r="R21" s="14"/>
      <c r="S21" s="82">
        <v>0.19979267742000001</v>
      </c>
      <c r="T21" s="83">
        <v>0.21337216642000001</v>
      </c>
      <c r="U21" s="84">
        <v>0.22810410398</v>
      </c>
      <c r="V21" s="14"/>
      <c r="W21" s="71">
        <v>1369139</v>
      </c>
      <c r="X21" s="72">
        <v>1399088</v>
      </c>
      <c r="Y21" s="72">
        <v>6951171</v>
      </c>
      <c r="Z21" s="73">
        <v>4706296</v>
      </c>
      <c r="AA21" s="14"/>
      <c r="AB21" s="82">
        <v>0.20659652326</v>
      </c>
      <c r="AC21" s="83">
        <v>0.18655327245</v>
      </c>
      <c r="AD21" s="84">
        <v>0.12246343151</v>
      </c>
      <c r="AE21" s="14"/>
      <c r="AF21" s="71">
        <v>1675221</v>
      </c>
      <c r="AG21" s="72">
        <v>1654603</v>
      </c>
      <c r="AH21" s="72">
        <v>8020735</v>
      </c>
      <c r="AI21" s="73">
        <v>5695349</v>
      </c>
      <c r="AJ21" s="14"/>
      <c r="AK21" s="82">
        <v>0.23838515337999999</v>
      </c>
      <c r="AL21" s="83">
        <v>0.2257584295</v>
      </c>
      <c r="AM21" s="84">
        <v>0.16020358321</v>
      </c>
      <c r="AN21" s="14"/>
      <c r="AO21" s="71">
        <v>962001</v>
      </c>
      <c r="AP21" s="72">
        <v>1332355</v>
      </c>
      <c r="AQ21" s="72">
        <v>3751321</v>
      </c>
      <c r="AR21" s="73">
        <v>2864110</v>
      </c>
      <c r="AS21" s="14"/>
      <c r="AT21" s="82">
        <v>0.11153943524</v>
      </c>
      <c r="AU21" s="83">
        <v>0.11357077806</v>
      </c>
      <c r="AV21" s="84">
        <v>0.12319949984</v>
      </c>
      <c r="AW21" s="14"/>
      <c r="AX21" s="91">
        <v>2.2161620106000002</v>
      </c>
      <c r="AY21" s="92">
        <v>1.6920262221</v>
      </c>
      <c r="AZ21" s="93">
        <v>1.847568533</v>
      </c>
      <c r="BA21" s="14"/>
      <c r="BB21" s="82">
        <v>0.20319215569999999</v>
      </c>
      <c r="BC21" s="83">
        <v>0.17172756599</v>
      </c>
      <c r="BD21" s="84">
        <v>0.19654754202999999</v>
      </c>
      <c r="BE21" s="14"/>
      <c r="BF21" s="82">
        <v>0.11232762753</v>
      </c>
      <c r="BG21" s="83">
        <v>7.3175310758999995E-2</v>
      </c>
      <c r="BH21" s="84">
        <v>5.0955122079999998E-2</v>
      </c>
      <c r="BI21" s="14"/>
      <c r="BJ21" s="82">
        <v>7.2107036939999994E-2</v>
      </c>
      <c r="BK21" s="83">
        <v>5.2976291290999997E-2</v>
      </c>
      <c r="BL21" s="84">
        <v>6.2652868028000006E-2</v>
      </c>
      <c r="BM21" s="14"/>
      <c r="BN21" s="100">
        <v>0.64647123933999995</v>
      </c>
      <c r="BO21" s="101">
        <v>0.4664605825</v>
      </c>
      <c r="BP21" s="102">
        <v>0.50854807129000001</v>
      </c>
    </row>
    <row r="22" spans="1:68">
      <c r="A22" s="39" t="s">
        <v>72</v>
      </c>
      <c r="C22" s="56" t="s">
        <v>73</v>
      </c>
      <c r="D22" s="57" t="s">
        <v>74</v>
      </c>
      <c r="E22" s="58" t="s">
        <v>75</v>
      </c>
      <c r="F22" s="58" t="s">
        <v>13</v>
      </c>
      <c r="G22" s="59">
        <v>44561</v>
      </c>
      <c r="H22" s="14"/>
      <c r="I22" s="74">
        <v>638702</v>
      </c>
      <c r="J22" s="75">
        <v>500649</v>
      </c>
      <c r="K22" s="75">
        <v>2292813</v>
      </c>
      <c r="L22" s="76">
        <v>1917248</v>
      </c>
      <c r="M22" s="15"/>
      <c r="N22" s="74">
        <v>111422.99999</v>
      </c>
      <c r="O22" s="75">
        <v>131365</v>
      </c>
      <c r="P22" s="75">
        <v>1307175</v>
      </c>
      <c r="Q22" s="76">
        <v>727606</v>
      </c>
      <c r="R22" s="14"/>
      <c r="S22" s="85">
        <v>0.57011845274999995</v>
      </c>
      <c r="T22" s="86">
        <v>0.37950541609999999</v>
      </c>
      <c r="U22" s="87">
        <v>0.30502273282999998</v>
      </c>
      <c r="V22" s="14"/>
      <c r="W22" s="74">
        <v>89300.999999000007</v>
      </c>
      <c r="X22" s="75">
        <v>172501</v>
      </c>
      <c r="Y22" s="75">
        <v>1319606</v>
      </c>
      <c r="Z22" s="76">
        <v>812726</v>
      </c>
      <c r="AA22" s="14"/>
      <c r="AB22" s="85">
        <v>0.57554017707000005</v>
      </c>
      <c r="AC22" s="86">
        <v>0.42390238509</v>
      </c>
      <c r="AD22" s="87">
        <v>0.30771286886999999</v>
      </c>
      <c r="AE22" s="14"/>
      <c r="AF22" s="74">
        <v>204199</v>
      </c>
      <c r="AG22" s="75">
        <v>274183</v>
      </c>
      <c r="AH22" s="75">
        <v>1740614</v>
      </c>
      <c r="AI22" s="76">
        <v>1210055</v>
      </c>
      <c r="AJ22" s="14"/>
      <c r="AK22" s="85">
        <v>0.75916090844999995</v>
      </c>
      <c r="AL22" s="86">
        <v>0.63114161548000003</v>
      </c>
      <c r="AM22" s="87">
        <v>0.54927461153000001</v>
      </c>
      <c r="AN22" s="14"/>
      <c r="AO22" s="74">
        <v>-52165</v>
      </c>
      <c r="AP22" s="75">
        <v>1595676</v>
      </c>
      <c r="AQ22" s="75">
        <v>440827</v>
      </c>
      <c r="AR22" s="76">
        <v>1728762</v>
      </c>
      <c r="AS22" s="14"/>
      <c r="AT22" s="85">
        <v>0.19226469842999999</v>
      </c>
      <c r="AU22" s="86">
        <v>0.90168929632999995</v>
      </c>
      <c r="AV22" s="87">
        <v>0.74016226096000004</v>
      </c>
      <c r="AW22" s="14"/>
      <c r="AX22" s="94">
        <v>1.346488897</v>
      </c>
      <c r="AY22" s="95">
        <v>5.2786674397000004</v>
      </c>
      <c r="AZ22" s="96">
        <v>3.5511553456999998</v>
      </c>
      <c r="BA22" s="14"/>
      <c r="BB22" s="85">
        <v>5.9612401135E-2</v>
      </c>
      <c r="BC22" s="86"/>
      <c r="BD22" s="87">
        <v>0.16326473887000001</v>
      </c>
      <c r="BE22" s="14"/>
      <c r="BF22" s="85">
        <v>6.7877187130000002E-2</v>
      </c>
      <c r="BG22" s="86"/>
      <c r="BH22" s="87">
        <v>3.1083195043999999E-2</v>
      </c>
      <c r="BI22" s="14"/>
      <c r="BJ22" s="85">
        <v>3.0555308722000001E-2</v>
      </c>
      <c r="BK22" s="86">
        <v>0.11880003826</v>
      </c>
      <c r="BL22" s="87">
        <v>8.9949115555E-2</v>
      </c>
      <c r="BM22" s="14"/>
      <c r="BN22" s="103">
        <v>0.15892313551000001</v>
      </c>
      <c r="BO22" s="104">
        <v>0.13175274314999999</v>
      </c>
      <c r="BP22" s="105">
        <v>0.12152621161</v>
      </c>
    </row>
    <row r="23" spans="1:68">
      <c r="A23" s="38" t="s">
        <v>76</v>
      </c>
      <c r="C23" s="54" t="s">
        <v>77</v>
      </c>
      <c r="D23" s="45" t="s">
        <v>78</v>
      </c>
      <c r="E23" s="51" t="s">
        <v>79</v>
      </c>
      <c r="F23" s="51" t="s">
        <v>13</v>
      </c>
      <c r="G23" s="46">
        <v>44561</v>
      </c>
      <c r="H23" s="14"/>
      <c r="I23" s="71">
        <v>3786000</v>
      </c>
      <c r="J23" s="72">
        <v>3644000</v>
      </c>
      <c r="K23" s="72">
        <v>14265000</v>
      </c>
      <c r="L23" s="73">
        <v>11285000</v>
      </c>
      <c r="M23" s="15"/>
      <c r="N23" s="71">
        <v>993000</v>
      </c>
      <c r="O23" s="72">
        <v>813000</v>
      </c>
      <c r="P23" s="72">
        <v>3572000</v>
      </c>
      <c r="Q23" s="73">
        <v>2553000</v>
      </c>
      <c r="R23" s="14"/>
      <c r="S23" s="82">
        <v>0.25040308446999998</v>
      </c>
      <c r="T23" s="83">
        <v>0.22622950820000001</v>
      </c>
      <c r="U23" s="84">
        <v>0.22757662664</v>
      </c>
      <c r="V23" s="14"/>
      <c r="W23" s="71">
        <v>798000</v>
      </c>
      <c r="X23" s="72">
        <v>630000</v>
      </c>
      <c r="Y23" s="72">
        <v>2818000</v>
      </c>
      <c r="Z23" s="73">
        <v>1811000</v>
      </c>
      <c r="AA23" s="14"/>
      <c r="AB23" s="82">
        <v>0.19754644233999999</v>
      </c>
      <c r="AC23" s="83">
        <v>0.16047851129999999</v>
      </c>
      <c r="AD23" s="84">
        <v>0.16096966403999999</v>
      </c>
      <c r="AE23" s="14"/>
      <c r="AF23" s="71">
        <v>974000</v>
      </c>
      <c r="AG23" s="72">
        <v>782000</v>
      </c>
      <c r="AH23" s="72">
        <v>3492000</v>
      </c>
      <c r="AI23" s="73">
        <v>2385000</v>
      </c>
      <c r="AJ23" s="14"/>
      <c r="AK23" s="82">
        <v>0.24479495268000001</v>
      </c>
      <c r="AL23" s="83">
        <v>0.21134249003</v>
      </c>
      <c r="AM23" s="84">
        <v>0.21035576633</v>
      </c>
      <c r="AN23" s="14"/>
      <c r="AO23" s="71">
        <v>431000</v>
      </c>
      <c r="AP23" s="72">
        <v>470000</v>
      </c>
      <c r="AQ23" s="72">
        <v>1669000</v>
      </c>
      <c r="AR23" s="73">
        <v>1219000</v>
      </c>
      <c r="AS23" s="14"/>
      <c r="AT23" s="82">
        <v>0.11699964949</v>
      </c>
      <c r="AU23" s="83">
        <v>0.1080194949</v>
      </c>
      <c r="AV23" s="84">
        <v>9.8783555650999999E-2</v>
      </c>
      <c r="AW23" s="14"/>
      <c r="AX23" s="91">
        <v>6.3678957329000001</v>
      </c>
      <c r="AY23" s="92">
        <v>4.6509852812999997</v>
      </c>
      <c r="AZ23" s="93">
        <v>3.8516492111999998</v>
      </c>
      <c r="BA23" s="14"/>
      <c r="BB23" s="82">
        <v>0.27171347170999999</v>
      </c>
      <c r="BC23" s="83">
        <v>0.215213721</v>
      </c>
      <c r="BD23" s="84">
        <v>0.19368215055999999</v>
      </c>
      <c r="BE23" s="14"/>
      <c r="BF23" s="82">
        <v>9.8136344449000004E-2</v>
      </c>
      <c r="BG23" s="83">
        <v>7.0899081510999995E-2</v>
      </c>
      <c r="BH23" s="84">
        <v>7.8231374337999995E-2</v>
      </c>
      <c r="BI23" s="14"/>
      <c r="BJ23" s="82">
        <v>6.8410050415999998E-2</v>
      </c>
      <c r="BK23" s="83">
        <v>5.8266813250000001E-2</v>
      </c>
      <c r="BL23" s="84">
        <v>5.3284368973999997E-2</v>
      </c>
      <c r="BM23" s="14"/>
      <c r="BN23" s="100">
        <v>0.58470303725999995</v>
      </c>
      <c r="BO23" s="101">
        <v>0.53941016204000003</v>
      </c>
      <c r="BP23" s="102">
        <v>0.53940525447999998</v>
      </c>
    </row>
    <row r="24" spans="1:68">
      <c r="A24" s="39" t="s">
        <v>80</v>
      </c>
      <c r="C24" s="56" t="s">
        <v>81</v>
      </c>
      <c r="D24" s="57" t="s">
        <v>82</v>
      </c>
      <c r="E24" s="58" t="s">
        <v>83</v>
      </c>
      <c r="F24" s="58" t="s">
        <v>13</v>
      </c>
      <c r="G24" s="59">
        <v>44561</v>
      </c>
      <c r="H24" s="14"/>
      <c r="I24" s="74">
        <v>2535849</v>
      </c>
      <c r="J24" s="75">
        <v>1742544</v>
      </c>
      <c r="K24" s="75">
        <v>8109507</v>
      </c>
      <c r="L24" s="76">
        <v>5867331</v>
      </c>
      <c r="M24" s="15"/>
      <c r="N24" s="74">
        <v>637374</v>
      </c>
      <c r="O24" s="75">
        <v>200462</v>
      </c>
      <c r="P24" s="75">
        <v>1322859</v>
      </c>
      <c r="Q24" s="76">
        <v>743128</v>
      </c>
      <c r="R24" s="14"/>
      <c r="S24" s="85">
        <v>0.16312446614000001</v>
      </c>
      <c r="T24" s="86">
        <v>0.12665520319000001</v>
      </c>
      <c r="U24" s="87">
        <v>0.14078559783</v>
      </c>
      <c r="V24" s="14"/>
      <c r="W24" s="74">
        <v>516120</v>
      </c>
      <c r="X24" s="75">
        <v>133862</v>
      </c>
      <c r="Y24" s="75">
        <v>919195</v>
      </c>
      <c r="Z24" s="76">
        <v>393289</v>
      </c>
      <c r="AA24" s="14"/>
      <c r="AB24" s="85">
        <v>0.11334782743000001</v>
      </c>
      <c r="AC24" s="86">
        <v>6.7030307307000006E-2</v>
      </c>
      <c r="AD24" s="87">
        <v>0.10486329282</v>
      </c>
      <c r="AE24" s="14"/>
      <c r="AF24" s="74">
        <v>599214</v>
      </c>
      <c r="AG24" s="75">
        <v>220189</v>
      </c>
      <c r="AH24" s="75">
        <v>1260263</v>
      </c>
      <c r="AI24" s="76">
        <v>706519</v>
      </c>
      <c r="AJ24" s="14"/>
      <c r="AK24" s="85">
        <v>0.15540562453000001</v>
      </c>
      <c r="AL24" s="86">
        <v>0.12041573928</v>
      </c>
      <c r="AM24" s="87">
        <v>0.1553109617</v>
      </c>
      <c r="AN24" s="14"/>
      <c r="AO24" s="74">
        <v>129305</v>
      </c>
      <c r="AP24" s="75">
        <v>108467</v>
      </c>
      <c r="AQ24" s="75">
        <v>488587</v>
      </c>
      <c r="AR24" s="76">
        <v>265181</v>
      </c>
      <c r="AS24" s="14"/>
      <c r="AT24" s="85">
        <v>6.0248668631000001E-2</v>
      </c>
      <c r="AU24" s="86">
        <v>4.5196188863000003E-2</v>
      </c>
      <c r="AV24" s="87">
        <v>7.5302064671999999E-2</v>
      </c>
      <c r="AW24" s="14"/>
      <c r="AX24" s="94">
        <v>6.2755779796000004</v>
      </c>
      <c r="AY24" s="95">
        <v>3.4060751599999999</v>
      </c>
      <c r="AZ24" s="96">
        <v>5.2007378457</v>
      </c>
      <c r="BA24" s="14"/>
      <c r="BB24" s="85">
        <v>0.14547009812</v>
      </c>
      <c r="BC24" s="86">
        <v>8.3592674650999996E-2</v>
      </c>
      <c r="BD24" s="87">
        <v>0.13549470768999999</v>
      </c>
      <c r="BE24" s="14"/>
      <c r="BF24" s="85">
        <v>7.9066467089999995E-2</v>
      </c>
      <c r="BG24" s="86">
        <v>3.7435756764000003E-2</v>
      </c>
      <c r="BH24" s="87">
        <v>6.3340004680999998E-2</v>
      </c>
      <c r="BI24" s="14"/>
      <c r="BJ24" s="85">
        <v>4.3476906750000002E-2</v>
      </c>
      <c r="BK24" s="86">
        <v>2.8311993188000002E-2</v>
      </c>
      <c r="BL24" s="87">
        <v>4.6730379542000003E-2</v>
      </c>
      <c r="BM24" s="14"/>
      <c r="BN24" s="103">
        <v>0.72162435683000004</v>
      </c>
      <c r="BO24" s="104">
        <v>0.62642434902999999</v>
      </c>
      <c r="BP24" s="105">
        <v>0.6205723541</v>
      </c>
    </row>
    <row r="25" spans="1:68">
      <c r="A25" s="38" t="s">
        <v>84</v>
      </c>
      <c r="C25" s="54" t="s">
        <v>85</v>
      </c>
      <c r="D25" s="45" t="s">
        <v>86</v>
      </c>
      <c r="E25" s="51" t="s">
        <v>87</v>
      </c>
      <c r="F25" s="51" t="s">
        <v>13</v>
      </c>
      <c r="G25" s="46">
        <v>44561</v>
      </c>
      <c r="H25" s="14"/>
      <c r="I25" s="71">
        <v>3677861</v>
      </c>
      <c r="J25" s="72"/>
      <c r="K25" s="72">
        <v>3715510</v>
      </c>
      <c r="L25" s="73">
        <v>826213</v>
      </c>
      <c r="M25" s="15"/>
      <c r="N25" s="71">
        <v>29229</v>
      </c>
      <c r="O25" s="72"/>
      <c r="P25" s="72">
        <v>66878</v>
      </c>
      <c r="Q25" s="73">
        <v>39690</v>
      </c>
      <c r="R25" s="14"/>
      <c r="S25" s="82">
        <v>1.7999682412E-2</v>
      </c>
      <c r="T25" s="83">
        <v>4.8038459816000002E-2</v>
      </c>
      <c r="U25" s="84"/>
      <c r="V25" s="14"/>
      <c r="W25" s="71">
        <v>-114354</v>
      </c>
      <c r="X25" s="72"/>
      <c r="Y25" s="72">
        <v>-173702</v>
      </c>
      <c r="Z25" s="73">
        <v>-82</v>
      </c>
      <c r="AA25" s="14"/>
      <c r="AB25" s="82">
        <v>-4.6750513388000001E-2</v>
      </c>
      <c r="AC25" s="83">
        <v>-9.9248014737E-5</v>
      </c>
      <c r="AD25" s="84"/>
      <c r="AE25" s="14"/>
      <c r="AF25" s="71">
        <v>-112324</v>
      </c>
      <c r="AG25" s="72"/>
      <c r="AH25" s="72">
        <v>-162616</v>
      </c>
      <c r="AI25" s="73">
        <v>1480</v>
      </c>
      <c r="AJ25" s="14"/>
      <c r="AK25" s="82">
        <v>-4.3766804557000001E-2</v>
      </c>
      <c r="AL25" s="83">
        <v>1.7913056318000001E-3</v>
      </c>
      <c r="AM25" s="84"/>
      <c r="AN25" s="14"/>
      <c r="AO25" s="71">
        <v>-221659</v>
      </c>
      <c r="AP25" s="72"/>
      <c r="AQ25" s="72">
        <v>-256115</v>
      </c>
      <c r="AR25" s="73">
        <v>2693</v>
      </c>
      <c r="AS25" s="14"/>
      <c r="AT25" s="82">
        <v>-7.0012999561000003E-2</v>
      </c>
      <c r="AU25" s="83">
        <v>-1.3979445978E-3</v>
      </c>
      <c r="AV25" s="84"/>
      <c r="AW25" s="14"/>
      <c r="AX25" s="91">
        <v>-2.6023947572999999</v>
      </c>
      <c r="AY25" s="92">
        <v>4.6953112438000003E-2</v>
      </c>
      <c r="AZ25" s="93"/>
      <c r="BA25" s="14"/>
      <c r="BB25" s="82">
        <v>-0.37432126264999999</v>
      </c>
      <c r="BC25" s="83"/>
      <c r="BD25" s="84"/>
      <c r="BE25" s="14"/>
      <c r="BF25" s="82">
        <v>-6.6117121496999998E-2</v>
      </c>
      <c r="BG25" s="83"/>
      <c r="BH25" s="84"/>
      <c r="BI25" s="14"/>
      <c r="BJ25" s="82">
        <v>-3.9033810625999997E-2</v>
      </c>
      <c r="BK25" s="83">
        <v>-9.1153745985000001E-4</v>
      </c>
      <c r="BL25" s="84"/>
      <c r="BM25" s="14"/>
      <c r="BN25" s="100">
        <v>0.55752232972000004</v>
      </c>
      <c r="BO25" s="101">
        <v>0.65205549724</v>
      </c>
      <c r="BP25" s="102"/>
    </row>
    <row r="26" spans="1:68">
      <c r="A26" s="39" t="s">
        <v>88</v>
      </c>
      <c r="C26" s="56" t="s">
        <v>89</v>
      </c>
      <c r="D26" s="57" t="s">
        <v>90</v>
      </c>
      <c r="E26" s="58" t="s">
        <v>91</v>
      </c>
      <c r="F26" s="58" t="s">
        <v>13</v>
      </c>
      <c r="G26" s="59">
        <v>44561</v>
      </c>
      <c r="H26" s="14"/>
      <c r="I26" s="74">
        <v>6593692</v>
      </c>
      <c r="J26" s="75">
        <v>5655158</v>
      </c>
      <c r="K26" s="75">
        <v>23984287</v>
      </c>
      <c r="L26" s="76">
        <v>18633249</v>
      </c>
      <c r="M26" s="15"/>
      <c r="N26" s="74">
        <v>1033944</v>
      </c>
      <c r="O26" s="75">
        <v>1204484</v>
      </c>
      <c r="P26" s="75">
        <v>4864650</v>
      </c>
      <c r="Q26" s="76">
        <v>5285427</v>
      </c>
      <c r="R26" s="14"/>
      <c r="S26" s="85">
        <v>0.20282654222999999</v>
      </c>
      <c r="T26" s="86">
        <v>0.28365568452000001</v>
      </c>
      <c r="U26" s="87">
        <v>0.27604176092999999</v>
      </c>
      <c r="V26" s="14"/>
      <c r="W26" s="74">
        <v>634178</v>
      </c>
      <c r="X26" s="75">
        <v>1040723</v>
      </c>
      <c r="Y26" s="75">
        <v>5446038</v>
      </c>
      <c r="Z26" s="76">
        <v>4253266</v>
      </c>
      <c r="AA26" s="14"/>
      <c r="AB26" s="85">
        <v>0.2270669126</v>
      </c>
      <c r="AC26" s="86">
        <v>0.22826217800000001</v>
      </c>
      <c r="AD26" s="87">
        <v>0.19641881194999999</v>
      </c>
      <c r="AE26" s="14"/>
      <c r="AF26" s="74">
        <v>942920</v>
      </c>
      <c r="AG26" s="75">
        <v>1308738.6000000001</v>
      </c>
      <c r="AH26" s="75">
        <v>6528577</v>
      </c>
      <c r="AI26" s="76">
        <v>5263178</v>
      </c>
      <c r="AJ26" s="14"/>
      <c r="AK26" s="85">
        <v>0.27220225474999998</v>
      </c>
      <c r="AL26" s="86">
        <v>0.28246163618999998</v>
      </c>
      <c r="AM26" s="87">
        <v>0.26375552395000001</v>
      </c>
      <c r="AN26" s="14"/>
      <c r="AO26" s="74">
        <v>387638</v>
      </c>
      <c r="AP26" s="75">
        <v>1098446</v>
      </c>
      <c r="AQ26" s="75">
        <v>4952573</v>
      </c>
      <c r="AR26" s="76">
        <v>3904202</v>
      </c>
      <c r="AS26" s="14"/>
      <c r="AT26" s="85">
        <v>0.2104962303</v>
      </c>
      <c r="AU26" s="86">
        <v>0.20982653105999999</v>
      </c>
      <c r="AV26" s="87">
        <v>0.12699053217</v>
      </c>
      <c r="AW26" s="14"/>
      <c r="AX26" s="94">
        <v>1.8097846607000001</v>
      </c>
      <c r="AY26" s="95">
        <v>1.4266856626</v>
      </c>
      <c r="AZ26" s="96">
        <v>0.72717226913999999</v>
      </c>
      <c r="BA26" s="14"/>
      <c r="BB26" s="85">
        <v>0.23799704863000001</v>
      </c>
      <c r="BC26" s="86">
        <v>0.20659874188999999</v>
      </c>
      <c r="BD26" s="87">
        <v>0.12157971966</v>
      </c>
      <c r="BE26" s="14"/>
      <c r="BF26" s="85">
        <v>9.3001233066E-2</v>
      </c>
      <c r="BG26" s="86">
        <v>8.2628170804000006E-2</v>
      </c>
      <c r="BH26" s="87">
        <v>6.8039045766000006E-2</v>
      </c>
      <c r="BI26" s="14"/>
      <c r="BJ26" s="85">
        <v>0.10191467944</v>
      </c>
      <c r="BK26" s="86">
        <v>8.3569051601999997E-2</v>
      </c>
      <c r="BL26" s="87">
        <v>5.3843166273000002E-2</v>
      </c>
      <c r="BM26" s="14"/>
      <c r="BN26" s="103">
        <v>0.48416391732000003</v>
      </c>
      <c r="BO26" s="104">
        <v>0.39827685841999999</v>
      </c>
      <c r="BP26" s="105">
        <v>0.42399354780999998</v>
      </c>
    </row>
    <row r="27" spans="1:68">
      <c r="A27" s="38" t="s">
        <v>13</v>
      </c>
      <c r="C27" s="54" t="s">
        <v>92</v>
      </c>
      <c r="D27" s="45" t="s">
        <v>93</v>
      </c>
      <c r="E27" s="51" t="s">
        <v>94</v>
      </c>
      <c r="F27" s="51" t="s">
        <v>13</v>
      </c>
      <c r="G27" s="46">
        <v>44561</v>
      </c>
      <c r="H27" s="14"/>
      <c r="I27" s="71">
        <v>952000</v>
      </c>
      <c r="J27" s="72">
        <v>847000</v>
      </c>
      <c r="K27" s="72">
        <v>3616000</v>
      </c>
      <c r="L27" s="73">
        <v>2794000</v>
      </c>
      <c r="M27" s="15"/>
      <c r="N27" s="71">
        <v>259000</v>
      </c>
      <c r="O27" s="72">
        <v>178000</v>
      </c>
      <c r="P27" s="72">
        <v>890000</v>
      </c>
      <c r="Q27" s="73">
        <v>640000</v>
      </c>
      <c r="R27" s="14"/>
      <c r="S27" s="82">
        <v>0.24612831858000001</v>
      </c>
      <c r="T27" s="83">
        <v>0.22906227631000001</v>
      </c>
      <c r="U27" s="84">
        <v>0.21825089143000001</v>
      </c>
      <c r="V27" s="14"/>
      <c r="W27" s="71">
        <v>206000</v>
      </c>
      <c r="X27" s="72">
        <v>131000</v>
      </c>
      <c r="Y27" s="72">
        <v>720000</v>
      </c>
      <c r="Z27" s="73">
        <v>468000</v>
      </c>
      <c r="AA27" s="14"/>
      <c r="AB27" s="82">
        <v>0.19911504425000001</v>
      </c>
      <c r="AC27" s="83">
        <v>0.16750178955</v>
      </c>
      <c r="AD27" s="84">
        <v>0.16047942631000001</v>
      </c>
      <c r="AE27" s="14"/>
      <c r="AF27" s="71">
        <v>243000</v>
      </c>
      <c r="AG27" s="72">
        <v>159000</v>
      </c>
      <c r="AH27" s="72">
        <v>853000</v>
      </c>
      <c r="AI27" s="73">
        <v>574000</v>
      </c>
      <c r="AJ27" s="14"/>
      <c r="AK27" s="82">
        <v>0.23589601769999999</v>
      </c>
      <c r="AL27" s="83">
        <v>0.20544022906000001</v>
      </c>
      <c r="AM27" s="84">
        <v>0.19638379416999999</v>
      </c>
      <c r="AN27" s="14"/>
      <c r="AO27" s="71">
        <v>146000</v>
      </c>
      <c r="AP27" s="72">
        <v>100000</v>
      </c>
      <c r="AQ27" s="72">
        <v>533000</v>
      </c>
      <c r="AR27" s="73">
        <v>342000</v>
      </c>
      <c r="AS27" s="14"/>
      <c r="AT27" s="82">
        <v>0.14740044248</v>
      </c>
      <c r="AU27" s="83">
        <v>0.12240515389999999</v>
      </c>
      <c r="AV27" s="84">
        <v>0.10411267936</v>
      </c>
      <c r="AW27" s="14"/>
      <c r="AX27" s="91">
        <v>3.1712221996999999</v>
      </c>
      <c r="AY27" s="92">
        <v>2.0348179968000002</v>
      </c>
      <c r="AZ27" s="93">
        <v>1.6249925627999999</v>
      </c>
      <c r="BA27" s="14"/>
      <c r="BB27" s="82">
        <v>0.37508796622000001</v>
      </c>
      <c r="BC27" s="83">
        <v>0.28724723083999998</v>
      </c>
      <c r="BD27" s="84">
        <v>0.27054985854000002</v>
      </c>
      <c r="BE27" s="14"/>
      <c r="BF27" s="82">
        <v>0.11965252423</v>
      </c>
      <c r="BG27" s="83">
        <v>8.6240352823999999E-2</v>
      </c>
      <c r="BH27" s="84">
        <v>9.4976289320999996E-2</v>
      </c>
      <c r="BI27" s="14"/>
      <c r="BJ27" s="82">
        <v>0.10265793528</v>
      </c>
      <c r="BK27" s="83">
        <v>7.4074074074000004E-2</v>
      </c>
      <c r="BL27" s="84">
        <v>6.7230599683999998E-2</v>
      </c>
      <c r="BM27" s="14"/>
      <c r="BN27" s="100">
        <v>0.69645608629</v>
      </c>
      <c r="BO27" s="101">
        <v>0.60515486246000005</v>
      </c>
      <c r="BP27" s="102">
        <v>0.64574843424999995</v>
      </c>
    </row>
    <row r="28" spans="1:68">
      <c r="A28" s="39" t="s">
        <v>95</v>
      </c>
      <c r="C28" s="56" t="s">
        <v>96</v>
      </c>
      <c r="D28" s="57" t="s">
        <v>97</v>
      </c>
      <c r="E28" s="58" t="s">
        <v>98</v>
      </c>
      <c r="F28" s="58" t="s">
        <v>13</v>
      </c>
      <c r="G28" s="59">
        <v>44561</v>
      </c>
      <c r="H28" s="14"/>
      <c r="I28" s="74">
        <v>10919332</v>
      </c>
      <c r="J28" s="75">
        <v>9273527</v>
      </c>
      <c r="K28" s="75">
        <v>39210148</v>
      </c>
      <c r="L28" s="76">
        <v>30898458</v>
      </c>
      <c r="M28" s="15"/>
      <c r="N28" s="74">
        <v>2714931</v>
      </c>
      <c r="O28" s="75">
        <v>2057294</v>
      </c>
      <c r="P28" s="75">
        <v>9257482</v>
      </c>
      <c r="Q28" s="76">
        <v>6921088</v>
      </c>
      <c r="R28" s="14"/>
      <c r="S28" s="85">
        <v>0.23609913433999999</v>
      </c>
      <c r="T28" s="86">
        <v>0.22399460839999999</v>
      </c>
      <c r="U28" s="87">
        <v>0.21974738873999999</v>
      </c>
      <c r="V28" s="14"/>
      <c r="W28" s="74">
        <v>2081885</v>
      </c>
      <c r="X28" s="75">
        <v>1496070</v>
      </c>
      <c r="Y28" s="75">
        <v>7407940</v>
      </c>
      <c r="Z28" s="76">
        <v>5113316</v>
      </c>
      <c r="AA28" s="14"/>
      <c r="AB28" s="85">
        <v>0.18892915170999999</v>
      </c>
      <c r="AC28" s="86">
        <v>0.16548774052000001</v>
      </c>
      <c r="AD28" s="87">
        <v>0.15743904096</v>
      </c>
      <c r="AE28" s="14"/>
      <c r="AF28" s="74">
        <v>2544251</v>
      </c>
      <c r="AG28" s="75">
        <v>1921293</v>
      </c>
      <c r="AH28" s="75">
        <v>9159354</v>
      </c>
      <c r="AI28" s="76">
        <v>6779315</v>
      </c>
      <c r="AJ28" s="14"/>
      <c r="AK28" s="85">
        <v>0.2335965169</v>
      </c>
      <c r="AL28" s="86">
        <v>0.21940625645</v>
      </c>
      <c r="AM28" s="87">
        <v>0.21360055303</v>
      </c>
      <c r="AN28" s="14"/>
      <c r="AO28" s="74">
        <v>1292087</v>
      </c>
      <c r="AP28" s="75">
        <v>964580</v>
      </c>
      <c r="AQ28" s="75">
        <v>4748049</v>
      </c>
      <c r="AR28" s="76">
        <v>3643149</v>
      </c>
      <c r="AS28" s="14"/>
      <c r="AT28" s="85">
        <v>0.1237881326</v>
      </c>
      <c r="AU28" s="86">
        <v>0.11997317147</v>
      </c>
      <c r="AV28" s="87">
        <v>9.1816566850000003E-2</v>
      </c>
      <c r="AW28" s="14"/>
      <c r="AX28" s="94">
        <v>4.1206601902999997</v>
      </c>
      <c r="AY28" s="95">
        <v>3.1617573980000002</v>
      </c>
      <c r="AZ28" s="96">
        <v>2.4759040687999998</v>
      </c>
      <c r="BA28" s="14"/>
      <c r="BB28" s="85">
        <v>0.31272500409999998</v>
      </c>
      <c r="BC28" s="86">
        <v>0.26941268540000002</v>
      </c>
      <c r="BD28" s="87">
        <v>0.21291736503</v>
      </c>
      <c r="BE28" s="14"/>
      <c r="BF28" s="85">
        <v>0.11194121921</v>
      </c>
      <c r="BG28" s="86">
        <v>9.9873123888000001E-2</v>
      </c>
      <c r="BH28" s="87">
        <v>8.8926781864999999E-2</v>
      </c>
      <c r="BI28" s="14"/>
      <c r="BJ28" s="85">
        <v>7.3408347789000003E-2</v>
      </c>
      <c r="BK28" s="86">
        <v>7.5488112827999998E-2</v>
      </c>
      <c r="BL28" s="87">
        <v>6.2350350091999997E-2</v>
      </c>
      <c r="BM28" s="14"/>
      <c r="BN28" s="103">
        <v>0.59301603672000003</v>
      </c>
      <c r="BO28" s="104">
        <v>0.62920827964000003</v>
      </c>
      <c r="BP28" s="105">
        <v>0.67907516292000003</v>
      </c>
    </row>
    <row r="29" spans="1:68">
      <c r="A29" s="38" t="s">
        <v>99</v>
      </c>
      <c r="C29" s="54" t="s">
        <v>100</v>
      </c>
      <c r="D29" s="45" t="s">
        <v>101</v>
      </c>
      <c r="E29" s="51" t="s">
        <v>102</v>
      </c>
      <c r="F29" s="51" t="s">
        <v>13</v>
      </c>
      <c r="G29" s="46">
        <v>44561</v>
      </c>
      <c r="H29" s="14"/>
      <c r="I29" s="71">
        <v>2386000</v>
      </c>
      <c r="J29" s="72">
        <v>2054000</v>
      </c>
      <c r="K29" s="72">
        <v>8505000</v>
      </c>
      <c r="L29" s="73">
        <v>6833000</v>
      </c>
      <c r="M29" s="15"/>
      <c r="N29" s="71">
        <v>589000</v>
      </c>
      <c r="O29" s="72">
        <v>408000</v>
      </c>
      <c r="P29" s="72">
        <v>1740000</v>
      </c>
      <c r="Q29" s="73">
        <v>1327000</v>
      </c>
      <c r="R29" s="14"/>
      <c r="S29" s="82">
        <v>0.20458553792</v>
      </c>
      <c r="T29" s="83">
        <v>0.19420459535000001</v>
      </c>
      <c r="U29" s="84">
        <v>0.18764389773000001</v>
      </c>
      <c r="V29" s="14"/>
      <c r="W29" s="71">
        <v>504000</v>
      </c>
      <c r="X29" s="72">
        <v>310000</v>
      </c>
      <c r="Y29" s="72">
        <v>1401000</v>
      </c>
      <c r="Z29" s="73">
        <v>950000</v>
      </c>
      <c r="AA29" s="14"/>
      <c r="AB29" s="82">
        <v>0.16472663138999999</v>
      </c>
      <c r="AC29" s="83">
        <v>0.13903117225</v>
      </c>
      <c r="AD29" s="84">
        <v>0.13704076939000001</v>
      </c>
      <c r="AE29" s="14"/>
      <c r="AF29" s="71">
        <v>578000</v>
      </c>
      <c r="AG29" s="72">
        <v>372000</v>
      </c>
      <c r="AH29" s="72">
        <v>1699000</v>
      </c>
      <c r="AI29" s="73">
        <v>1188000</v>
      </c>
      <c r="AJ29" s="14"/>
      <c r="AK29" s="82">
        <v>0.19976484420999999</v>
      </c>
      <c r="AL29" s="83">
        <v>0.17386213961999999</v>
      </c>
      <c r="AM29" s="84">
        <v>0.16952398670999999</v>
      </c>
      <c r="AN29" s="14"/>
      <c r="AO29" s="71">
        <v>286000</v>
      </c>
      <c r="AP29" s="72">
        <v>225000</v>
      </c>
      <c r="AQ29" s="72">
        <v>822000</v>
      </c>
      <c r="AR29" s="73">
        <v>592000</v>
      </c>
      <c r="AS29" s="14"/>
      <c r="AT29" s="82">
        <v>9.6649029982000007E-2</v>
      </c>
      <c r="AU29" s="83">
        <v>8.6638372603000002E-2</v>
      </c>
      <c r="AV29" s="84">
        <v>7.3078232083000003E-2</v>
      </c>
      <c r="AW29" s="14"/>
      <c r="AX29" s="91">
        <v>4.2423835796000002</v>
      </c>
      <c r="AY29" s="92">
        <v>3.0553262198</v>
      </c>
      <c r="AZ29" s="93">
        <v>2.5543528029</v>
      </c>
      <c r="BA29" s="14"/>
      <c r="BB29" s="82">
        <v>0.26447876448000002</v>
      </c>
      <c r="BC29" s="83">
        <v>0.20960385756</v>
      </c>
      <c r="BD29" s="84">
        <v>0.19954529492</v>
      </c>
      <c r="BE29" s="14"/>
      <c r="BF29" s="82">
        <v>0.12262582056</v>
      </c>
      <c r="BG29" s="83">
        <v>9.8927418515000004E-2</v>
      </c>
      <c r="BH29" s="84">
        <v>0.10491874704</v>
      </c>
      <c r="BI29" s="14"/>
      <c r="BJ29" s="82">
        <v>7.6987917954999999E-2</v>
      </c>
      <c r="BK29" s="83">
        <v>6.3806854925999995E-2</v>
      </c>
      <c r="BL29" s="84">
        <v>6.2796350293E-2</v>
      </c>
      <c r="BM29" s="14"/>
      <c r="BN29" s="100">
        <v>0.79657207081000003</v>
      </c>
      <c r="BO29" s="101">
        <v>0.73647337788</v>
      </c>
      <c r="BP29" s="102">
        <v>0.85930308522999999</v>
      </c>
    </row>
    <row r="30" spans="1:68">
      <c r="A30" s="39" t="s">
        <v>103</v>
      </c>
      <c r="C30" s="56" t="s">
        <v>104</v>
      </c>
      <c r="D30" s="57" t="s">
        <v>105</v>
      </c>
      <c r="E30" s="58" t="s">
        <v>106</v>
      </c>
      <c r="F30" s="58" t="s">
        <v>13</v>
      </c>
      <c r="G30" s="59">
        <v>44561</v>
      </c>
      <c r="H30" s="14"/>
      <c r="I30" s="74">
        <v>11491935</v>
      </c>
      <c r="J30" s="75">
        <v>3596071</v>
      </c>
      <c r="K30" s="75">
        <v>37616241</v>
      </c>
      <c r="L30" s="76">
        <v>29080513</v>
      </c>
      <c r="M30" s="15"/>
      <c r="N30" s="74">
        <v>6715208</v>
      </c>
      <c r="O30" s="75">
        <v>657836</v>
      </c>
      <c r="P30" s="75">
        <v>25655192</v>
      </c>
      <c r="Q30" s="76">
        <v>21121262</v>
      </c>
      <c r="R30" s="14"/>
      <c r="S30" s="85">
        <v>0.68202434156000002</v>
      </c>
      <c r="T30" s="86">
        <v>0.72630293695000003</v>
      </c>
      <c r="U30" s="87">
        <v>0.75553867741000003</v>
      </c>
      <c r="V30" s="14"/>
      <c r="W30" s="74">
        <v>1729200</v>
      </c>
      <c r="X30" s="75">
        <v>-2523217</v>
      </c>
      <c r="Y30" s="75">
        <v>13050695</v>
      </c>
      <c r="Z30" s="76">
        <v>8624292</v>
      </c>
      <c r="AA30" s="14"/>
      <c r="AB30" s="85">
        <v>0.34694309300999998</v>
      </c>
      <c r="AC30" s="86">
        <v>0.29656601999999999</v>
      </c>
      <c r="AD30" s="87">
        <v>0.30476001411999998</v>
      </c>
      <c r="AE30" s="14"/>
      <c r="AF30" s="74">
        <v>2967523</v>
      </c>
      <c r="AG30" s="75">
        <v>-1798996</v>
      </c>
      <c r="AH30" s="75">
        <v>15697371</v>
      </c>
      <c r="AI30" s="76">
        <v>10747922</v>
      </c>
      <c r="AJ30" s="14"/>
      <c r="AK30" s="85">
        <v>0.41730302078999998</v>
      </c>
      <c r="AL30" s="86">
        <v>0.36959189818999999</v>
      </c>
      <c r="AM30" s="87">
        <v>0.35364860693</v>
      </c>
      <c r="AN30" s="14"/>
      <c r="AO30" s="74">
        <v>602357</v>
      </c>
      <c r="AP30" s="75">
        <v>1379190</v>
      </c>
      <c r="AQ30" s="75">
        <v>5646141</v>
      </c>
      <c r="AR30" s="76">
        <v>6338688</v>
      </c>
      <c r="AS30" s="14"/>
      <c r="AT30" s="85">
        <v>0.15189271570000001</v>
      </c>
      <c r="AU30" s="86">
        <v>0.21964237701</v>
      </c>
      <c r="AV30" s="87">
        <v>0.38750726001000002</v>
      </c>
      <c r="AW30" s="14"/>
      <c r="AX30" s="94">
        <v>3.5987186442999999</v>
      </c>
      <c r="AY30" s="95">
        <v>4.1097943160000003</v>
      </c>
      <c r="AZ30" s="96">
        <v>7.9083648712999999</v>
      </c>
      <c r="BA30" s="14"/>
      <c r="BB30" s="85">
        <v>7.6096515811999998E-2</v>
      </c>
      <c r="BC30" s="86">
        <v>8.8012589303999994E-2</v>
      </c>
      <c r="BD30" s="87">
        <v>0.16865905941000001</v>
      </c>
      <c r="BE30" s="14"/>
      <c r="BF30" s="85">
        <v>5.7273893300000003E-2</v>
      </c>
      <c r="BG30" s="86">
        <v>3.8977286127000001E-2</v>
      </c>
      <c r="BH30" s="87">
        <v>3.7915987165999997E-2</v>
      </c>
      <c r="BI30" s="14"/>
      <c r="BJ30" s="85">
        <v>3.0342750282000001E-2</v>
      </c>
      <c r="BK30" s="86">
        <v>3.5690002431999997E-2</v>
      </c>
      <c r="BL30" s="87">
        <v>6.0540045495E-2</v>
      </c>
      <c r="BM30" s="14"/>
      <c r="BN30" s="103">
        <v>0.19976435435000001</v>
      </c>
      <c r="BO30" s="104">
        <v>0.16249142318000001</v>
      </c>
      <c r="BP30" s="105">
        <v>0.15622944843</v>
      </c>
    </row>
    <row r="31" spans="1:68">
      <c r="A31" s="38" t="s">
        <v>107</v>
      </c>
      <c r="C31" s="54" t="s">
        <v>108</v>
      </c>
      <c r="D31" s="45" t="s">
        <v>109</v>
      </c>
      <c r="E31" s="51" t="s">
        <v>110</v>
      </c>
      <c r="F31" s="51" t="s">
        <v>13</v>
      </c>
      <c r="G31" s="46">
        <v>44561</v>
      </c>
      <c r="H31" s="14"/>
      <c r="I31" s="71">
        <v>0</v>
      </c>
      <c r="J31" s="72">
        <v>0</v>
      </c>
      <c r="K31" s="72">
        <v>0</v>
      </c>
      <c r="L31" s="73">
        <v>0</v>
      </c>
      <c r="M31" s="15"/>
      <c r="N31" s="71">
        <v>0</v>
      </c>
      <c r="O31" s="72">
        <v>0</v>
      </c>
      <c r="P31" s="72">
        <v>0</v>
      </c>
      <c r="Q31" s="73">
        <v>0</v>
      </c>
      <c r="R31" s="14"/>
      <c r="S31" s="82"/>
      <c r="T31" s="83"/>
      <c r="U31" s="84"/>
      <c r="V31" s="14"/>
      <c r="W31" s="71">
        <v>6042</v>
      </c>
      <c r="X31" s="72">
        <v>11011</v>
      </c>
      <c r="Y31" s="72">
        <v>20716</v>
      </c>
      <c r="Z31" s="73">
        <v>42553</v>
      </c>
      <c r="AA31" s="14"/>
      <c r="AB31" s="82"/>
      <c r="AC31" s="83"/>
      <c r="AD31" s="84"/>
      <c r="AE31" s="14"/>
      <c r="AF31" s="71">
        <v>6040</v>
      </c>
      <c r="AG31" s="72">
        <v>11013</v>
      </c>
      <c r="AH31" s="72">
        <v>20716</v>
      </c>
      <c r="AI31" s="73">
        <v>42557</v>
      </c>
      <c r="AJ31" s="14"/>
      <c r="AK31" s="82"/>
      <c r="AL31" s="83"/>
      <c r="AM31" s="84"/>
      <c r="AN31" s="14"/>
      <c r="AO31" s="71">
        <v>5444</v>
      </c>
      <c r="AP31" s="72">
        <v>11523</v>
      </c>
      <c r="AQ31" s="72">
        <v>22046</v>
      </c>
      <c r="AR31" s="73">
        <v>45260</v>
      </c>
      <c r="AS31" s="14"/>
      <c r="AT31" s="82"/>
      <c r="AU31" s="83"/>
      <c r="AV31" s="84"/>
      <c r="AW31" s="14"/>
      <c r="AX31" s="91">
        <v>1.8740224413</v>
      </c>
      <c r="AY31" s="92">
        <v>3.8473308398000001</v>
      </c>
      <c r="AZ31" s="93">
        <v>-0.20273716422999999</v>
      </c>
      <c r="BA31" s="14"/>
      <c r="BB31" s="82">
        <v>0.10589441779</v>
      </c>
      <c r="BC31" s="83">
        <v>0.23815349482000001</v>
      </c>
      <c r="BD31" s="84">
        <v>-1.3110122278E-2</v>
      </c>
      <c r="BE31" s="14"/>
      <c r="BF31" s="82">
        <v>0.10235905805000001</v>
      </c>
      <c r="BG31" s="83">
        <v>0.22843438759000001</v>
      </c>
      <c r="BH31" s="84">
        <v>-3.2569293135000003E-2</v>
      </c>
      <c r="BI31" s="14"/>
      <c r="BJ31" s="82">
        <v>8.7781259580999998E-2</v>
      </c>
      <c r="BK31" s="83">
        <v>0.18217458331</v>
      </c>
      <c r="BL31" s="84">
        <v>-1.0261286339E-2</v>
      </c>
      <c r="BM31" s="14"/>
      <c r="BN31" s="100">
        <v>0</v>
      </c>
      <c r="BO31" s="101">
        <v>0</v>
      </c>
      <c r="BP31" s="102">
        <v>0</v>
      </c>
    </row>
    <row r="32" spans="1:68">
      <c r="A32" s="39" t="s">
        <v>111</v>
      </c>
      <c r="C32" s="56" t="s">
        <v>112</v>
      </c>
      <c r="D32" s="57" t="s">
        <v>113</v>
      </c>
      <c r="E32" s="58" t="s">
        <v>114</v>
      </c>
      <c r="F32" s="58" t="s">
        <v>13</v>
      </c>
      <c r="G32" s="59">
        <v>44561</v>
      </c>
      <c r="H32" s="14"/>
      <c r="I32" s="74">
        <v>155160</v>
      </c>
      <c r="J32" s="75">
        <v>123400</v>
      </c>
      <c r="K32" s="75">
        <v>529024</v>
      </c>
      <c r="L32" s="76">
        <v>447131</v>
      </c>
      <c r="M32" s="15"/>
      <c r="N32" s="74">
        <v>99405</v>
      </c>
      <c r="O32" s="75">
        <v>195598</v>
      </c>
      <c r="P32" s="75">
        <v>144912</v>
      </c>
      <c r="Q32" s="76">
        <v>206593</v>
      </c>
      <c r="R32" s="14"/>
      <c r="S32" s="85">
        <v>0.27392330027</v>
      </c>
      <c r="T32" s="86">
        <v>0.46204132570000001</v>
      </c>
      <c r="U32" s="87">
        <v>0.19015587593</v>
      </c>
      <c r="V32" s="14"/>
      <c r="W32" s="74">
        <v>5029</v>
      </c>
      <c r="X32" s="75">
        <v>131986</v>
      </c>
      <c r="Y32" s="75">
        <v>56131</v>
      </c>
      <c r="Z32" s="76">
        <v>143114</v>
      </c>
      <c r="AA32" s="14"/>
      <c r="AB32" s="85">
        <v>0.10610293672</v>
      </c>
      <c r="AC32" s="86">
        <v>0.32007174631000002</v>
      </c>
      <c r="AD32" s="87">
        <v>7.9407202228999996E-2</v>
      </c>
      <c r="AE32" s="14"/>
      <c r="AF32" s="74">
        <v>6484</v>
      </c>
      <c r="AG32" s="75">
        <v>133469</v>
      </c>
      <c r="AH32" s="75">
        <v>61877</v>
      </c>
      <c r="AI32" s="76">
        <v>149113</v>
      </c>
      <c r="AJ32" s="14"/>
      <c r="AK32" s="85">
        <v>0.11696444773</v>
      </c>
      <c r="AL32" s="86">
        <v>0.33348839602000002</v>
      </c>
      <c r="AM32" s="87">
        <v>9.2530119384000006E-2</v>
      </c>
      <c r="AN32" s="14"/>
      <c r="AO32" s="74">
        <v>30650</v>
      </c>
      <c r="AP32" s="75">
        <v>128988</v>
      </c>
      <c r="AQ32" s="75">
        <v>149918</v>
      </c>
      <c r="AR32" s="76">
        <v>198485</v>
      </c>
      <c r="AS32" s="14"/>
      <c r="AT32" s="85">
        <v>0.28338600894999999</v>
      </c>
      <c r="AU32" s="86">
        <v>0.44390793749000002</v>
      </c>
      <c r="AV32" s="87">
        <v>0.21101450331999999</v>
      </c>
      <c r="AW32" s="14"/>
      <c r="AX32" s="94">
        <v>4.0576501475000004</v>
      </c>
      <c r="AY32" s="95">
        <v>5.3721547081000001</v>
      </c>
      <c r="AZ32" s="96">
        <v>2.5072671665000001</v>
      </c>
      <c r="BA32" s="14"/>
      <c r="BB32" s="85">
        <v>0.20589638983</v>
      </c>
      <c r="BC32" s="86">
        <v>0.23231765197000001</v>
      </c>
      <c r="BD32" s="87">
        <v>9.9657895302999996E-2</v>
      </c>
      <c r="BE32" s="14"/>
      <c r="BF32" s="85">
        <v>3.6718927169999999E-2</v>
      </c>
      <c r="BG32" s="86">
        <v>0.10533315267</v>
      </c>
      <c r="BH32" s="87">
        <v>2.3673926330000001E-2</v>
      </c>
      <c r="BI32" s="14"/>
      <c r="BJ32" s="85">
        <v>9.1827928141000006E-2</v>
      </c>
      <c r="BK32" s="86">
        <v>0.1159769945</v>
      </c>
      <c r="BL32" s="87">
        <v>6.1743543941999997E-2</v>
      </c>
      <c r="BM32" s="14"/>
      <c r="BN32" s="103">
        <v>0.32403832666999999</v>
      </c>
      <c r="BO32" s="104">
        <v>0.26126361955999999</v>
      </c>
      <c r="BP32" s="105">
        <v>0.29260331858999999</v>
      </c>
    </row>
    <row r="33" spans="1:68">
      <c r="A33" s="38" t="s">
        <v>115</v>
      </c>
      <c r="C33" s="54" t="s">
        <v>116</v>
      </c>
      <c r="D33" s="45" t="s">
        <v>117</v>
      </c>
      <c r="E33" s="51" t="s">
        <v>118</v>
      </c>
      <c r="F33" s="51" t="s">
        <v>13</v>
      </c>
      <c r="G33" s="46">
        <v>44561</v>
      </c>
      <c r="H33" s="14"/>
      <c r="I33" s="71">
        <v>5233665</v>
      </c>
      <c r="J33" s="72">
        <v>4941130</v>
      </c>
      <c r="K33" s="72">
        <v>18874154</v>
      </c>
      <c r="L33" s="73">
        <v>14983800</v>
      </c>
      <c r="M33" s="15"/>
      <c r="N33" s="71">
        <v>1094838</v>
      </c>
      <c r="O33" s="72">
        <v>1469253</v>
      </c>
      <c r="P33" s="72">
        <v>4115771</v>
      </c>
      <c r="Q33" s="73">
        <v>3611114</v>
      </c>
      <c r="R33" s="14"/>
      <c r="S33" s="82">
        <v>0.21806386659999999</v>
      </c>
      <c r="T33" s="83">
        <v>0.24100121464999999</v>
      </c>
      <c r="U33" s="84">
        <v>0.19383509794000001</v>
      </c>
      <c r="V33" s="14"/>
      <c r="W33" s="71">
        <v>1194353</v>
      </c>
      <c r="X33" s="72">
        <v>1260946</v>
      </c>
      <c r="Y33" s="72">
        <v>3816994</v>
      </c>
      <c r="Z33" s="73">
        <v>2813271</v>
      </c>
      <c r="AA33" s="14"/>
      <c r="AB33" s="82">
        <v>0.20223391204999999</v>
      </c>
      <c r="AC33" s="83">
        <v>0.18775417451000001</v>
      </c>
      <c r="AD33" s="84">
        <v>0.15500446010999999</v>
      </c>
      <c r="AE33" s="14"/>
      <c r="AF33" s="71">
        <v>1376995</v>
      </c>
      <c r="AG33" s="72">
        <v>1424300</v>
      </c>
      <c r="AH33" s="72">
        <v>4557062</v>
      </c>
      <c r="AI33" s="73">
        <v>3461834</v>
      </c>
      <c r="AJ33" s="14"/>
      <c r="AK33" s="82">
        <v>0.24144457018000001</v>
      </c>
      <c r="AL33" s="83">
        <v>0.23103845485999999</v>
      </c>
      <c r="AM33" s="84">
        <v>0.19587281237000001</v>
      </c>
      <c r="AN33" s="14"/>
      <c r="AO33" s="71">
        <v>809048</v>
      </c>
      <c r="AP33" s="72">
        <v>699972</v>
      </c>
      <c r="AQ33" s="72">
        <v>2159838</v>
      </c>
      <c r="AR33" s="73">
        <v>1508017</v>
      </c>
      <c r="AS33" s="14"/>
      <c r="AT33" s="82">
        <v>0.12543846997999999</v>
      </c>
      <c r="AU33" s="83">
        <v>0.11438486899</v>
      </c>
      <c r="AV33" s="84">
        <v>9.7348456193999996E-2</v>
      </c>
      <c r="AW33" s="14"/>
      <c r="AX33" s="91">
        <v>3.6892837640999998</v>
      </c>
      <c r="AY33" s="92">
        <v>2.4957372160000002</v>
      </c>
      <c r="AZ33" s="93">
        <v>2.2096316881</v>
      </c>
      <c r="BA33" s="14"/>
      <c r="BB33" s="82">
        <v>0.20106295954</v>
      </c>
      <c r="BC33" s="83">
        <v>0.15878546609999999</v>
      </c>
      <c r="BD33" s="84">
        <v>0.14819972110999999</v>
      </c>
      <c r="BE33" s="14"/>
      <c r="BF33" s="82">
        <v>0.10515323935</v>
      </c>
      <c r="BG33" s="83">
        <v>8.5119634979000006E-2</v>
      </c>
      <c r="BH33" s="84">
        <v>8.1591332641999997E-2</v>
      </c>
      <c r="BI33" s="14"/>
      <c r="BJ33" s="82">
        <v>7.0929731647000005E-2</v>
      </c>
      <c r="BK33" s="83">
        <v>5.6581339191000002E-2</v>
      </c>
      <c r="BL33" s="84">
        <v>5.3928890788999997E-2</v>
      </c>
      <c r="BM33" s="14"/>
      <c r="BN33" s="100">
        <v>0.56545437500999995</v>
      </c>
      <c r="BO33" s="101">
        <v>0.49465755120999999</v>
      </c>
      <c r="BP33" s="102">
        <v>0.55397787389999997</v>
      </c>
    </row>
    <row r="34" spans="1:68">
      <c r="A34" s="39" t="s">
        <v>115</v>
      </c>
      <c r="C34" s="56" t="s">
        <v>119</v>
      </c>
      <c r="D34" s="57" t="s">
        <v>120</v>
      </c>
      <c r="E34" s="58" t="s">
        <v>121</v>
      </c>
      <c r="F34" s="58" t="s">
        <v>13</v>
      </c>
      <c r="G34" s="59">
        <v>44561</v>
      </c>
      <c r="H34" s="14"/>
      <c r="I34" s="74">
        <v>7434810</v>
      </c>
      <c r="J34" s="75">
        <v>6251146</v>
      </c>
      <c r="K34" s="75">
        <v>26797969</v>
      </c>
      <c r="L34" s="76">
        <v>20330208</v>
      </c>
      <c r="M34" s="15"/>
      <c r="N34" s="74">
        <v>1830907</v>
      </c>
      <c r="O34" s="75">
        <v>1212760</v>
      </c>
      <c r="P34" s="75">
        <v>6020127</v>
      </c>
      <c r="Q34" s="76">
        <v>3657520</v>
      </c>
      <c r="R34" s="14"/>
      <c r="S34" s="85">
        <v>0.22464862916</v>
      </c>
      <c r="T34" s="86">
        <v>0.17990568518</v>
      </c>
      <c r="U34" s="87">
        <v>0.16336089767</v>
      </c>
      <c r="V34" s="14"/>
      <c r="W34" s="74">
        <v>1420617</v>
      </c>
      <c r="X34" s="75">
        <v>793608</v>
      </c>
      <c r="Y34" s="75">
        <v>4949049</v>
      </c>
      <c r="Z34" s="76">
        <v>2702446</v>
      </c>
      <c r="AA34" s="14"/>
      <c r="AB34" s="85">
        <v>0.18468000318</v>
      </c>
      <c r="AC34" s="86">
        <v>0.13292761196</v>
      </c>
      <c r="AD34" s="87">
        <v>0.11767211547</v>
      </c>
      <c r="AE34" s="14"/>
      <c r="AF34" s="74">
        <v>1746140</v>
      </c>
      <c r="AG34" s="75">
        <v>1120364</v>
      </c>
      <c r="AH34" s="75">
        <v>6192035</v>
      </c>
      <c r="AI34" s="76">
        <v>3931148</v>
      </c>
      <c r="AJ34" s="14"/>
      <c r="AK34" s="85">
        <v>0.23106359292</v>
      </c>
      <c r="AL34" s="86">
        <v>0.19336486867</v>
      </c>
      <c r="AM34" s="87">
        <v>0.1758472723</v>
      </c>
      <c r="AN34" s="14"/>
      <c r="AO34" s="74">
        <v>522132</v>
      </c>
      <c r="AP34" s="75">
        <v>139523</v>
      </c>
      <c r="AQ34" s="75">
        <v>2818178</v>
      </c>
      <c r="AR34" s="76">
        <v>1468945</v>
      </c>
      <c r="AS34" s="14"/>
      <c r="AT34" s="85">
        <v>0.11451737256</v>
      </c>
      <c r="AU34" s="86">
        <v>7.9068251539999995E-2</v>
      </c>
      <c r="AV34" s="87">
        <v>2.6486179187000001E-2</v>
      </c>
      <c r="AW34" s="14"/>
      <c r="AX34" s="94">
        <v>1.5540980274</v>
      </c>
      <c r="AY34" s="95">
        <v>0.80953148631000005</v>
      </c>
      <c r="AZ34" s="96">
        <v>0.25095478831000001</v>
      </c>
      <c r="BA34" s="14"/>
      <c r="BB34" s="85">
        <v>0.36004566223000001</v>
      </c>
      <c r="BC34" s="86">
        <v>0.23000239879000001</v>
      </c>
      <c r="BD34" s="87">
        <v>8.4279555431999997E-2</v>
      </c>
      <c r="BE34" s="14"/>
      <c r="BF34" s="85">
        <v>8.8367552288000001E-2</v>
      </c>
      <c r="BG34" s="86">
        <v>5.5354637775999999E-2</v>
      </c>
      <c r="BH34" s="87">
        <v>5.2993192989000001E-2</v>
      </c>
      <c r="BI34" s="14"/>
      <c r="BJ34" s="85">
        <v>5.6032909047E-2</v>
      </c>
      <c r="BK34" s="86">
        <v>3.5280398769E-2</v>
      </c>
      <c r="BL34" s="87">
        <v>1.3406930153999999E-2</v>
      </c>
      <c r="BM34" s="14"/>
      <c r="BN34" s="103">
        <v>0.48929614599999999</v>
      </c>
      <c r="BO34" s="104">
        <v>0.44620183299999999</v>
      </c>
      <c r="BP34" s="105">
        <v>0.50618588887000004</v>
      </c>
    </row>
    <row r="35" spans="1:68">
      <c r="A35" s="38" t="s">
        <v>122</v>
      </c>
      <c r="C35" s="54" t="s">
        <v>123</v>
      </c>
      <c r="D35" s="45" t="s">
        <v>124</v>
      </c>
      <c r="E35" s="51" t="s">
        <v>125</v>
      </c>
      <c r="F35" s="51" t="s">
        <v>13</v>
      </c>
      <c r="G35" s="46">
        <v>44561</v>
      </c>
      <c r="H35" s="14"/>
      <c r="I35" s="71">
        <v>2067709</v>
      </c>
      <c r="J35" s="72">
        <v>1605759</v>
      </c>
      <c r="K35" s="72">
        <v>7323266</v>
      </c>
      <c r="L35" s="73">
        <v>5095899</v>
      </c>
      <c r="M35" s="15"/>
      <c r="N35" s="71">
        <v>495550</v>
      </c>
      <c r="O35" s="72">
        <v>412434</v>
      </c>
      <c r="P35" s="72">
        <v>2034182</v>
      </c>
      <c r="Q35" s="73">
        <v>1143575</v>
      </c>
      <c r="R35" s="14"/>
      <c r="S35" s="82">
        <v>0.27776978195000002</v>
      </c>
      <c r="T35" s="83">
        <v>0.22441084487999999</v>
      </c>
      <c r="U35" s="84">
        <v>0.2213531024</v>
      </c>
      <c r="V35" s="14"/>
      <c r="W35" s="71">
        <v>383437</v>
      </c>
      <c r="X35" s="72">
        <v>353522</v>
      </c>
      <c r="Y35" s="72">
        <v>1682125</v>
      </c>
      <c r="Z35" s="73">
        <v>931393</v>
      </c>
      <c r="AA35" s="14"/>
      <c r="AB35" s="82">
        <v>0.22969601268000001</v>
      </c>
      <c r="AC35" s="83">
        <v>0.18277304947</v>
      </c>
      <c r="AD35" s="84">
        <v>0.17385991372000001</v>
      </c>
      <c r="AE35" s="14"/>
      <c r="AF35" s="71">
        <v>442332</v>
      </c>
      <c r="AG35" s="72">
        <v>429601</v>
      </c>
      <c r="AH35" s="72">
        <v>1914515</v>
      </c>
      <c r="AI35" s="73">
        <v>1173491</v>
      </c>
      <c r="AJ35" s="14"/>
      <c r="AK35" s="82">
        <v>0.26142912192000001</v>
      </c>
      <c r="AL35" s="83">
        <v>0.23028144788999999</v>
      </c>
      <c r="AM35" s="84">
        <v>0.21405140118999999</v>
      </c>
      <c r="AN35" s="14"/>
      <c r="AO35" s="71">
        <v>248131</v>
      </c>
      <c r="AP35" s="72">
        <v>268720</v>
      </c>
      <c r="AQ35" s="72">
        <v>1133395</v>
      </c>
      <c r="AR35" s="73">
        <v>677966</v>
      </c>
      <c r="AS35" s="14"/>
      <c r="AT35" s="82">
        <v>0.15476632967000001</v>
      </c>
      <c r="AU35" s="83">
        <v>0.13304149081</v>
      </c>
      <c r="AV35" s="84">
        <v>0.12044614187</v>
      </c>
      <c r="AW35" s="14"/>
      <c r="AX35" s="91">
        <v>5.1766920726999999</v>
      </c>
      <c r="AY35" s="92">
        <v>3.1233556131000002</v>
      </c>
      <c r="AZ35" s="93">
        <v>2.7906354669</v>
      </c>
      <c r="BA35" s="14"/>
      <c r="BB35" s="82">
        <v>0.40063393336000003</v>
      </c>
      <c r="BC35" s="83">
        <v>0.27122795212</v>
      </c>
      <c r="BD35" s="84">
        <v>0.2997364374</v>
      </c>
      <c r="BE35" s="14"/>
      <c r="BF35" s="82">
        <v>0.14103713382999999</v>
      </c>
      <c r="BG35" s="83">
        <v>9.5826029564000006E-2</v>
      </c>
      <c r="BH35" s="84">
        <v>9.5255771687000002E-2</v>
      </c>
      <c r="BI35" s="14"/>
      <c r="BJ35" s="82">
        <v>0.10039068748</v>
      </c>
      <c r="BK35" s="83">
        <v>7.1618802378999993E-2</v>
      </c>
      <c r="BL35" s="84">
        <v>7.6775857463999994E-2</v>
      </c>
      <c r="BM35" s="14"/>
      <c r="BN35" s="100">
        <v>0.64865974208999999</v>
      </c>
      <c r="BO35" s="101">
        <v>0.53831930129000005</v>
      </c>
      <c r="BP35" s="102">
        <v>0.63742894768000002</v>
      </c>
    </row>
    <row r="36" spans="1:68">
      <c r="A36" s="39" t="s">
        <v>126</v>
      </c>
      <c r="C36" s="56" t="s">
        <v>127</v>
      </c>
      <c r="D36" s="57" t="s">
        <v>128</v>
      </c>
      <c r="E36" s="58" t="s">
        <v>129</v>
      </c>
      <c r="F36" s="58" t="s">
        <v>13</v>
      </c>
      <c r="G36" s="59">
        <v>44561</v>
      </c>
      <c r="H36" s="14"/>
      <c r="I36" s="74">
        <v>1682451</v>
      </c>
      <c r="J36" s="75">
        <v>1223507</v>
      </c>
      <c r="K36" s="75">
        <v>5124441</v>
      </c>
      <c r="L36" s="76">
        <v>3243309</v>
      </c>
      <c r="M36" s="15"/>
      <c r="N36" s="74">
        <v>677592</v>
      </c>
      <c r="O36" s="75">
        <v>554726</v>
      </c>
      <c r="P36" s="75">
        <v>1942735</v>
      </c>
      <c r="Q36" s="76">
        <v>1497930</v>
      </c>
      <c r="R36" s="14"/>
      <c r="S36" s="85">
        <v>0.37911159481000001</v>
      </c>
      <c r="T36" s="86">
        <v>0.46185238594</v>
      </c>
      <c r="U36" s="87">
        <v>0.39452643281999999</v>
      </c>
      <c r="V36" s="14"/>
      <c r="W36" s="74">
        <v>686257</v>
      </c>
      <c r="X36" s="75">
        <v>468690</v>
      </c>
      <c r="Y36" s="75">
        <v>1591839</v>
      </c>
      <c r="Z36" s="76">
        <v>1116774</v>
      </c>
      <c r="AA36" s="14"/>
      <c r="AB36" s="85">
        <v>0.31063661383000002</v>
      </c>
      <c r="AC36" s="86">
        <v>0.34433166867999998</v>
      </c>
      <c r="AD36" s="87">
        <v>0.30810497586000002</v>
      </c>
      <c r="AE36" s="14"/>
      <c r="AF36" s="74">
        <v>842483</v>
      </c>
      <c r="AG36" s="75">
        <v>606053</v>
      </c>
      <c r="AH36" s="75">
        <v>2200676</v>
      </c>
      <c r="AI36" s="76">
        <v>1598924</v>
      </c>
      <c r="AJ36" s="14"/>
      <c r="AK36" s="85">
        <v>0.42944703627000003</v>
      </c>
      <c r="AL36" s="86">
        <v>0.49299157125999998</v>
      </c>
      <c r="AM36" s="87">
        <v>0.46430368886000001</v>
      </c>
      <c r="AN36" s="14"/>
      <c r="AO36" s="74">
        <v>489419</v>
      </c>
      <c r="AP36" s="75">
        <v>686507</v>
      </c>
      <c r="AQ36" s="75">
        <v>1173300</v>
      </c>
      <c r="AR36" s="76">
        <v>1007606</v>
      </c>
      <c r="AS36" s="14"/>
      <c r="AT36" s="85">
        <v>0.22895999778000001</v>
      </c>
      <c r="AU36" s="86">
        <v>0.31034230781</v>
      </c>
      <c r="AV36" s="87">
        <v>0.19094980539</v>
      </c>
      <c r="AW36" s="14"/>
      <c r="AX36" s="94">
        <v>0.92847106137000002</v>
      </c>
      <c r="AY36" s="95">
        <v>0.79809809024</v>
      </c>
      <c r="AZ36" s="96">
        <v>0.47660083204999998</v>
      </c>
      <c r="BA36" s="14"/>
      <c r="BB36" s="85">
        <v>0.13862667209000001</v>
      </c>
      <c r="BC36" s="86">
        <v>0.13573570875999999</v>
      </c>
      <c r="BD36" s="87">
        <v>9.0880123204000005E-2</v>
      </c>
      <c r="BE36" s="14"/>
      <c r="BF36" s="85">
        <v>7.2740709245999999E-2</v>
      </c>
      <c r="BG36" s="86">
        <v>6.0417873626999997E-2</v>
      </c>
      <c r="BH36" s="87">
        <v>6.0004460960999997E-2</v>
      </c>
      <c r="BI36" s="14"/>
      <c r="BJ36" s="85">
        <v>6.4309159636999999E-2</v>
      </c>
      <c r="BK36" s="86">
        <v>6.2062525712000001E-2</v>
      </c>
      <c r="BL36" s="87">
        <v>4.3213862599000001E-2</v>
      </c>
      <c r="BM36" s="14"/>
      <c r="BN36" s="103">
        <v>0.28087508848999998</v>
      </c>
      <c r="BO36" s="104">
        <v>0.19998087321999999</v>
      </c>
      <c r="BP36" s="105">
        <v>0.22631006358</v>
      </c>
    </row>
    <row r="37" spans="1:68">
      <c r="A37" s="38" t="s">
        <v>130</v>
      </c>
      <c r="C37" s="54" t="s">
        <v>131</v>
      </c>
      <c r="D37" s="45" t="s">
        <v>132</v>
      </c>
      <c r="E37" s="51" t="s">
        <v>133</v>
      </c>
      <c r="F37" s="51" t="s">
        <v>13</v>
      </c>
      <c r="G37" s="46">
        <v>44561</v>
      </c>
      <c r="H37" s="14"/>
      <c r="I37" s="71">
        <v>2768822</v>
      </c>
      <c r="J37" s="72">
        <v>3769234</v>
      </c>
      <c r="K37" s="72">
        <v>12540673</v>
      </c>
      <c r="L37" s="73">
        <v>12259159</v>
      </c>
      <c r="M37" s="15"/>
      <c r="N37" s="71">
        <v>1886811</v>
      </c>
      <c r="O37" s="72">
        <v>2135078</v>
      </c>
      <c r="P37" s="72">
        <v>5911212</v>
      </c>
      <c r="Q37" s="73">
        <v>5463302</v>
      </c>
      <c r="R37" s="14"/>
      <c r="S37" s="82">
        <v>0.47136321949999999</v>
      </c>
      <c r="T37" s="83">
        <v>0.44565063558000001</v>
      </c>
      <c r="U37" s="84">
        <v>0.42343049778000003</v>
      </c>
      <c r="V37" s="14"/>
      <c r="W37" s="71">
        <v>749918</v>
      </c>
      <c r="X37" s="72">
        <v>2064960</v>
      </c>
      <c r="Y37" s="72">
        <v>4898124</v>
      </c>
      <c r="Z37" s="73">
        <v>5569563</v>
      </c>
      <c r="AA37" s="14"/>
      <c r="AB37" s="82">
        <v>0.39057903830000001</v>
      </c>
      <c r="AC37" s="83">
        <v>0.45431852218000002</v>
      </c>
      <c r="AD37" s="84">
        <v>0.43805473376999998</v>
      </c>
      <c r="AE37" s="14"/>
      <c r="AF37" s="71">
        <v>1083753</v>
      </c>
      <c r="AG37" s="72">
        <v>2288401</v>
      </c>
      <c r="AH37" s="72">
        <v>5940541</v>
      </c>
      <c r="AI37" s="73">
        <v>6484538</v>
      </c>
      <c r="AJ37" s="14"/>
      <c r="AK37" s="82">
        <v>0.47370192971000002</v>
      </c>
      <c r="AL37" s="83">
        <v>0.52895455553000004</v>
      </c>
      <c r="AM37" s="84">
        <v>0.52611072205999998</v>
      </c>
      <c r="AN37" s="14"/>
      <c r="AO37" s="71">
        <v>77436.000000999993</v>
      </c>
      <c r="AP37" s="72">
        <v>1030116</v>
      </c>
      <c r="AQ37" s="72">
        <v>1563725</v>
      </c>
      <c r="AR37" s="73">
        <v>2797091</v>
      </c>
      <c r="AS37" s="14"/>
      <c r="AT37" s="82">
        <v>0.12479154826</v>
      </c>
      <c r="AU37" s="83">
        <v>0.22817780567000001</v>
      </c>
      <c r="AV37" s="84">
        <v>0.23571871955000001</v>
      </c>
      <c r="AW37" s="14"/>
      <c r="AX37" s="91">
        <v>1.9164993704</v>
      </c>
      <c r="AY37" s="92">
        <v>3.4281111706999998</v>
      </c>
      <c r="AZ37" s="93">
        <v>2.831041141</v>
      </c>
      <c r="BA37" s="14"/>
      <c r="BB37" s="82">
        <v>0.19968235224</v>
      </c>
      <c r="BC37" s="83">
        <v>0.37952683494</v>
      </c>
      <c r="BD37" s="84">
        <v>0.34702757189</v>
      </c>
      <c r="BE37" s="14"/>
      <c r="BF37" s="82">
        <v>0.11211928428</v>
      </c>
      <c r="BG37" s="83">
        <v>0.14639463398999999</v>
      </c>
      <c r="BH37" s="84">
        <v>0.13846995008999999</v>
      </c>
      <c r="BI37" s="14"/>
      <c r="BJ37" s="82">
        <v>4.1058382072000001E-2</v>
      </c>
      <c r="BK37" s="83">
        <v>7.9498899683999993E-2</v>
      </c>
      <c r="BL37" s="84">
        <v>7.6690050543999994E-2</v>
      </c>
      <c r="BM37" s="14"/>
      <c r="BN37" s="100">
        <v>0.32901572775999999</v>
      </c>
      <c r="BO37" s="101">
        <v>0.34840767904999997</v>
      </c>
      <c r="BP37" s="102">
        <v>0.32534560975999999</v>
      </c>
    </row>
    <row r="38" spans="1:68">
      <c r="A38" s="39" t="s">
        <v>134</v>
      </c>
      <c r="C38" s="56" t="s">
        <v>135</v>
      </c>
      <c r="D38" s="57" t="s">
        <v>136</v>
      </c>
      <c r="E38" s="58" t="s">
        <v>137</v>
      </c>
      <c r="F38" s="58" t="s">
        <v>13</v>
      </c>
      <c r="G38" s="59">
        <v>44561</v>
      </c>
      <c r="H38" s="14"/>
      <c r="I38" s="74">
        <v>1700052</v>
      </c>
      <c r="J38" s="75">
        <v>1350229</v>
      </c>
      <c r="K38" s="75">
        <v>5389645</v>
      </c>
      <c r="L38" s="76">
        <v>4106994</v>
      </c>
      <c r="M38" s="15"/>
      <c r="N38" s="74">
        <v>602097</v>
      </c>
      <c r="O38" s="75">
        <v>452463</v>
      </c>
      <c r="P38" s="75">
        <v>1750507</v>
      </c>
      <c r="Q38" s="76">
        <v>1342543</v>
      </c>
      <c r="R38" s="14"/>
      <c r="S38" s="85">
        <v>0.32479077936</v>
      </c>
      <c r="T38" s="86">
        <v>0.32689188248000001</v>
      </c>
      <c r="U38" s="87">
        <v>0.34914109655999997</v>
      </c>
      <c r="V38" s="14"/>
      <c r="W38" s="74">
        <v>436375</v>
      </c>
      <c r="X38" s="75">
        <v>326025</v>
      </c>
      <c r="Y38" s="75">
        <v>1242962</v>
      </c>
      <c r="Z38" s="76">
        <v>895475</v>
      </c>
      <c r="AA38" s="14"/>
      <c r="AB38" s="85">
        <v>0.23062038408999999</v>
      </c>
      <c r="AC38" s="86">
        <v>0.21803659806</v>
      </c>
      <c r="AD38" s="87">
        <v>0.21073804592000001</v>
      </c>
      <c r="AE38" s="14"/>
      <c r="AF38" s="74">
        <v>498684</v>
      </c>
      <c r="AG38" s="75">
        <v>374657</v>
      </c>
      <c r="AH38" s="75">
        <v>1465523</v>
      </c>
      <c r="AI38" s="76">
        <v>1085943</v>
      </c>
      <c r="AJ38" s="14"/>
      <c r="AK38" s="85">
        <v>0.27191456950999998</v>
      </c>
      <c r="AL38" s="86">
        <v>0.26441309628999998</v>
      </c>
      <c r="AM38" s="87">
        <v>0.25918649457999998</v>
      </c>
      <c r="AN38" s="14"/>
      <c r="AO38" s="74">
        <v>337818</v>
      </c>
      <c r="AP38" s="75">
        <v>238768</v>
      </c>
      <c r="AQ38" s="75">
        <v>943423</v>
      </c>
      <c r="AR38" s="76">
        <v>700273</v>
      </c>
      <c r="AS38" s="14"/>
      <c r="AT38" s="85">
        <v>0.17504362532000001</v>
      </c>
      <c r="AU38" s="86">
        <v>0.17050743196000001</v>
      </c>
      <c r="AV38" s="87">
        <v>0.17057205925999999</v>
      </c>
      <c r="AW38" s="14"/>
      <c r="AX38" s="94">
        <v>5.7461359228999997</v>
      </c>
      <c r="AY38" s="95">
        <v>4.2651746259000003</v>
      </c>
      <c r="AZ38" s="96">
        <v>3.9411599062999998</v>
      </c>
      <c r="BA38" s="14"/>
      <c r="BB38" s="85">
        <v>0.31130478367999997</v>
      </c>
      <c r="BC38" s="86">
        <v>0.24182839399</v>
      </c>
      <c r="BD38" s="87">
        <v>0.22918456409999999</v>
      </c>
      <c r="BE38" s="14"/>
      <c r="BF38" s="85">
        <v>0.15463508901</v>
      </c>
      <c r="BG38" s="86">
        <v>0.11661858808</v>
      </c>
      <c r="BH38" s="87">
        <v>0.10372104428999999</v>
      </c>
      <c r="BI38" s="14"/>
      <c r="BJ38" s="85">
        <v>0.12065277262</v>
      </c>
      <c r="BK38" s="86">
        <v>8.8706200021000006E-2</v>
      </c>
      <c r="BL38" s="87">
        <v>9.0690195732000004E-2</v>
      </c>
      <c r="BM38" s="14"/>
      <c r="BN38" s="103">
        <v>0.68927258792000001</v>
      </c>
      <c r="BO38" s="104">
        <v>0.52024829066</v>
      </c>
      <c r="BP38" s="105">
        <v>0.53168259868000001</v>
      </c>
    </row>
    <row r="39" spans="1:68">
      <c r="A39" s="38" t="s">
        <v>138</v>
      </c>
      <c r="C39" s="54" t="s">
        <v>139</v>
      </c>
      <c r="D39" s="45" t="s">
        <v>140</v>
      </c>
      <c r="E39" s="51" t="s">
        <v>141</v>
      </c>
      <c r="F39" s="51" t="s">
        <v>13</v>
      </c>
      <c r="G39" s="46">
        <v>44561</v>
      </c>
      <c r="H39" s="14"/>
      <c r="I39" s="71">
        <v>2568800</v>
      </c>
      <c r="J39" s="72">
        <v>1888522</v>
      </c>
      <c r="K39" s="72">
        <v>8119519</v>
      </c>
      <c r="L39" s="73">
        <v>5874849</v>
      </c>
      <c r="M39" s="15"/>
      <c r="N39" s="71">
        <v>713431</v>
      </c>
      <c r="O39" s="72">
        <v>536173</v>
      </c>
      <c r="P39" s="72">
        <v>2339934</v>
      </c>
      <c r="Q39" s="73">
        <v>1777743</v>
      </c>
      <c r="R39" s="14"/>
      <c r="S39" s="82">
        <v>0.28818628295999998</v>
      </c>
      <c r="T39" s="83">
        <v>0.30260233071999998</v>
      </c>
      <c r="U39" s="84">
        <v>0.26756836939</v>
      </c>
      <c r="V39" s="14"/>
      <c r="W39" s="71">
        <v>484211</v>
      </c>
      <c r="X39" s="72">
        <v>348321</v>
      </c>
      <c r="Y39" s="72">
        <v>1645941</v>
      </c>
      <c r="Z39" s="73">
        <v>1168866</v>
      </c>
      <c r="AA39" s="14"/>
      <c r="AB39" s="82">
        <v>0.20271410166000001</v>
      </c>
      <c r="AC39" s="83">
        <v>0.19896102862000001</v>
      </c>
      <c r="AD39" s="84">
        <v>0.13252706717000001</v>
      </c>
      <c r="AE39" s="14"/>
      <c r="AF39" s="71">
        <v>596775</v>
      </c>
      <c r="AG39" s="72">
        <v>431539</v>
      </c>
      <c r="AH39" s="72">
        <v>2011238</v>
      </c>
      <c r="AI39" s="73">
        <v>1480909</v>
      </c>
      <c r="AJ39" s="14"/>
      <c r="AK39" s="82">
        <v>0.24770408197999999</v>
      </c>
      <c r="AL39" s="83">
        <v>0.25207609591000002</v>
      </c>
      <c r="AM39" s="84">
        <v>0.18738771906999999</v>
      </c>
      <c r="AN39" s="14"/>
      <c r="AO39" s="71">
        <v>315122</v>
      </c>
      <c r="AP39" s="72">
        <v>229422</v>
      </c>
      <c r="AQ39" s="72">
        <v>1025545</v>
      </c>
      <c r="AR39" s="73">
        <v>718544</v>
      </c>
      <c r="AS39" s="14"/>
      <c r="AT39" s="82">
        <v>0.12630612725000001</v>
      </c>
      <c r="AU39" s="83">
        <v>0.12230850528999999</v>
      </c>
      <c r="AV39" s="84">
        <v>8.3840660264E-2</v>
      </c>
      <c r="AW39" s="14"/>
      <c r="AX39" s="91">
        <v>0.46424202934999997</v>
      </c>
      <c r="AY39" s="92">
        <v>0.32526931996000003</v>
      </c>
      <c r="AZ39" s="93">
        <v>0.2123591145</v>
      </c>
      <c r="BA39" s="14"/>
      <c r="BB39" s="82">
        <v>0.30462819985</v>
      </c>
      <c r="BC39" s="83">
        <v>0.21529240521000001</v>
      </c>
      <c r="BD39" s="84">
        <v>0.14873822023</v>
      </c>
      <c r="BE39" s="14"/>
      <c r="BF39" s="82">
        <v>0.13263014470000001</v>
      </c>
      <c r="BG39" s="83">
        <v>9.9681240337000002E-2</v>
      </c>
      <c r="BH39" s="84">
        <v>7.1679842665999999E-2</v>
      </c>
      <c r="BI39" s="14"/>
      <c r="BJ39" s="82">
        <v>8.4540981163000004E-2</v>
      </c>
      <c r="BK39" s="83">
        <v>5.8698499101000001E-2</v>
      </c>
      <c r="BL39" s="84">
        <v>4.7123756906E-2</v>
      </c>
      <c r="BM39" s="14"/>
      <c r="BN39" s="100">
        <v>0.66933396666</v>
      </c>
      <c r="BO39" s="101">
        <v>0.47992164535999998</v>
      </c>
      <c r="BP39" s="102">
        <v>0.56206328478000001</v>
      </c>
    </row>
    <row r="40" spans="1:68">
      <c r="A40" s="39" t="s">
        <v>142</v>
      </c>
      <c r="C40" s="56" t="s">
        <v>143</v>
      </c>
      <c r="D40" s="57" t="s">
        <v>144</v>
      </c>
      <c r="E40" s="58" t="s">
        <v>145</v>
      </c>
      <c r="F40" s="58" t="s">
        <v>13</v>
      </c>
      <c r="G40" s="59">
        <v>44561</v>
      </c>
      <c r="H40" s="14"/>
      <c r="I40" s="74">
        <v>8057194</v>
      </c>
      <c r="J40" s="75">
        <v>5993328</v>
      </c>
      <c r="K40" s="75">
        <v>24240886</v>
      </c>
      <c r="L40" s="76">
        <v>17890069</v>
      </c>
      <c r="M40" s="15"/>
      <c r="N40" s="74">
        <v>2413810</v>
      </c>
      <c r="O40" s="75">
        <v>2152321</v>
      </c>
      <c r="P40" s="75">
        <v>6895476</v>
      </c>
      <c r="Q40" s="76">
        <v>5986755</v>
      </c>
      <c r="R40" s="14"/>
      <c r="S40" s="85">
        <v>0.28445643447000002</v>
      </c>
      <c r="T40" s="86">
        <v>0.33464124704999998</v>
      </c>
      <c r="U40" s="87">
        <v>0.30480131617</v>
      </c>
      <c r="V40" s="14"/>
      <c r="W40" s="74">
        <v>1926301</v>
      </c>
      <c r="X40" s="75">
        <v>2034088</v>
      </c>
      <c r="Y40" s="75">
        <v>4987492</v>
      </c>
      <c r="Z40" s="76">
        <v>4782427</v>
      </c>
      <c r="AA40" s="14"/>
      <c r="AB40" s="85">
        <v>0.20574710017</v>
      </c>
      <c r="AC40" s="86">
        <v>0.26732300473999998</v>
      </c>
      <c r="AD40" s="87">
        <v>0.22917853289000001</v>
      </c>
      <c r="AE40" s="14"/>
      <c r="AF40" s="74">
        <v>2249831</v>
      </c>
      <c r="AG40" s="75">
        <v>2295515</v>
      </c>
      <c r="AH40" s="75">
        <v>5942004</v>
      </c>
      <c r="AI40" s="76">
        <v>5609765</v>
      </c>
      <c r="AJ40" s="14"/>
      <c r="AK40" s="85">
        <v>0.24512321868</v>
      </c>
      <c r="AL40" s="86">
        <v>0.31356866203</v>
      </c>
      <c r="AM40" s="87">
        <v>0.26305724528000002</v>
      </c>
      <c r="AN40" s="14"/>
      <c r="AO40" s="74">
        <v>1421175</v>
      </c>
      <c r="AP40" s="75">
        <v>1401444</v>
      </c>
      <c r="AQ40" s="75">
        <v>3694527</v>
      </c>
      <c r="AR40" s="76">
        <v>2975089</v>
      </c>
      <c r="AS40" s="14"/>
      <c r="AT40" s="85">
        <v>0.17748975842</v>
      </c>
      <c r="AU40" s="86">
        <v>0.19271323101000001</v>
      </c>
      <c r="AV40" s="87">
        <v>0.14447659134999999</v>
      </c>
      <c r="AW40" s="14"/>
      <c r="AX40" s="94">
        <v>3.7371830235000001</v>
      </c>
      <c r="AY40" s="95">
        <v>2.9447869642</v>
      </c>
      <c r="AZ40" s="96">
        <v>2.3985503760000002</v>
      </c>
      <c r="BA40" s="14"/>
      <c r="BB40" s="85">
        <v>0.32009192142999998</v>
      </c>
      <c r="BC40" s="86">
        <v>0.31268592820000002</v>
      </c>
      <c r="BD40" s="87">
        <v>0.33267078040999998</v>
      </c>
      <c r="BE40" s="14"/>
      <c r="BF40" s="85">
        <v>9.0369442568999994E-2</v>
      </c>
      <c r="BG40" s="86">
        <v>0.10820168097000001</v>
      </c>
      <c r="BH40" s="87">
        <v>0.12761661938999999</v>
      </c>
      <c r="BI40" s="14"/>
      <c r="BJ40" s="85">
        <v>6.9716564881000004E-2</v>
      </c>
      <c r="BK40" s="86">
        <v>7.8135514397999997E-2</v>
      </c>
      <c r="BL40" s="87">
        <v>7.2358782997999999E-2</v>
      </c>
      <c r="BM40" s="14"/>
      <c r="BN40" s="103">
        <v>0.39279204334000001</v>
      </c>
      <c r="BO40" s="104">
        <v>0.40544966211</v>
      </c>
      <c r="BP40" s="105">
        <v>0.50083395739000003</v>
      </c>
    </row>
    <row r="41" spans="1:68">
      <c r="A41" s="38" t="s">
        <v>146</v>
      </c>
      <c r="C41" s="54" t="s">
        <v>147</v>
      </c>
      <c r="D41" s="45" t="s">
        <v>148</v>
      </c>
      <c r="E41" s="51" t="s">
        <v>149</v>
      </c>
      <c r="F41" s="51" t="s">
        <v>13</v>
      </c>
      <c r="G41" s="46">
        <v>44561</v>
      </c>
      <c r="H41" s="14"/>
      <c r="I41" s="71">
        <v>344668</v>
      </c>
      <c r="J41" s="72">
        <v>293381</v>
      </c>
      <c r="K41" s="72">
        <v>1346811</v>
      </c>
      <c r="L41" s="73">
        <v>1451174</v>
      </c>
      <c r="M41" s="15"/>
      <c r="N41" s="71">
        <v>3340.9999999000001</v>
      </c>
      <c r="O41" s="72">
        <v>856328</v>
      </c>
      <c r="P41" s="72">
        <v>226151</v>
      </c>
      <c r="Q41" s="73">
        <v>1408048</v>
      </c>
      <c r="R41" s="14"/>
      <c r="S41" s="82">
        <v>0.16791591396</v>
      </c>
      <c r="T41" s="83">
        <v>0.97028199237000001</v>
      </c>
      <c r="U41" s="84">
        <v>0.38279758116000001</v>
      </c>
      <c r="V41" s="14"/>
      <c r="W41" s="71">
        <v>21302</v>
      </c>
      <c r="X41" s="72">
        <v>880996</v>
      </c>
      <c r="Y41" s="72">
        <v>206138</v>
      </c>
      <c r="Z41" s="73">
        <v>1392991</v>
      </c>
      <c r="AA41" s="14"/>
      <c r="AB41" s="82">
        <v>0.15305636797</v>
      </c>
      <c r="AC41" s="83">
        <v>0.95990625520999995</v>
      </c>
      <c r="AD41" s="84">
        <v>0.33586308662999997</v>
      </c>
      <c r="AE41" s="14"/>
      <c r="AF41" s="71">
        <v>215920</v>
      </c>
      <c r="AG41" s="72">
        <v>1097637</v>
      </c>
      <c r="AH41" s="72">
        <v>613615</v>
      </c>
      <c r="AI41" s="73">
        <v>1915951</v>
      </c>
      <c r="AJ41" s="14"/>
      <c r="AK41" s="82">
        <v>0.45560587195000002</v>
      </c>
      <c r="AL41" s="83">
        <v>1.3202765485000001</v>
      </c>
      <c r="AM41" s="84">
        <v>0.49720863955</v>
      </c>
      <c r="AN41" s="14"/>
      <c r="AO41" s="71">
        <v>-4366</v>
      </c>
      <c r="AP41" s="72">
        <v>488666</v>
      </c>
      <c r="AQ41" s="72">
        <v>-8800</v>
      </c>
      <c r="AR41" s="73">
        <v>701868</v>
      </c>
      <c r="AS41" s="14"/>
      <c r="AT41" s="82">
        <v>-6.5339531678999998E-3</v>
      </c>
      <c r="AU41" s="83">
        <v>0.48365530253</v>
      </c>
      <c r="AV41" s="84">
        <v>0.17822319310000001</v>
      </c>
      <c r="AW41" s="14"/>
      <c r="AX41" s="91">
        <v>-9.3187762751999997E-2</v>
      </c>
      <c r="AY41" s="92">
        <v>7.4324441667999999</v>
      </c>
      <c r="AZ41" s="93">
        <v>2.6091514618999998</v>
      </c>
      <c r="BA41" s="14"/>
      <c r="BB41" s="82">
        <v>-4.6080439690999999E-3</v>
      </c>
      <c r="BC41" s="83">
        <v>0.40540631864999999</v>
      </c>
      <c r="BD41" s="84">
        <v>0.15465985064000001</v>
      </c>
      <c r="BE41" s="14"/>
      <c r="BF41" s="82">
        <v>5.2416385837E-2</v>
      </c>
      <c r="BG41" s="83">
        <v>0.46601870969999998</v>
      </c>
      <c r="BH41" s="84">
        <v>0.14579706511000001</v>
      </c>
      <c r="BI41" s="14"/>
      <c r="BJ41" s="82">
        <v>-2.2194451135000002E-3</v>
      </c>
      <c r="BK41" s="83">
        <v>0.12269164779</v>
      </c>
      <c r="BL41" s="84">
        <v>5.5848155757000001E-2</v>
      </c>
      <c r="BM41" s="14"/>
      <c r="BN41" s="100">
        <v>0.33967876054000001</v>
      </c>
      <c r="BO41" s="101">
        <v>0.25367580414000002</v>
      </c>
      <c r="BP41" s="102">
        <v>0.31336076289999998</v>
      </c>
    </row>
    <row r="42" spans="1:68">
      <c r="A42" s="39" t="s">
        <v>150</v>
      </c>
      <c r="C42" s="56" t="s">
        <v>151</v>
      </c>
      <c r="D42" s="57" t="s">
        <v>152</v>
      </c>
      <c r="E42" s="58" t="s">
        <v>153</v>
      </c>
      <c r="F42" s="58" t="s">
        <v>13</v>
      </c>
      <c r="G42" s="59">
        <v>44561</v>
      </c>
      <c r="H42" s="14"/>
      <c r="I42" s="74">
        <v>4066955</v>
      </c>
      <c r="J42" s="75">
        <v>4303907</v>
      </c>
      <c r="K42" s="75">
        <v>14897920</v>
      </c>
      <c r="L42" s="76">
        <v>13073468</v>
      </c>
      <c r="M42" s="15"/>
      <c r="N42" s="74">
        <v>717936</v>
      </c>
      <c r="O42" s="75">
        <v>1494844</v>
      </c>
      <c r="P42" s="75">
        <v>2420962</v>
      </c>
      <c r="Q42" s="76">
        <v>3195280</v>
      </c>
      <c r="R42" s="14"/>
      <c r="S42" s="85">
        <v>0.16250335617</v>
      </c>
      <c r="T42" s="86">
        <v>0.24440951705</v>
      </c>
      <c r="U42" s="87">
        <v>0.24992473618</v>
      </c>
      <c r="V42" s="14"/>
      <c r="W42" s="74">
        <v>467379</v>
      </c>
      <c r="X42" s="75">
        <v>1067110</v>
      </c>
      <c r="Y42" s="75">
        <v>1143301</v>
      </c>
      <c r="Z42" s="76">
        <v>1781260</v>
      </c>
      <c r="AA42" s="14"/>
      <c r="AB42" s="85">
        <v>7.6742323761E-2</v>
      </c>
      <c r="AC42" s="86">
        <v>0.13624999885</v>
      </c>
      <c r="AD42" s="87">
        <v>9.6144557923000001E-2</v>
      </c>
      <c r="AE42" s="14"/>
      <c r="AF42" s="74">
        <v>646072</v>
      </c>
      <c r="AG42" s="75">
        <v>1212781</v>
      </c>
      <c r="AH42" s="75">
        <v>1821411</v>
      </c>
      <c r="AI42" s="76">
        <v>2372169</v>
      </c>
      <c r="AJ42" s="14"/>
      <c r="AK42" s="85">
        <v>0.12225941608</v>
      </c>
      <c r="AL42" s="86">
        <v>0.18144909980999999</v>
      </c>
      <c r="AM42" s="87">
        <v>0.13999862729000001</v>
      </c>
      <c r="AN42" s="14"/>
      <c r="AO42" s="74">
        <v>72518</v>
      </c>
      <c r="AP42" s="75">
        <v>433933</v>
      </c>
      <c r="AQ42" s="75">
        <v>397945</v>
      </c>
      <c r="AR42" s="76">
        <v>691922</v>
      </c>
      <c r="AS42" s="14"/>
      <c r="AT42" s="85">
        <v>2.6711446967000001E-2</v>
      </c>
      <c r="AU42" s="86">
        <v>5.2925665937000002E-2</v>
      </c>
      <c r="AV42" s="87">
        <v>9.9166985757999995E-2</v>
      </c>
      <c r="AW42" s="14"/>
      <c r="AX42" s="94">
        <v>1.0784906663</v>
      </c>
      <c r="AY42" s="95">
        <v>2.2765530128</v>
      </c>
      <c r="AZ42" s="96">
        <v>5.2773253886000004</v>
      </c>
      <c r="BA42" s="14"/>
      <c r="BB42" s="85">
        <v>5.0343111050999999E-2</v>
      </c>
      <c r="BC42" s="86">
        <v>0.10399559441</v>
      </c>
      <c r="BD42" s="87">
        <v>0.27604948672000001</v>
      </c>
      <c r="BE42" s="14"/>
      <c r="BF42" s="85">
        <v>3.9342955111E-2</v>
      </c>
      <c r="BG42" s="86">
        <v>6.3864057306999997E-2</v>
      </c>
      <c r="BH42" s="87">
        <v>5.4337010030999999E-2</v>
      </c>
      <c r="BI42" s="14"/>
      <c r="BJ42" s="85">
        <v>1.4072664308000001E-2</v>
      </c>
      <c r="BK42" s="86">
        <v>2.6211881185000001E-2</v>
      </c>
      <c r="BL42" s="87">
        <v>5.5687632927999997E-2</v>
      </c>
      <c r="BM42" s="14"/>
      <c r="BN42" s="103">
        <v>0.52684020918999996</v>
      </c>
      <c r="BO42" s="104">
        <v>0.49525841047000002</v>
      </c>
      <c r="BP42" s="105">
        <v>0.56155415536999997</v>
      </c>
    </row>
    <row r="43" spans="1:68">
      <c r="A43" s="38" t="s">
        <v>154</v>
      </c>
      <c r="C43" s="54" t="s">
        <v>155</v>
      </c>
      <c r="D43" s="45" t="s">
        <v>156</v>
      </c>
      <c r="E43" s="51" t="s">
        <v>157</v>
      </c>
      <c r="F43" s="51" t="s">
        <v>13</v>
      </c>
      <c r="G43" s="46">
        <v>44561</v>
      </c>
      <c r="H43" s="14"/>
      <c r="I43" s="71">
        <v>11944000</v>
      </c>
      <c r="J43" s="72">
        <v>10487000</v>
      </c>
      <c r="K43" s="72">
        <v>43165000</v>
      </c>
      <c r="L43" s="73">
        <v>31989000</v>
      </c>
      <c r="M43" s="15"/>
      <c r="N43" s="71">
        <v>3098000</v>
      </c>
      <c r="O43" s="72">
        <v>2356000</v>
      </c>
      <c r="P43" s="72">
        <v>10904000</v>
      </c>
      <c r="Q43" s="73">
        <v>7374000</v>
      </c>
      <c r="R43" s="14"/>
      <c r="S43" s="82">
        <v>0.25261206996000002</v>
      </c>
      <c r="T43" s="83">
        <v>0.23051674013000001</v>
      </c>
      <c r="U43" s="84">
        <v>0.22395259839000001</v>
      </c>
      <c r="V43" s="14"/>
      <c r="W43" s="71">
        <v>1880000</v>
      </c>
      <c r="X43" s="72">
        <v>1671000</v>
      </c>
      <c r="Y43" s="72">
        <v>7872000</v>
      </c>
      <c r="Z43" s="73">
        <v>4878000</v>
      </c>
      <c r="AA43" s="14"/>
      <c r="AB43" s="82">
        <v>0.18236997566999999</v>
      </c>
      <c r="AC43" s="83">
        <v>0.15248991841000001</v>
      </c>
      <c r="AD43" s="84">
        <v>0.15013998124</v>
      </c>
      <c r="AE43" s="14"/>
      <c r="AF43" s="71">
        <v>2352000</v>
      </c>
      <c r="AG43" s="72">
        <v>2064000</v>
      </c>
      <c r="AH43" s="72">
        <v>9649000</v>
      </c>
      <c r="AI43" s="73">
        <v>6351000</v>
      </c>
      <c r="AJ43" s="14"/>
      <c r="AK43" s="82">
        <v>0.22353758832000001</v>
      </c>
      <c r="AL43" s="83">
        <v>0.19853699709</v>
      </c>
      <c r="AM43" s="84">
        <v>0.19577891575</v>
      </c>
      <c r="AN43" s="14"/>
      <c r="AO43" s="71">
        <v>635000</v>
      </c>
      <c r="AP43" s="72">
        <v>996000</v>
      </c>
      <c r="AQ43" s="72">
        <v>3925000</v>
      </c>
      <c r="AR43" s="73">
        <v>2809000</v>
      </c>
      <c r="AS43" s="14"/>
      <c r="AT43" s="82">
        <v>9.4196687131000004E-2</v>
      </c>
      <c r="AU43" s="83">
        <v>9.0812466785000004E-2</v>
      </c>
      <c r="AV43" s="84">
        <v>8.1138983292999997E-2</v>
      </c>
      <c r="AW43" s="14"/>
      <c r="AX43" s="91">
        <v>3.2336548687</v>
      </c>
      <c r="AY43" s="92">
        <v>2.3142255253999999</v>
      </c>
      <c r="AZ43" s="93">
        <v>1.8365039623999999</v>
      </c>
      <c r="BA43" s="14"/>
      <c r="BB43" s="82">
        <v>0.17776029029000001</v>
      </c>
      <c r="BC43" s="83">
        <v>0.14251465564999999</v>
      </c>
      <c r="BD43" s="84">
        <v>0.12538556521999999</v>
      </c>
      <c r="BE43" s="14"/>
      <c r="BF43" s="82">
        <v>8.5635734300000002E-2</v>
      </c>
      <c r="BG43" s="83">
        <v>6.6067753985000005E-2</v>
      </c>
      <c r="BH43" s="84">
        <v>6.9033622118999993E-2</v>
      </c>
      <c r="BI43" s="14"/>
      <c r="BJ43" s="82">
        <v>4.7389277388999999E-2</v>
      </c>
      <c r="BK43" s="83">
        <v>4.3817970647E-2</v>
      </c>
      <c r="BL43" s="84">
        <v>4.2595799795E-2</v>
      </c>
      <c r="BM43" s="14"/>
      <c r="BN43" s="100">
        <v>0.50308857808999996</v>
      </c>
      <c r="BO43" s="101">
        <v>0.48251052084000001</v>
      </c>
      <c r="BP43" s="102">
        <v>0.52497329971999995</v>
      </c>
    </row>
    <row r="44" spans="1:68">
      <c r="A44" s="39" t="s">
        <v>158</v>
      </c>
      <c r="C44" s="56" t="s">
        <v>159</v>
      </c>
      <c r="D44" s="57" t="s">
        <v>160</v>
      </c>
      <c r="E44" s="58" t="s">
        <v>161</v>
      </c>
      <c r="F44" s="58" t="s">
        <v>13</v>
      </c>
      <c r="G44" s="59">
        <v>44561</v>
      </c>
      <c r="H44" s="14"/>
      <c r="I44" s="74">
        <v>-983225</v>
      </c>
      <c r="J44" s="75">
        <v>393280</v>
      </c>
      <c r="K44" s="75">
        <v>238303</v>
      </c>
      <c r="L44" s="76">
        <v>1102141</v>
      </c>
      <c r="M44" s="15"/>
      <c r="N44" s="74">
        <v>-196100</v>
      </c>
      <c r="O44" s="75">
        <v>193360</v>
      </c>
      <c r="P44" s="75">
        <v>134430</v>
      </c>
      <c r="Q44" s="76">
        <v>406957</v>
      </c>
      <c r="R44" s="14"/>
      <c r="S44" s="85">
        <v>0.56411375434</v>
      </c>
      <c r="T44" s="86">
        <v>0.36924222944000001</v>
      </c>
      <c r="U44" s="87">
        <v>0.39178508934</v>
      </c>
      <c r="V44" s="14"/>
      <c r="W44" s="74">
        <v>512777</v>
      </c>
      <c r="X44" s="75">
        <v>275097</v>
      </c>
      <c r="Y44" s="75">
        <v>796424</v>
      </c>
      <c r="Z44" s="76">
        <v>523878</v>
      </c>
      <c r="AA44" s="14"/>
      <c r="AB44" s="85">
        <v>3.3420645145000001</v>
      </c>
      <c r="AC44" s="86">
        <v>0.47532756698</v>
      </c>
      <c r="AD44" s="87">
        <v>0.38064621071999999</v>
      </c>
      <c r="AE44" s="14"/>
      <c r="AF44" s="74">
        <v>247888</v>
      </c>
      <c r="AG44" s="75">
        <v>353047</v>
      </c>
      <c r="AH44" s="75">
        <v>831596</v>
      </c>
      <c r="AI44" s="76">
        <v>787433</v>
      </c>
      <c r="AJ44" s="14"/>
      <c r="AK44" s="85">
        <v>3.4896581243</v>
      </c>
      <c r="AL44" s="86">
        <v>0.71445758755</v>
      </c>
      <c r="AM44" s="87">
        <v>0.56511743685000004</v>
      </c>
      <c r="AN44" s="14"/>
      <c r="AO44" s="74">
        <v>869371</v>
      </c>
      <c r="AP44" s="75">
        <v>98778</v>
      </c>
      <c r="AQ44" s="75">
        <v>598231</v>
      </c>
      <c r="AR44" s="76">
        <v>49353</v>
      </c>
      <c r="AS44" s="14"/>
      <c r="AT44" s="85">
        <v>2.5103796426999998</v>
      </c>
      <c r="AU44" s="86">
        <v>4.9648819887999997E-2</v>
      </c>
      <c r="AV44" s="87">
        <v>3.2166605052000002E-2</v>
      </c>
      <c r="AW44" s="14"/>
      <c r="AX44" s="94">
        <v>2.9251273411000001</v>
      </c>
      <c r="AY44" s="95">
        <v>0.27841107396999998</v>
      </c>
      <c r="AZ44" s="96">
        <v>0.19202583759</v>
      </c>
      <c r="BA44" s="14"/>
      <c r="BB44" s="85">
        <v>0.14678208246999999</v>
      </c>
      <c r="BC44" s="86">
        <v>1.6318022513000002E-2</v>
      </c>
      <c r="BD44" s="87">
        <v>1.3834051167000001E-2</v>
      </c>
      <c r="BE44" s="14"/>
      <c r="BF44" s="85">
        <v>5.5323989977999997E-2</v>
      </c>
      <c r="BG44" s="86">
        <v>4.4259065946999999E-2</v>
      </c>
      <c r="BH44" s="87">
        <v>5.1234543838000003E-2</v>
      </c>
      <c r="BI44" s="14"/>
      <c r="BJ44" s="85">
        <v>5.0019682418999997E-2</v>
      </c>
      <c r="BK44" s="86">
        <v>5.1728318560000002E-3</v>
      </c>
      <c r="BL44" s="87">
        <v>4.4928234480999998E-3</v>
      </c>
      <c r="BM44" s="14"/>
      <c r="BN44" s="103">
        <v>1.9925146606000001E-2</v>
      </c>
      <c r="BO44" s="104">
        <v>0.1041884151</v>
      </c>
      <c r="BP44" s="105">
        <v>0.13967353535999999</v>
      </c>
    </row>
    <row r="45" spans="1:68">
      <c r="A45" s="38" t="s">
        <v>162</v>
      </c>
      <c r="C45" s="54" t="s">
        <v>163</v>
      </c>
      <c r="D45" s="45" t="s">
        <v>164</v>
      </c>
      <c r="E45" s="51" t="s">
        <v>165</v>
      </c>
      <c r="F45" s="51" t="s">
        <v>13</v>
      </c>
      <c r="G45" s="46">
        <v>44561</v>
      </c>
      <c r="H45" s="14"/>
      <c r="I45" s="71">
        <v>4483367</v>
      </c>
      <c r="J45" s="72">
        <v>3504063</v>
      </c>
      <c r="K45" s="72">
        <v>15610686</v>
      </c>
      <c r="L45" s="73">
        <v>11297925</v>
      </c>
      <c r="M45" s="15"/>
      <c r="N45" s="71">
        <v>1107313</v>
      </c>
      <c r="O45" s="72">
        <v>830723</v>
      </c>
      <c r="P45" s="72">
        <v>3963374</v>
      </c>
      <c r="Q45" s="73">
        <v>2468200</v>
      </c>
      <c r="R45" s="14"/>
      <c r="S45" s="82">
        <v>0.25388852226000003</v>
      </c>
      <c r="T45" s="83">
        <v>0.2184648951</v>
      </c>
      <c r="U45" s="84">
        <v>0.20788917483</v>
      </c>
      <c r="V45" s="14"/>
      <c r="W45" s="71">
        <v>834951</v>
      </c>
      <c r="X45" s="72">
        <v>623002</v>
      </c>
      <c r="Y45" s="72">
        <v>3183602</v>
      </c>
      <c r="Z45" s="73">
        <v>1830272</v>
      </c>
      <c r="AA45" s="14"/>
      <c r="AB45" s="82">
        <v>0.20393735419</v>
      </c>
      <c r="AC45" s="83">
        <v>0.16200072136999999</v>
      </c>
      <c r="AD45" s="84">
        <v>0.14847618156</v>
      </c>
      <c r="AE45" s="14"/>
      <c r="AF45" s="71">
        <v>997095</v>
      </c>
      <c r="AG45" s="72">
        <v>795990</v>
      </c>
      <c r="AH45" s="72">
        <v>3818936</v>
      </c>
      <c r="AI45" s="73">
        <v>2470355</v>
      </c>
      <c r="AJ45" s="14"/>
      <c r="AK45" s="82">
        <v>0.24463601406999999</v>
      </c>
      <c r="AL45" s="83">
        <v>0.21865563808999999</v>
      </c>
      <c r="AM45" s="84">
        <v>0.20458805114</v>
      </c>
      <c r="AN45" s="14"/>
      <c r="AO45" s="71">
        <v>358867</v>
      </c>
      <c r="AP45" s="72">
        <v>330236</v>
      </c>
      <c r="AQ45" s="72">
        <v>1518709</v>
      </c>
      <c r="AR45" s="73">
        <v>909867</v>
      </c>
      <c r="AS45" s="14"/>
      <c r="AT45" s="82">
        <v>0.13066190685000001</v>
      </c>
      <c r="AU45" s="83">
        <v>0.10867933713</v>
      </c>
      <c r="AV45" s="84">
        <v>8.7906884165999996E-2</v>
      </c>
      <c r="AW45" s="14"/>
      <c r="AX45" s="91">
        <v>0.71965700551</v>
      </c>
      <c r="AY45" s="92">
        <v>0.43447407440000002</v>
      </c>
      <c r="AZ45" s="93">
        <v>0.34574700987000001</v>
      </c>
      <c r="BA45" s="14"/>
      <c r="BB45" s="82">
        <v>0.37015998626000002</v>
      </c>
      <c r="BC45" s="83">
        <v>0.23540029521</v>
      </c>
      <c r="BD45" s="84">
        <v>0.21751523094</v>
      </c>
      <c r="BE45" s="14"/>
      <c r="BF45" s="82">
        <v>0.12061740451</v>
      </c>
      <c r="BG45" s="83">
        <v>7.9252499793000003E-2</v>
      </c>
      <c r="BH45" s="84">
        <v>7.6697761741000001E-2</v>
      </c>
      <c r="BI45" s="14"/>
      <c r="BJ45" s="82">
        <v>8.2774744094E-2</v>
      </c>
      <c r="BK45" s="83">
        <v>5.6704800962999999E-2</v>
      </c>
      <c r="BL45" s="84">
        <v>5.2614262394000001E-2</v>
      </c>
      <c r="BM45" s="14"/>
      <c r="BN45" s="100">
        <v>0.63350326111999999</v>
      </c>
      <c r="BO45" s="101">
        <v>0.52176248454999996</v>
      </c>
      <c r="BP45" s="102">
        <v>0.59852266285</v>
      </c>
    </row>
    <row r="46" spans="1:68">
      <c r="A46" s="39" t="s">
        <v>166</v>
      </c>
      <c r="C46" s="56" t="s">
        <v>167</v>
      </c>
      <c r="D46" s="57" t="s">
        <v>168</v>
      </c>
      <c r="E46" s="58" t="s">
        <v>169</v>
      </c>
      <c r="F46" s="58" t="s">
        <v>13</v>
      </c>
      <c r="G46" s="59">
        <v>44561</v>
      </c>
      <c r="H46" s="14"/>
      <c r="I46" s="74">
        <v>30234</v>
      </c>
      <c r="J46" s="75">
        <v>21825</v>
      </c>
      <c r="K46" s="75">
        <v>93812</v>
      </c>
      <c r="L46" s="76">
        <v>70497</v>
      </c>
      <c r="M46" s="15"/>
      <c r="N46" s="74">
        <v>7487</v>
      </c>
      <c r="O46" s="75">
        <v>-1444</v>
      </c>
      <c r="P46" s="75">
        <v>12974</v>
      </c>
      <c r="Q46" s="76">
        <v>23725</v>
      </c>
      <c r="R46" s="14"/>
      <c r="S46" s="85">
        <v>0.13829787233999999</v>
      </c>
      <c r="T46" s="86">
        <v>0.33653914351000003</v>
      </c>
      <c r="U46" s="87">
        <v>0.32419798350000001</v>
      </c>
      <c r="V46" s="14"/>
      <c r="W46" s="74">
        <v>296634</v>
      </c>
      <c r="X46" s="75">
        <v>-22886</v>
      </c>
      <c r="Y46" s="75">
        <v>313712</v>
      </c>
      <c r="Z46" s="76">
        <v>-2772</v>
      </c>
      <c r="AA46" s="14"/>
      <c r="AB46" s="85">
        <v>3.3440498017000002</v>
      </c>
      <c r="AC46" s="86">
        <v>-3.9320822163000001E-2</v>
      </c>
      <c r="AD46" s="87">
        <v>-5.7296669722000004</v>
      </c>
      <c r="AE46" s="14"/>
      <c r="AF46" s="74">
        <v>297151</v>
      </c>
      <c r="AG46" s="75">
        <v>-20159</v>
      </c>
      <c r="AH46" s="75">
        <v>315808</v>
      </c>
      <c r="AI46" s="76">
        <v>9942</v>
      </c>
      <c r="AJ46" s="14"/>
      <c r="AK46" s="85">
        <v>3.3663923591999998</v>
      </c>
      <c r="AL46" s="86">
        <v>0.14102727776000001</v>
      </c>
      <c r="AM46" s="87">
        <v>-5.5650168041999999</v>
      </c>
      <c r="AN46" s="14"/>
      <c r="AO46" s="74">
        <v>160220</v>
      </c>
      <c r="AP46" s="75">
        <v>245373</v>
      </c>
      <c r="AQ46" s="75">
        <v>30687</v>
      </c>
      <c r="AR46" s="76">
        <v>22434</v>
      </c>
      <c r="AS46" s="14"/>
      <c r="AT46" s="85">
        <v>0.32711167014999998</v>
      </c>
      <c r="AU46" s="86">
        <v>0.31822630750000003</v>
      </c>
      <c r="AV46" s="87">
        <v>-10.327507892</v>
      </c>
      <c r="AW46" s="14"/>
      <c r="AX46" s="94">
        <v>0.36697959052000001</v>
      </c>
      <c r="AY46" s="95">
        <v>0.53773126590999998</v>
      </c>
      <c r="AZ46" s="96">
        <v>-24.306440762000001</v>
      </c>
      <c r="BA46" s="14"/>
      <c r="BB46" s="85"/>
      <c r="BC46" s="86"/>
      <c r="BD46" s="87"/>
      <c r="BE46" s="14"/>
      <c r="BF46" s="85">
        <v>0.12296137182</v>
      </c>
      <c r="BG46" s="86">
        <v>-1.3222156173999999E-3</v>
      </c>
      <c r="BH46" s="87">
        <v>-0.45951012513</v>
      </c>
      <c r="BI46" s="14"/>
      <c r="BJ46" s="85">
        <v>1.3455061882E-2</v>
      </c>
      <c r="BK46" s="86">
        <v>9.7669412938999993E-3</v>
      </c>
      <c r="BL46" s="87">
        <v>-0.44281196588999999</v>
      </c>
      <c r="BM46" s="14"/>
      <c r="BN46" s="103">
        <v>4.1132931381E-2</v>
      </c>
      <c r="BO46" s="104">
        <v>3.0691809771E-2</v>
      </c>
      <c r="BP46" s="105">
        <v>4.2876942867999999E-2</v>
      </c>
    </row>
    <row r="47" spans="1:68">
      <c r="A47" s="38" t="s">
        <v>170</v>
      </c>
      <c r="C47" s="54" t="s">
        <v>171</v>
      </c>
      <c r="D47" s="45" t="s">
        <v>172</v>
      </c>
      <c r="E47" s="51" t="s">
        <v>173</v>
      </c>
      <c r="F47" s="51" t="s">
        <v>13</v>
      </c>
      <c r="G47" s="46">
        <v>44561</v>
      </c>
      <c r="H47" s="14"/>
      <c r="I47" s="71">
        <v>139786</v>
      </c>
      <c r="J47" s="72">
        <v>122671</v>
      </c>
      <c r="K47" s="72">
        <v>565054</v>
      </c>
      <c r="L47" s="73">
        <v>477180</v>
      </c>
      <c r="M47" s="15"/>
      <c r="N47" s="71">
        <v>67475</v>
      </c>
      <c r="O47" s="72">
        <v>42800</v>
      </c>
      <c r="P47" s="72">
        <v>359224</v>
      </c>
      <c r="Q47" s="73">
        <v>238873</v>
      </c>
      <c r="R47" s="14"/>
      <c r="S47" s="82">
        <v>0.63573392984999999</v>
      </c>
      <c r="T47" s="83">
        <v>0.50059306761</v>
      </c>
      <c r="U47" s="84">
        <v>0.50044056885999999</v>
      </c>
      <c r="V47" s="14"/>
      <c r="W47" s="71">
        <v>-174.00000008000001</v>
      </c>
      <c r="X47" s="72">
        <v>-13442</v>
      </c>
      <c r="Y47" s="72">
        <v>238904</v>
      </c>
      <c r="Z47" s="73">
        <v>129972</v>
      </c>
      <c r="AA47" s="14"/>
      <c r="AB47" s="82">
        <v>0.42279852898999998</v>
      </c>
      <c r="AC47" s="83">
        <v>0.27237520433000001</v>
      </c>
      <c r="AD47" s="84">
        <v>0.25721460040999999</v>
      </c>
      <c r="AE47" s="14"/>
      <c r="AF47" s="71">
        <v>28779</v>
      </c>
      <c r="AG47" s="72">
        <v>13386</v>
      </c>
      <c r="AH47" s="72">
        <v>347042</v>
      </c>
      <c r="AI47" s="73">
        <v>236101</v>
      </c>
      <c r="AJ47" s="14"/>
      <c r="AK47" s="82">
        <v>0.61417492840999999</v>
      </c>
      <c r="AL47" s="83">
        <v>0.49478393897</v>
      </c>
      <c r="AM47" s="84">
        <v>0.52783116854000001</v>
      </c>
      <c r="AN47" s="14"/>
      <c r="AO47" s="71">
        <v>-4356</v>
      </c>
      <c r="AP47" s="72">
        <v>-33658</v>
      </c>
      <c r="AQ47" s="72">
        <v>183619</v>
      </c>
      <c r="AR47" s="73">
        <v>59504</v>
      </c>
      <c r="AS47" s="14"/>
      <c r="AT47" s="82">
        <v>0.32495832257000001</v>
      </c>
      <c r="AU47" s="83">
        <v>0.1246992749</v>
      </c>
      <c r="AV47" s="84">
        <v>0.10326203573999999</v>
      </c>
      <c r="AW47" s="14"/>
      <c r="AX47" s="91">
        <v>0.62755772608000004</v>
      </c>
      <c r="AY47" s="92">
        <v>0.27249077661999999</v>
      </c>
      <c r="AZ47" s="93">
        <v>0.20715233886000001</v>
      </c>
      <c r="BA47" s="14"/>
      <c r="BB47" s="82">
        <v>0.10836367713</v>
      </c>
      <c r="BC47" s="83">
        <v>4.5790659179E-2</v>
      </c>
      <c r="BD47" s="84">
        <v>3.6135781580999997E-2</v>
      </c>
      <c r="BE47" s="14"/>
      <c r="BF47" s="82">
        <v>6.3446334435000001E-2</v>
      </c>
      <c r="BG47" s="83">
        <v>4.6688800547000003E-2</v>
      </c>
      <c r="BH47" s="84">
        <v>4.2351236738000002E-2</v>
      </c>
      <c r="BI47" s="14"/>
      <c r="BJ47" s="82">
        <v>5.3503333559999998E-2</v>
      </c>
      <c r="BK47" s="83">
        <v>2.5344664263E-2</v>
      </c>
      <c r="BL47" s="84">
        <v>2.0529018409E-2</v>
      </c>
      <c r="BM47" s="14"/>
      <c r="BN47" s="100">
        <v>0.16464675573000001</v>
      </c>
      <c r="BO47" s="101">
        <v>0.20324628417000001</v>
      </c>
      <c r="BP47" s="102">
        <v>0.19880509096000001</v>
      </c>
    </row>
    <row r="48" spans="1:68">
      <c r="A48" s="39" t="s">
        <v>174</v>
      </c>
      <c r="C48" s="56" t="s">
        <v>175</v>
      </c>
      <c r="D48" s="57" t="s">
        <v>176</v>
      </c>
      <c r="E48" s="58" t="s">
        <v>177</v>
      </c>
      <c r="F48" s="58" t="s">
        <v>13</v>
      </c>
      <c r="G48" s="59">
        <v>44561</v>
      </c>
      <c r="H48" s="14"/>
      <c r="I48" s="74">
        <v>716958</v>
      </c>
      <c r="J48" s="75">
        <v>1173994</v>
      </c>
      <c r="K48" s="75">
        <v>3472049</v>
      </c>
      <c r="L48" s="76">
        <v>3561286</v>
      </c>
      <c r="M48" s="15"/>
      <c r="N48" s="74">
        <v>591540</v>
      </c>
      <c r="O48" s="75">
        <v>881457</v>
      </c>
      <c r="P48" s="75">
        <v>2823061</v>
      </c>
      <c r="Q48" s="76">
        <v>2513307</v>
      </c>
      <c r="R48" s="14"/>
      <c r="S48" s="85">
        <v>0.81308213104000004</v>
      </c>
      <c r="T48" s="86">
        <v>0.70573017723999998</v>
      </c>
      <c r="U48" s="87">
        <v>0.68020550886999998</v>
      </c>
      <c r="V48" s="14"/>
      <c r="W48" s="74">
        <v>689948</v>
      </c>
      <c r="X48" s="75">
        <v>1192326</v>
      </c>
      <c r="Y48" s="75">
        <v>3435253</v>
      </c>
      <c r="Z48" s="76">
        <v>3194705</v>
      </c>
      <c r="AA48" s="14"/>
      <c r="AB48" s="85">
        <v>0.98940222330000005</v>
      </c>
      <c r="AC48" s="86">
        <v>0.89706499280999996</v>
      </c>
      <c r="AD48" s="87">
        <v>0.78274434124000003</v>
      </c>
      <c r="AE48" s="14"/>
      <c r="AF48" s="74">
        <v>696087</v>
      </c>
      <c r="AG48" s="75">
        <v>1195504</v>
      </c>
      <c r="AH48" s="75">
        <v>3457905</v>
      </c>
      <c r="AI48" s="76">
        <v>3209985</v>
      </c>
      <c r="AJ48" s="14"/>
      <c r="AK48" s="85">
        <v>0.99592632476999998</v>
      </c>
      <c r="AL48" s="86">
        <v>0.90135557772999997</v>
      </c>
      <c r="AM48" s="87">
        <v>0.79009882676999998</v>
      </c>
      <c r="AN48" s="14"/>
      <c r="AO48" s="74">
        <v>423078</v>
      </c>
      <c r="AP48" s="75">
        <v>828978</v>
      </c>
      <c r="AQ48" s="75">
        <v>2213714</v>
      </c>
      <c r="AR48" s="76">
        <v>2262927</v>
      </c>
      <c r="AS48" s="14"/>
      <c r="AT48" s="85">
        <v>0.63758143966000003</v>
      </c>
      <c r="AU48" s="86">
        <v>0.63542411364999996</v>
      </c>
      <c r="AV48" s="87">
        <v>0.55840551233000002</v>
      </c>
      <c r="AW48" s="14"/>
      <c r="AX48" s="94">
        <v>2.1419646114000002</v>
      </c>
      <c r="AY48" s="95">
        <v>2.1895825532000002</v>
      </c>
      <c r="AZ48" s="96">
        <v>0.96938742927999999</v>
      </c>
      <c r="BA48" s="14"/>
      <c r="BB48" s="85">
        <v>0.34832400521000001</v>
      </c>
      <c r="BC48" s="86">
        <v>0.41321814832999998</v>
      </c>
      <c r="BD48" s="87">
        <v>0.21103929771999999</v>
      </c>
      <c r="BE48" s="14"/>
      <c r="BF48" s="85">
        <v>0.16270765469000001</v>
      </c>
      <c r="BG48" s="86">
        <v>0.17784739735999999</v>
      </c>
      <c r="BH48" s="87">
        <v>9.6238383275000006E-2</v>
      </c>
      <c r="BI48" s="14"/>
      <c r="BJ48" s="85">
        <v>0.13926552792999999</v>
      </c>
      <c r="BK48" s="86">
        <v>0.16042961927999999</v>
      </c>
      <c r="BL48" s="87">
        <v>8.9253530016000004E-2</v>
      </c>
      <c r="BM48" s="14"/>
      <c r="BN48" s="103">
        <v>0.21842782626000001</v>
      </c>
      <c r="BO48" s="104">
        <v>0.25247644186000001</v>
      </c>
      <c r="BP48" s="105">
        <v>0.15983640570999999</v>
      </c>
    </row>
    <row r="49" spans="1:68">
      <c r="A49" s="38" t="s">
        <v>178</v>
      </c>
      <c r="C49" s="54" t="s">
        <v>179</v>
      </c>
      <c r="D49" s="45" t="s">
        <v>180</v>
      </c>
      <c r="E49" s="51" t="s">
        <v>181</v>
      </c>
      <c r="F49" s="51" t="s">
        <v>13</v>
      </c>
      <c r="G49" s="46">
        <v>44561</v>
      </c>
      <c r="H49" s="14"/>
      <c r="I49" s="71">
        <v>1437311</v>
      </c>
      <c r="J49" s="72">
        <v>301279</v>
      </c>
      <c r="K49" s="72">
        <v>5534129</v>
      </c>
      <c r="L49" s="73">
        <v>3696428</v>
      </c>
      <c r="M49" s="15"/>
      <c r="N49" s="71">
        <v>1035544</v>
      </c>
      <c r="O49" s="72">
        <v>-15133.000001</v>
      </c>
      <c r="P49" s="72">
        <v>4121666</v>
      </c>
      <c r="Q49" s="73">
        <v>2560440</v>
      </c>
      <c r="R49" s="14"/>
      <c r="S49" s="82">
        <v>0.74477230291999996</v>
      </c>
      <c r="T49" s="83">
        <v>0.69267952737000005</v>
      </c>
      <c r="U49" s="84">
        <v>0.71191154424000003</v>
      </c>
      <c r="V49" s="14"/>
      <c r="W49" s="71">
        <v>1107426</v>
      </c>
      <c r="X49" s="72">
        <v>1851118</v>
      </c>
      <c r="Y49" s="72">
        <v>4437217</v>
      </c>
      <c r="Z49" s="73">
        <v>4427242</v>
      </c>
      <c r="AA49" s="14"/>
      <c r="AB49" s="82">
        <v>0.80179139301000002</v>
      </c>
      <c r="AC49" s="83">
        <v>1.1977081657999999</v>
      </c>
      <c r="AD49" s="84">
        <v>0.70833954837000002</v>
      </c>
      <c r="AE49" s="14"/>
      <c r="AF49" s="71">
        <v>1113949</v>
      </c>
      <c r="AG49" s="72">
        <v>1856623</v>
      </c>
      <c r="AH49" s="72">
        <v>4460019</v>
      </c>
      <c r="AI49" s="73">
        <v>4447033</v>
      </c>
      <c r="AJ49" s="14"/>
      <c r="AK49" s="82">
        <v>0.80591164391000003</v>
      </c>
      <c r="AL49" s="83">
        <v>1.2030622536</v>
      </c>
      <c r="AM49" s="84">
        <v>0.71437950715999998</v>
      </c>
      <c r="AN49" s="14"/>
      <c r="AO49" s="71">
        <v>862879</v>
      </c>
      <c r="AP49" s="72">
        <v>1596580</v>
      </c>
      <c r="AQ49" s="72">
        <v>3018599</v>
      </c>
      <c r="AR49" s="73">
        <v>3361503</v>
      </c>
      <c r="AS49" s="14"/>
      <c r="AT49" s="82">
        <v>0.54892251336999998</v>
      </c>
      <c r="AU49" s="83">
        <v>0.91511318494000005</v>
      </c>
      <c r="AV49" s="84">
        <v>0.53838655070999997</v>
      </c>
      <c r="AW49" s="14"/>
      <c r="AX49" s="91">
        <v>4.5813863877000003</v>
      </c>
      <c r="AY49" s="92">
        <v>5.1018184549000001</v>
      </c>
      <c r="AZ49" s="93">
        <v>2.6751793364999998</v>
      </c>
      <c r="BA49" s="14"/>
      <c r="BB49" s="82">
        <v>0.21009678444999999</v>
      </c>
      <c r="BC49" s="83">
        <v>0.24259648269</v>
      </c>
      <c r="BD49" s="84">
        <v>0.14200882865</v>
      </c>
      <c r="BE49" s="14"/>
      <c r="BF49" s="82">
        <v>0.12080356042</v>
      </c>
      <c r="BG49" s="83">
        <v>0.14822449186</v>
      </c>
      <c r="BH49" s="84">
        <v>8.5886579857999995E-2</v>
      </c>
      <c r="BI49" s="14"/>
      <c r="BJ49" s="82">
        <v>0.10483608938</v>
      </c>
      <c r="BK49" s="83">
        <v>0.13754882716</v>
      </c>
      <c r="BL49" s="84">
        <v>8.2385446353000005E-2</v>
      </c>
      <c r="BM49" s="14"/>
      <c r="BN49" s="100">
        <v>0.19098522439000001</v>
      </c>
      <c r="BO49" s="101">
        <v>0.15030799405</v>
      </c>
      <c r="BP49" s="102">
        <v>0.15302285364000001</v>
      </c>
    </row>
    <row r="50" spans="1:68">
      <c r="A50" s="39" t="s">
        <v>182</v>
      </c>
      <c r="C50" s="56" t="s">
        <v>183</v>
      </c>
      <c r="D50" s="57" t="s">
        <v>184</v>
      </c>
      <c r="E50" s="58" t="s">
        <v>185</v>
      </c>
      <c r="F50" s="58" t="s">
        <v>13</v>
      </c>
      <c r="G50" s="59">
        <v>44561</v>
      </c>
      <c r="H50" s="14"/>
      <c r="I50" s="74">
        <v>0</v>
      </c>
      <c r="J50" s="75">
        <v>0</v>
      </c>
      <c r="K50" s="75">
        <v>0</v>
      </c>
      <c r="L50" s="76">
        <v>0</v>
      </c>
      <c r="M50" s="15"/>
      <c r="N50" s="74">
        <v>0</v>
      </c>
      <c r="O50" s="75">
        <v>0</v>
      </c>
      <c r="P50" s="75">
        <v>0</v>
      </c>
      <c r="Q50" s="76">
        <v>0</v>
      </c>
      <c r="R50" s="14"/>
      <c r="S50" s="85"/>
      <c r="T50" s="86"/>
      <c r="U50" s="87"/>
      <c r="V50" s="14"/>
      <c r="W50" s="74">
        <v>8371</v>
      </c>
      <c r="X50" s="75">
        <v>5722</v>
      </c>
      <c r="Y50" s="75">
        <v>30459</v>
      </c>
      <c r="Z50" s="76">
        <v>19253</v>
      </c>
      <c r="AA50" s="14"/>
      <c r="AB50" s="85"/>
      <c r="AC50" s="86"/>
      <c r="AD50" s="87"/>
      <c r="AE50" s="14"/>
      <c r="AF50" s="74">
        <v>8371</v>
      </c>
      <c r="AG50" s="75">
        <v>5722</v>
      </c>
      <c r="AH50" s="75">
        <v>30459</v>
      </c>
      <c r="AI50" s="76">
        <v>19253</v>
      </c>
      <c r="AJ50" s="14"/>
      <c r="AK50" s="85"/>
      <c r="AL50" s="86"/>
      <c r="AM50" s="87"/>
      <c r="AN50" s="14"/>
      <c r="AO50" s="74">
        <v>8365</v>
      </c>
      <c r="AP50" s="75">
        <v>5475</v>
      </c>
      <c r="AQ50" s="75">
        <v>30482</v>
      </c>
      <c r="AR50" s="76">
        <v>19188</v>
      </c>
      <c r="AS50" s="14"/>
      <c r="AT50" s="85"/>
      <c r="AU50" s="86"/>
      <c r="AV50" s="87"/>
      <c r="AW50" s="14"/>
      <c r="AX50" s="94">
        <v>0.58130709232</v>
      </c>
      <c r="AY50" s="95">
        <v>0.36592482407999999</v>
      </c>
      <c r="AZ50" s="96">
        <v>0.29784312604000002</v>
      </c>
      <c r="BA50" s="14"/>
      <c r="BB50" s="85">
        <v>0.27547626794000002</v>
      </c>
      <c r="BC50" s="86">
        <v>0.19450681452999999</v>
      </c>
      <c r="BD50" s="87">
        <v>0.17913734666</v>
      </c>
      <c r="BE50" s="14"/>
      <c r="BF50" s="85">
        <v>0.18788935775999999</v>
      </c>
      <c r="BG50" s="86">
        <v>0.13815088227</v>
      </c>
      <c r="BH50" s="87">
        <v>0.12817295572000001</v>
      </c>
      <c r="BI50" s="14"/>
      <c r="BJ50" s="85">
        <v>0.26180762525000001</v>
      </c>
      <c r="BK50" s="86">
        <v>0.17421779948999999</v>
      </c>
      <c r="BL50" s="87">
        <v>0.16248439450999999</v>
      </c>
      <c r="BM50" s="14"/>
      <c r="BN50" s="103">
        <v>0</v>
      </c>
      <c r="BO50" s="104">
        <v>0</v>
      </c>
      <c r="BP50" s="105">
        <v>0</v>
      </c>
    </row>
    <row r="51" spans="1:68">
      <c r="A51" s="38" t="s">
        <v>186</v>
      </c>
      <c r="C51" s="54"/>
      <c r="D51" s="45"/>
      <c r="E51" s="51"/>
      <c r="F51" s="51"/>
      <c r="G51" s="46"/>
      <c r="H51" s="14"/>
      <c r="I51" s="71"/>
      <c r="J51" s="72"/>
      <c r="K51" s="72"/>
      <c r="L51" s="73"/>
      <c r="M51" s="15"/>
      <c r="N51" s="71"/>
      <c r="O51" s="72"/>
      <c r="P51" s="72"/>
      <c r="Q51" s="73"/>
      <c r="R51" s="14"/>
      <c r="S51" s="82"/>
      <c r="T51" s="83"/>
      <c r="U51" s="84"/>
      <c r="V51" s="14"/>
      <c r="W51" s="71"/>
      <c r="X51" s="72"/>
      <c r="Y51" s="72"/>
      <c r="Z51" s="73"/>
      <c r="AA51" s="14"/>
      <c r="AB51" s="82"/>
      <c r="AC51" s="83"/>
      <c r="AD51" s="84"/>
      <c r="AE51" s="14"/>
      <c r="AF51" s="71"/>
      <c r="AG51" s="72"/>
      <c r="AH51" s="72"/>
      <c r="AI51" s="73"/>
      <c r="AJ51" s="14"/>
      <c r="AK51" s="82"/>
      <c r="AL51" s="83"/>
      <c r="AM51" s="84"/>
      <c r="AN51" s="14"/>
      <c r="AO51" s="71"/>
      <c r="AP51" s="72"/>
      <c r="AQ51" s="72"/>
      <c r="AR51" s="73"/>
      <c r="AS51" s="14"/>
      <c r="AT51" s="82"/>
      <c r="AU51" s="83"/>
      <c r="AV51" s="84"/>
      <c r="AW51" s="14"/>
      <c r="AX51" s="91"/>
      <c r="AY51" s="92"/>
      <c r="AZ51" s="93"/>
      <c r="BA51" s="14"/>
      <c r="BB51" s="82"/>
      <c r="BC51" s="83"/>
      <c r="BD51" s="84"/>
      <c r="BE51" s="14"/>
      <c r="BF51" s="82"/>
      <c r="BG51" s="83"/>
      <c r="BH51" s="84"/>
      <c r="BI51" s="14"/>
      <c r="BJ51" s="82"/>
      <c r="BK51" s="83"/>
      <c r="BL51" s="84"/>
      <c r="BM51" s="14"/>
      <c r="BN51" s="100"/>
      <c r="BO51" s="101"/>
      <c r="BP51" s="102"/>
    </row>
    <row r="52" spans="1:68">
      <c r="A52" s="39" t="s">
        <v>187</v>
      </c>
      <c r="C52" s="56"/>
      <c r="D52" s="57"/>
      <c r="E52" s="58"/>
      <c r="F52" s="58"/>
      <c r="G52" s="59"/>
      <c r="H52" s="14"/>
      <c r="I52" s="74"/>
      <c r="J52" s="75"/>
      <c r="K52" s="75"/>
      <c r="L52" s="76"/>
      <c r="M52" s="15"/>
      <c r="N52" s="74"/>
      <c r="O52" s="75"/>
      <c r="P52" s="75"/>
      <c r="Q52" s="76"/>
      <c r="R52" s="14"/>
      <c r="S52" s="85"/>
      <c r="T52" s="86"/>
      <c r="U52" s="87"/>
      <c r="V52" s="14"/>
      <c r="W52" s="74"/>
      <c r="X52" s="75"/>
      <c r="Y52" s="75"/>
      <c r="Z52" s="76"/>
      <c r="AA52" s="14"/>
      <c r="AB52" s="85"/>
      <c r="AC52" s="86"/>
      <c r="AD52" s="87"/>
      <c r="AE52" s="14"/>
      <c r="AF52" s="74"/>
      <c r="AG52" s="75"/>
      <c r="AH52" s="75"/>
      <c r="AI52" s="76"/>
      <c r="AJ52" s="14"/>
      <c r="AK52" s="85"/>
      <c r="AL52" s="86"/>
      <c r="AM52" s="87"/>
      <c r="AN52" s="14"/>
      <c r="AO52" s="74"/>
      <c r="AP52" s="75"/>
      <c r="AQ52" s="75"/>
      <c r="AR52" s="76"/>
      <c r="AS52" s="14"/>
      <c r="AT52" s="85"/>
      <c r="AU52" s="86"/>
      <c r="AV52" s="87"/>
      <c r="AW52" s="14"/>
      <c r="AX52" s="94"/>
      <c r="AY52" s="95"/>
      <c r="AZ52" s="96"/>
      <c r="BA52" s="14"/>
      <c r="BB52" s="85"/>
      <c r="BC52" s="86"/>
      <c r="BD52" s="87"/>
      <c r="BE52" s="14"/>
      <c r="BF52" s="85"/>
      <c r="BG52" s="86"/>
      <c r="BH52" s="87"/>
      <c r="BI52" s="14"/>
      <c r="BJ52" s="85"/>
      <c r="BK52" s="86"/>
      <c r="BL52" s="87"/>
      <c r="BM52" s="14"/>
      <c r="BN52" s="103"/>
      <c r="BO52" s="104"/>
      <c r="BP52" s="105"/>
    </row>
    <row r="53" spans="1:68">
      <c r="A53" s="38" t="s">
        <v>188</v>
      </c>
      <c r="C53" s="54"/>
      <c r="D53" s="45"/>
      <c r="E53" s="51"/>
      <c r="F53" s="51"/>
      <c r="G53" s="46"/>
      <c r="H53" s="14"/>
      <c r="I53" s="71"/>
      <c r="J53" s="72"/>
      <c r="K53" s="72"/>
      <c r="L53" s="73"/>
      <c r="M53" s="15"/>
      <c r="N53" s="71"/>
      <c r="O53" s="72"/>
      <c r="P53" s="72"/>
      <c r="Q53" s="73"/>
      <c r="R53" s="14"/>
      <c r="S53" s="82"/>
      <c r="T53" s="83"/>
      <c r="U53" s="84"/>
      <c r="V53" s="14"/>
      <c r="W53" s="71"/>
      <c r="X53" s="72"/>
      <c r="Y53" s="72"/>
      <c r="Z53" s="73"/>
      <c r="AA53" s="14"/>
      <c r="AB53" s="82"/>
      <c r="AC53" s="83"/>
      <c r="AD53" s="84"/>
      <c r="AE53" s="14"/>
      <c r="AF53" s="71"/>
      <c r="AG53" s="72"/>
      <c r="AH53" s="72"/>
      <c r="AI53" s="73"/>
      <c r="AJ53" s="14"/>
      <c r="AK53" s="82"/>
      <c r="AL53" s="83"/>
      <c r="AM53" s="84"/>
      <c r="AN53" s="14"/>
      <c r="AO53" s="71"/>
      <c r="AP53" s="72"/>
      <c r="AQ53" s="72"/>
      <c r="AR53" s="73"/>
      <c r="AS53" s="14"/>
      <c r="AT53" s="82"/>
      <c r="AU53" s="83"/>
      <c r="AV53" s="84"/>
      <c r="AW53" s="14"/>
      <c r="AX53" s="91"/>
      <c r="AY53" s="92"/>
      <c r="AZ53" s="93"/>
      <c r="BA53" s="14"/>
      <c r="BB53" s="82"/>
      <c r="BC53" s="83"/>
      <c r="BD53" s="84"/>
      <c r="BE53" s="14"/>
      <c r="BF53" s="82"/>
      <c r="BG53" s="83"/>
      <c r="BH53" s="84"/>
      <c r="BI53" s="14"/>
      <c r="BJ53" s="82"/>
      <c r="BK53" s="83"/>
      <c r="BL53" s="84"/>
      <c r="BM53" s="14"/>
      <c r="BN53" s="100"/>
      <c r="BO53" s="101"/>
      <c r="BP53" s="102"/>
    </row>
    <row r="54" spans="1:68">
      <c r="A54" s="39" t="s">
        <v>189</v>
      </c>
      <c r="C54" s="56"/>
      <c r="D54" s="57"/>
      <c r="E54" s="58"/>
      <c r="F54" s="58"/>
      <c r="G54" s="59"/>
      <c r="H54" s="14"/>
      <c r="I54" s="74"/>
      <c r="J54" s="75"/>
      <c r="K54" s="75"/>
      <c r="L54" s="76"/>
      <c r="M54" s="15"/>
      <c r="N54" s="74"/>
      <c r="O54" s="75"/>
      <c r="P54" s="75"/>
      <c r="Q54" s="76"/>
      <c r="R54" s="14"/>
      <c r="S54" s="85"/>
      <c r="T54" s="86"/>
      <c r="U54" s="87"/>
      <c r="V54" s="14"/>
      <c r="W54" s="74"/>
      <c r="X54" s="75"/>
      <c r="Y54" s="75"/>
      <c r="Z54" s="76"/>
      <c r="AA54" s="14"/>
      <c r="AB54" s="85"/>
      <c r="AC54" s="86"/>
      <c r="AD54" s="87"/>
      <c r="AE54" s="14"/>
      <c r="AF54" s="74"/>
      <c r="AG54" s="75"/>
      <c r="AH54" s="75"/>
      <c r="AI54" s="76"/>
      <c r="AJ54" s="14"/>
      <c r="AK54" s="85"/>
      <c r="AL54" s="86"/>
      <c r="AM54" s="87"/>
      <c r="AN54" s="14"/>
      <c r="AO54" s="74"/>
      <c r="AP54" s="75"/>
      <c r="AQ54" s="75"/>
      <c r="AR54" s="76"/>
      <c r="AS54" s="14"/>
      <c r="AT54" s="85"/>
      <c r="AU54" s="86"/>
      <c r="AV54" s="87"/>
      <c r="AW54" s="14"/>
      <c r="AX54" s="94"/>
      <c r="AY54" s="95"/>
      <c r="AZ54" s="96"/>
      <c r="BA54" s="14"/>
      <c r="BB54" s="85"/>
      <c r="BC54" s="86"/>
      <c r="BD54" s="87"/>
      <c r="BE54" s="14"/>
      <c r="BF54" s="85"/>
      <c r="BG54" s="86"/>
      <c r="BH54" s="87"/>
      <c r="BI54" s="14"/>
      <c r="BJ54" s="85"/>
      <c r="BK54" s="86"/>
      <c r="BL54" s="87"/>
      <c r="BM54" s="14"/>
      <c r="BN54" s="103"/>
      <c r="BO54" s="104"/>
      <c r="BP54" s="105"/>
    </row>
    <row r="55" spans="1:68">
      <c r="A55" s="38" t="s">
        <v>190</v>
      </c>
      <c r="C55" s="54"/>
      <c r="D55" s="45"/>
      <c r="E55" s="51"/>
      <c r="F55" s="51"/>
      <c r="G55" s="46"/>
      <c r="H55" s="14"/>
      <c r="I55" s="71"/>
      <c r="J55" s="72"/>
      <c r="K55" s="72"/>
      <c r="L55" s="73"/>
      <c r="M55" s="15"/>
      <c r="N55" s="71"/>
      <c r="O55" s="72"/>
      <c r="P55" s="72"/>
      <c r="Q55" s="73"/>
      <c r="R55" s="14"/>
      <c r="S55" s="82"/>
      <c r="T55" s="83"/>
      <c r="U55" s="84"/>
      <c r="V55" s="14"/>
      <c r="W55" s="71"/>
      <c r="X55" s="72"/>
      <c r="Y55" s="72"/>
      <c r="Z55" s="73"/>
      <c r="AA55" s="14"/>
      <c r="AB55" s="82"/>
      <c r="AC55" s="83"/>
      <c r="AD55" s="84"/>
      <c r="AE55" s="14"/>
      <c r="AF55" s="71"/>
      <c r="AG55" s="72"/>
      <c r="AH55" s="72"/>
      <c r="AI55" s="73"/>
      <c r="AJ55" s="14"/>
      <c r="AK55" s="82"/>
      <c r="AL55" s="83"/>
      <c r="AM55" s="84"/>
      <c r="AN55" s="14"/>
      <c r="AO55" s="71"/>
      <c r="AP55" s="72"/>
      <c r="AQ55" s="72"/>
      <c r="AR55" s="73"/>
      <c r="AS55" s="14"/>
      <c r="AT55" s="82"/>
      <c r="AU55" s="83"/>
      <c r="AV55" s="84"/>
      <c r="AW55" s="14"/>
      <c r="AX55" s="91"/>
      <c r="AY55" s="92"/>
      <c r="AZ55" s="93"/>
      <c r="BA55" s="14"/>
      <c r="BB55" s="82"/>
      <c r="BC55" s="83"/>
      <c r="BD55" s="84"/>
      <c r="BE55" s="14"/>
      <c r="BF55" s="82"/>
      <c r="BG55" s="83"/>
      <c r="BH55" s="84"/>
      <c r="BI55" s="14"/>
      <c r="BJ55" s="82"/>
      <c r="BK55" s="83"/>
      <c r="BL55" s="84"/>
      <c r="BM55" s="14"/>
      <c r="BN55" s="100"/>
      <c r="BO55" s="101"/>
      <c r="BP55" s="102"/>
    </row>
    <row r="56" spans="1:68">
      <c r="A56" s="39" t="s">
        <v>191</v>
      </c>
      <c r="C56" s="56"/>
      <c r="D56" s="57"/>
      <c r="E56" s="58"/>
      <c r="F56" s="58"/>
      <c r="G56" s="59"/>
      <c r="H56" s="14"/>
      <c r="I56" s="74"/>
      <c r="J56" s="75"/>
      <c r="K56" s="75"/>
      <c r="L56" s="76"/>
      <c r="M56" s="15"/>
      <c r="N56" s="74"/>
      <c r="O56" s="75"/>
      <c r="P56" s="75"/>
      <c r="Q56" s="76"/>
      <c r="R56" s="14"/>
      <c r="S56" s="85"/>
      <c r="T56" s="86"/>
      <c r="U56" s="87"/>
      <c r="V56" s="14"/>
      <c r="W56" s="74"/>
      <c r="X56" s="75"/>
      <c r="Y56" s="75"/>
      <c r="Z56" s="76"/>
      <c r="AA56" s="14"/>
      <c r="AB56" s="85"/>
      <c r="AC56" s="86"/>
      <c r="AD56" s="87"/>
      <c r="AE56" s="14"/>
      <c r="AF56" s="74"/>
      <c r="AG56" s="75"/>
      <c r="AH56" s="75"/>
      <c r="AI56" s="76"/>
      <c r="AJ56" s="14"/>
      <c r="AK56" s="85"/>
      <c r="AL56" s="86"/>
      <c r="AM56" s="87"/>
      <c r="AN56" s="14"/>
      <c r="AO56" s="74"/>
      <c r="AP56" s="75"/>
      <c r="AQ56" s="75"/>
      <c r="AR56" s="76"/>
      <c r="AS56" s="14"/>
      <c r="AT56" s="85"/>
      <c r="AU56" s="86"/>
      <c r="AV56" s="87"/>
      <c r="AW56" s="14"/>
      <c r="AX56" s="94"/>
      <c r="AY56" s="95"/>
      <c r="AZ56" s="96"/>
      <c r="BA56" s="14"/>
      <c r="BB56" s="85"/>
      <c r="BC56" s="86"/>
      <c r="BD56" s="87"/>
      <c r="BE56" s="14"/>
      <c r="BF56" s="85"/>
      <c r="BG56" s="86"/>
      <c r="BH56" s="87"/>
      <c r="BI56" s="14"/>
      <c r="BJ56" s="85"/>
      <c r="BK56" s="86"/>
      <c r="BL56" s="87"/>
      <c r="BM56" s="14"/>
      <c r="BN56" s="103"/>
      <c r="BO56" s="104"/>
      <c r="BP56" s="105"/>
    </row>
    <row r="57" spans="1:68">
      <c r="A57" s="38" t="s">
        <v>192</v>
      </c>
      <c r="C57" s="54"/>
      <c r="D57" s="45"/>
      <c r="E57" s="51"/>
      <c r="F57" s="51"/>
      <c r="G57" s="46"/>
      <c r="H57" s="14"/>
      <c r="I57" s="71"/>
      <c r="J57" s="72"/>
      <c r="K57" s="72"/>
      <c r="L57" s="73"/>
      <c r="M57" s="15"/>
      <c r="N57" s="71"/>
      <c r="O57" s="72"/>
      <c r="P57" s="72"/>
      <c r="Q57" s="73"/>
      <c r="R57" s="14"/>
      <c r="S57" s="82"/>
      <c r="T57" s="83"/>
      <c r="U57" s="84"/>
      <c r="V57" s="14"/>
      <c r="W57" s="71"/>
      <c r="X57" s="72"/>
      <c r="Y57" s="72"/>
      <c r="Z57" s="73"/>
      <c r="AA57" s="14"/>
      <c r="AB57" s="82"/>
      <c r="AC57" s="83"/>
      <c r="AD57" s="84"/>
      <c r="AE57" s="14"/>
      <c r="AF57" s="71"/>
      <c r="AG57" s="72"/>
      <c r="AH57" s="72"/>
      <c r="AI57" s="73"/>
      <c r="AJ57" s="14"/>
      <c r="AK57" s="82"/>
      <c r="AL57" s="83"/>
      <c r="AM57" s="84"/>
      <c r="AN57" s="14"/>
      <c r="AO57" s="71"/>
      <c r="AP57" s="72"/>
      <c r="AQ57" s="72"/>
      <c r="AR57" s="73"/>
      <c r="AS57" s="14"/>
      <c r="AT57" s="82"/>
      <c r="AU57" s="83"/>
      <c r="AV57" s="84"/>
      <c r="AW57" s="14"/>
      <c r="AX57" s="91"/>
      <c r="AY57" s="92"/>
      <c r="AZ57" s="93"/>
      <c r="BA57" s="14"/>
      <c r="BB57" s="82"/>
      <c r="BC57" s="83"/>
      <c r="BD57" s="84"/>
      <c r="BE57" s="14"/>
      <c r="BF57" s="82"/>
      <c r="BG57" s="83"/>
      <c r="BH57" s="84"/>
      <c r="BI57" s="14"/>
      <c r="BJ57" s="82"/>
      <c r="BK57" s="83"/>
      <c r="BL57" s="84"/>
      <c r="BM57" s="14"/>
      <c r="BN57" s="100"/>
      <c r="BO57" s="101"/>
      <c r="BP57" s="102"/>
    </row>
    <row r="58" spans="1:68">
      <c r="A58" s="39" t="s">
        <v>193</v>
      </c>
      <c r="C58" s="56"/>
      <c r="D58" s="57"/>
      <c r="E58" s="58"/>
      <c r="F58" s="58"/>
      <c r="G58" s="59"/>
      <c r="H58" s="14"/>
      <c r="I58" s="74"/>
      <c r="J58" s="75"/>
      <c r="K58" s="75"/>
      <c r="L58" s="76"/>
      <c r="M58" s="15"/>
      <c r="N58" s="74"/>
      <c r="O58" s="75"/>
      <c r="P58" s="75"/>
      <c r="Q58" s="76"/>
      <c r="R58" s="14"/>
      <c r="S58" s="85"/>
      <c r="T58" s="86"/>
      <c r="U58" s="87"/>
      <c r="V58" s="14"/>
      <c r="W58" s="74"/>
      <c r="X58" s="75"/>
      <c r="Y58" s="75"/>
      <c r="Z58" s="76"/>
      <c r="AA58" s="14"/>
      <c r="AB58" s="85"/>
      <c r="AC58" s="86"/>
      <c r="AD58" s="87"/>
      <c r="AE58" s="14"/>
      <c r="AF58" s="74"/>
      <c r="AG58" s="75"/>
      <c r="AH58" s="75"/>
      <c r="AI58" s="76"/>
      <c r="AJ58" s="14"/>
      <c r="AK58" s="85"/>
      <c r="AL58" s="86"/>
      <c r="AM58" s="87"/>
      <c r="AN58" s="14"/>
      <c r="AO58" s="74"/>
      <c r="AP58" s="75"/>
      <c r="AQ58" s="75"/>
      <c r="AR58" s="76"/>
      <c r="AS58" s="14"/>
      <c r="AT58" s="85"/>
      <c r="AU58" s="86"/>
      <c r="AV58" s="87"/>
      <c r="AW58" s="14"/>
      <c r="AX58" s="94"/>
      <c r="AY58" s="95"/>
      <c r="AZ58" s="96"/>
      <c r="BA58" s="14"/>
      <c r="BB58" s="85"/>
      <c r="BC58" s="86"/>
      <c r="BD58" s="87"/>
      <c r="BE58" s="14"/>
      <c r="BF58" s="85"/>
      <c r="BG58" s="86"/>
      <c r="BH58" s="87"/>
      <c r="BI58" s="14"/>
      <c r="BJ58" s="85"/>
      <c r="BK58" s="86"/>
      <c r="BL58" s="87"/>
      <c r="BM58" s="14"/>
      <c r="BN58" s="103"/>
      <c r="BO58" s="104"/>
      <c r="BP58" s="105"/>
    </row>
    <row r="59" spans="1:68">
      <c r="A59" s="38" t="s">
        <v>194</v>
      </c>
      <c r="C59" s="54"/>
      <c r="D59" s="45"/>
      <c r="E59" s="51"/>
      <c r="F59" s="51"/>
      <c r="G59" s="46"/>
      <c r="H59" s="14"/>
      <c r="I59" s="71"/>
      <c r="J59" s="72"/>
      <c r="K59" s="72"/>
      <c r="L59" s="73"/>
      <c r="M59" s="15"/>
      <c r="N59" s="71"/>
      <c r="O59" s="72"/>
      <c r="P59" s="72"/>
      <c r="Q59" s="73"/>
      <c r="R59" s="14"/>
      <c r="S59" s="82"/>
      <c r="T59" s="83"/>
      <c r="U59" s="84"/>
      <c r="V59" s="14"/>
      <c r="W59" s="71"/>
      <c r="X59" s="72"/>
      <c r="Y59" s="72"/>
      <c r="Z59" s="73"/>
      <c r="AA59" s="14"/>
      <c r="AB59" s="82"/>
      <c r="AC59" s="83"/>
      <c r="AD59" s="84"/>
      <c r="AE59" s="14"/>
      <c r="AF59" s="71"/>
      <c r="AG59" s="72"/>
      <c r="AH59" s="72"/>
      <c r="AI59" s="73"/>
      <c r="AJ59" s="14"/>
      <c r="AK59" s="82"/>
      <c r="AL59" s="83"/>
      <c r="AM59" s="84"/>
      <c r="AN59" s="14"/>
      <c r="AO59" s="71"/>
      <c r="AP59" s="72"/>
      <c r="AQ59" s="72"/>
      <c r="AR59" s="73"/>
      <c r="AS59" s="14"/>
      <c r="AT59" s="82"/>
      <c r="AU59" s="83"/>
      <c r="AV59" s="84"/>
      <c r="AW59" s="14"/>
      <c r="AX59" s="91"/>
      <c r="AY59" s="92"/>
      <c r="AZ59" s="93"/>
      <c r="BA59" s="14"/>
      <c r="BB59" s="82"/>
      <c r="BC59" s="83"/>
      <c r="BD59" s="84"/>
      <c r="BE59" s="14"/>
      <c r="BF59" s="82"/>
      <c r="BG59" s="83"/>
      <c r="BH59" s="84"/>
      <c r="BI59" s="14"/>
      <c r="BJ59" s="82"/>
      <c r="BK59" s="83"/>
      <c r="BL59" s="84"/>
      <c r="BM59" s="14"/>
      <c r="BN59" s="100"/>
      <c r="BO59" s="101"/>
      <c r="BP59" s="102"/>
    </row>
    <row r="60" spans="1:68">
      <c r="A60" s="39" t="s">
        <v>195</v>
      </c>
      <c r="C60" s="56"/>
      <c r="D60" s="57"/>
      <c r="E60" s="58"/>
      <c r="F60" s="58"/>
      <c r="G60" s="59"/>
      <c r="H60" s="14"/>
      <c r="I60" s="74"/>
      <c r="J60" s="75"/>
      <c r="K60" s="75"/>
      <c r="L60" s="76"/>
      <c r="M60" s="15"/>
      <c r="N60" s="74"/>
      <c r="O60" s="75"/>
      <c r="P60" s="75"/>
      <c r="Q60" s="76"/>
      <c r="R60" s="14"/>
      <c r="S60" s="85"/>
      <c r="T60" s="86"/>
      <c r="U60" s="87"/>
      <c r="V60" s="14"/>
      <c r="W60" s="74"/>
      <c r="X60" s="75"/>
      <c r="Y60" s="75"/>
      <c r="Z60" s="76"/>
      <c r="AA60" s="14"/>
      <c r="AB60" s="85"/>
      <c r="AC60" s="86"/>
      <c r="AD60" s="87"/>
      <c r="AE60" s="14"/>
      <c r="AF60" s="74"/>
      <c r="AG60" s="75"/>
      <c r="AH60" s="75"/>
      <c r="AI60" s="76"/>
      <c r="AJ60" s="14"/>
      <c r="AK60" s="85"/>
      <c r="AL60" s="86"/>
      <c r="AM60" s="87"/>
      <c r="AN60" s="14"/>
      <c r="AO60" s="74"/>
      <c r="AP60" s="75"/>
      <c r="AQ60" s="75"/>
      <c r="AR60" s="76"/>
      <c r="AS60" s="14"/>
      <c r="AT60" s="85"/>
      <c r="AU60" s="86"/>
      <c r="AV60" s="87"/>
      <c r="AW60" s="14"/>
      <c r="AX60" s="94"/>
      <c r="AY60" s="95"/>
      <c r="AZ60" s="96"/>
      <c r="BA60" s="14"/>
      <c r="BB60" s="85"/>
      <c r="BC60" s="86"/>
      <c r="BD60" s="87"/>
      <c r="BE60" s="14"/>
      <c r="BF60" s="85"/>
      <c r="BG60" s="86"/>
      <c r="BH60" s="87"/>
      <c r="BI60" s="14"/>
      <c r="BJ60" s="85"/>
      <c r="BK60" s="86"/>
      <c r="BL60" s="87"/>
      <c r="BM60" s="14"/>
      <c r="BN60" s="103"/>
      <c r="BO60" s="104"/>
      <c r="BP60" s="105"/>
    </row>
    <row r="61" spans="1:68">
      <c r="A61" s="38" t="s">
        <v>196</v>
      </c>
      <c r="C61" s="54"/>
      <c r="D61" s="45"/>
      <c r="E61" s="51"/>
      <c r="F61" s="51"/>
      <c r="G61" s="46"/>
      <c r="H61" s="14"/>
      <c r="I61" s="71"/>
      <c r="J61" s="72"/>
      <c r="K61" s="72"/>
      <c r="L61" s="73"/>
      <c r="M61" s="15"/>
      <c r="N61" s="71"/>
      <c r="O61" s="72"/>
      <c r="P61" s="72"/>
      <c r="Q61" s="73"/>
      <c r="R61" s="14"/>
      <c r="S61" s="82"/>
      <c r="T61" s="83"/>
      <c r="U61" s="84"/>
      <c r="V61" s="14"/>
      <c r="W61" s="71"/>
      <c r="X61" s="72"/>
      <c r="Y61" s="72"/>
      <c r="Z61" s="73"/>
      <c r="AA61" s="14"/>
      <c r="AB61" s="82"/>
      <c r="AC61" s="83"/>
      <c r="AD61" s="84"/>
      <c r="AE61" s="14"/>
      <c r="AF61" s="71"/>
      <c r="AG61" s="72"/>
      <c r="AH61" s="72"/>
      <c r="AI61" s="73"/>
      <c r="AJ61" s="14"/>
      <c r="AK61" s="82"/>
      <c r="AL61" s="83"/>
      <c r="AM61" s="84"/>
      <c r="AN61" s="14"/>
      <c r="AO61" s="71"/>
      <c r="AP61" s="72"/>
      <c r="AQ61" s="72"/>
      <c r="AR61" s="73"/>
      <c r="AS61" s="14"/>
      <c r="AT61" s="82"/>
      <c r="AU61" s="83"/>
      <c r="AV61" s="84"/>
      <c r="AW61" s="14"/>
      <c r="AX61" s="91"/>
      <c r="AY61" s="92"/>
      <c r="AZ61" s="93"/>
      <c r="BA61" s="14"/>
      <c r="BB61" s="82"/>
      <c r="BC61" s="83"/>
      <c r="BD61" s="84"/>
      <c r="BE61" s="14"/>
      <c r="BF61" s="82"/>
      <c r="BG61" s="83"/>
      <c r="BH61" s="84"/>
      <c r="BI61" s="14"/>
      <c r="BJ61" s="82"/>
      <c r="BK61" s="83"/>
      <c r="BL61" s="84"/>
      <c r="BM61" s="14"/>
      <c r="BN61" s="100"/>
      <c r="BO61" s="101"/>
      <c r="BP61" s="102"/>
    </row>
    <row r="62" spans="1:68">
      <c r="A62" s="39" t="s">
        <v>197</v>
      </c>
      <c r="C62" s="56"/>
      <c r="D62" s="57"/>
      <c r="E62" s="58"/>
      <c r="F62" s="58"/>
      <c r="G62" s="59"/>
      <c r="H62" s="14"/>
      <c r="I62" s="74"/>
      <c r="J62" s="75"/>
      <c r="K62" s="75"/>
      <c r="L62" s="76"/>
      <c r="M62" s="15"/>
      <c r="N62" s="74"/>
      <c r="O62" s="75"/>
      <c r="P62" s="75"/>
      <c r="Q62" s="76"/>
      <c r="R62" s="14"/>
      <c r="S62" s="85"/>
      <c r="T62" s="86"/>
      <c r="U62" s="87"/>
      <c r="V62" s="14"/>
      <c r="W62" s="74"/>
      <c r="X62" s="75"/>
      <c r="Y62" s="75"/>
      <c r="Z62" s="76"/>
      <c r="AA62" s="14"/>
      <c r="AB62" s="85"/>
      <c r="AC62" s="86"/>
      <c r="AD62" s="87"/>
      <c r="AE62" s="14"/>
      <c r="AF62" s="74"/>
      <c r="AG62" s="75"/>
      <c r="AH62" s="75"/>
      <c r="AI62" s="76"/>
      <c r="AJ62" s="14"/>
      <c r="AK62" s="85"/>
      <c r="AL62" s="86"/>
      <c r="AM62" s="87"/>
      <c r="AN62" s="14"/>
      <c r="AO62" s="74"/>
      <c r="AP62" s="75"/>
      <c r="AQ62" s="75"/>
      <c r="AR62" s="76"/>
      <c r="AS62" s="14"/>
      <c r="AT62" s="85"/>
      <c r="AU62" s="86"/>
      <c r="AV62" s="87"/>
      <c r="AW62" s="14"/>
      <c r="AX62" s="94"/>
      <c r="AY62" s="95"/>
      <c r="AZ62" s="96"/>
      <c r="BA62" s="14"/>
      <c r="BB62" s="85"/>
      <c r="BC62" s="86"/>
      <c r="BD62" s="87"/>
      <c r="BE62" s="14"/>
      <c r="BF62" s="85"/>
      <c r="BG62" s="86"/>
      <c r="BH62" s="87"/>
      <c r="BI62" s="14"/>
      <c r="BJ62" s="85"/>
      <c r="BK62" s="86"/>
      <c r="BL62" s="87"/>
      <c r="BM62" s="14"/>
      <c r="BN62" s="103"/>
      <c r="BO62" s="104"/>
      <c r="BP62" s="105"/>
    </row>
    <row r="63" spans="1:68">
      <c r="A63" s="38" t="s">
        <v>198</v>
      </c>
      <c r="C63" s="54"/>
      <c r="D63" s="45"/>
      <c r="E63" s="51"/>
      <c r="F63" s="51"/>
      <c r="G63" s="46"/>
      <c r="H63" s="14"/>
      <c r="I63" s="71"/>
      <c r="J63" s="72"/>
      <c r="K63" s="72"/>
      <c r="L63" s="73"/>
      <c r="M63" s="15"/>
      <c r="N63" s="71"/>
      <c r="O63" s="72"/>
      <c r="P63" s="72"/>
      <c r="Q63" s="73"/>
      <c r="R63" s="14"/>
      <c r="S63" s="82"/>
      <c r="T63" s="83"/>
      <c r="U63" s="84"/>
      <c r="V63" s="14"/>
      <c r="W63" s="71"/>
      <c r="X63" s="72"/>
      <c r="Y63" s="72"/>
      <c r="Z63" s="73"/>
      <c r="AA63" s="14"/>
      <c r="AB63" s="82"/>
      <c r="AC63" s="83"/>
      <c r="AD63" s="84"/>
      <c r="AE63" s="14"/>
      <c r="AF63" s="71"/>
      <c r="AG63" s="72"/>
      <c r="AH63" s="72"/>
      <c r="AI63" s="73"/>
      <c r="AJ63" s="14"/>
      <c r="AK63" s="82"/>
      <c r="AL63" s="83"/>
      <c r="AM63" s="84"/>
      <c r="AN63" s="14"/>
      <c r="AO63" s="71"/>
      <c r="AP63" s="72"/>
      <c r="AQ63" s="72"/>
      <c r="AR63" s="73"/>
      <c r="AS63" s="14"/>
      <c r="AT63" s="82"/>
      <c r="AU63" s="83"/>
      <c r="AV63" s="84"/>
      <c r="AW63" s="14"/>
      <c r="AX63" s="91"/>
      <c r="AY63" s="92"/>
      <c r="AZ63" s="93"/>
      <c r="BA63" s="14"/>
      <c r="BB63" s="82"/>
      <c r="BC63" s="83"/>
      <c r="BD63" s="84"/>
      <c r="BE63" s="14"/>
      <c r="BF63" s="82"/>
      <c r="BG63" s="83"/>
      <c r="BH63" s="84"/>
      <c r="BI63" s="14"/>
      <c r="BJ63" s="82"/>
      <c r="BK63" s="83"/>
      <c r="BL63" s="84"/>
      <c r="BM63" s="14"/>
      <c r="BN63" s="100"/>
      <c r="BO63" s="101"/>
      <c r="BP63" s="102"/>
    </row>
    <row r="64" spans="1:68">
      <c r="A64" s="39" t="s">
        <v>199</v>
      </c>
      <c r="C64" s="56"/>
      <c r="D64" s="57"/>
      <c r="E64" s="58"/>
      <c r="F64" s="58"/>
      <c r="G64" s="59"/>
      <c r="H64" s="14"/>
      <c r="I64" s="74"/>
      <c r="J64" s="75"/>
      <c r="K64" s="75"/>
      <c r="L64" s="76"/>
      <c r="M64" s="15"/>
      <c r="N64" s="74"/>
      <c r="O64" s="75"/>
      <c r="P64" s="75"/>
      <c r="Q64" s="76"/>
      <c r="R64" s="14"/>
      <c r="S64" s="85"/>
      <c r="T64" s="86"/>
      <c r="U64" s="87"/>
      <c r="V64" s="14"/>
      <c r="W64" s="74"/>
      <c r="X64" s="75"/>
      <c r="Y64" s="75"/>
      <c r="Z64" s="76"/>
      <c r="AA64" s="14"/>
      <c r="AB64" s="85"/>
      <c r="AC64" s="86"/>
      <c r="AD64" s="87"/>
      <c r="AE64" s="14"/>
      <c r="AF64" s="74"/>
      <c r="AG64" s="75"/>
      <c r="AH64" s="75"/>
      <c r="AI64" s="76"/>
      <c r="AJ64" s="14"/>
      <c r="AK64" s="85"/>
      <c r="AL64" s="86"/>
      <c r="AM64" s="87"/>
      <c r="AN64" s="14"/>
      <c r="AO64" s="74"/>
      <c r="AP64" s="75"/>
      <c r="AQ64" s="75"/>
      <c r="AR64" s="76"/>
      <c r="AS64" s="14"/>
      <c r="AT64" s="85"/>
      <c r="AU64" s="86"/>
      <c r="AV64" s="87"/>
      <c r="AW64" s="14"/>
      <c r="AX64" s="94"/>
      <c r="AY64" s="95"/>
      <c r="AZ64" s="96"/>
      <c r="BA64" s="14"/>
      <c r="BB64" s="85"/>
      <c r="BC64" s="86"/>
      <c r="BD64" s="87"/>
      <c r="BE64" s="14"/>
      <c r="BF64" s="85"/>
      <c r="BG64" s="86"/>
      <c r="BH64" s="87"/>
      <c r="BI64" s="14"/>
      <c r="BJ64" s="85"/>
      <c r="BK64" s="86"/>
      <c r="BL64" s="87"/>
      <c r="BM64" s="14"/>
      <c r="BN64" s="103"/>
      <c r="BO64" s="104"/>
      <c r="BP64" s="105"/>
    </row>
    <row r="65" spans="1:68">
      <c r="A65" s="38" t="s">
        <v>200</v>
      </c>
      <c r="C65" s="54"/>
      <c r="D65" s="45"/>
      <c r="E65" s="51"/>
      <c r="F65" s="51"/>
      <c r="G65" s="46"/>
      <c r="H65" s="14"/>
      <c r="I65" s="71"/>
      <c r="J65" s="72"/>
      <c r="K65" s="72"/>
      <c r="L65" s="73"/>
      <c r="M65" s="15"/>
      <c r="N65" s="71"/>
      <c r="O65" s="72"/>
      <c r="P65" s="72"/>
      <c r="Q65" s="73"/>
      <c r="R65" s="14"/>
      <c r="S65" s="82"/>
      <c r="T65" s="83"/>
      <c r="U65" s="84"/>
      <c r="V65" s="14"/>
      <c r="W65" s="71"/>
      <c r="X65" s="72"/>
      <c r="Y65" s="72"/>
      <c r="Z65" s="73"/>
      <c r="AA65" s="14"/>
      <c r="AB65" s="82"/>
      <c r="AC65" s="83"/>
      <c r="AD65" s="84"/>
      <c r="AE65" s="14"/>
      <c r="AF65" s="71"/>
      <c r="AG65" s="72"/>
      <c r="AH65" s="72"/>
      <c r="AI65" s="73"/>
      <c r="AJ65" s="14"/>
      <c r="AK65" s="82"/>
      <c r="AL65" s="83"/>
      <c r="AM65" s="84"/>
      <c r="AN65" s="14"/>
      <c r="AO65" s="71"/>
      <c r="AP65" s="72"/>
      <c r="AQ65" s="72"/>
      <c r="AR65" s="73"/>
      <c r="AS65" s="14"/>
      <c r="AT65" s="82"/>
      <c r="AU65" s="83"/>
      <c r="AV65" s="84"/>
      <c r="AW65" s="14"/>
      <c r="AX65" s="91"/>
      <c r="AY65" s="92"/>
      <c r="AZ65" s="93"/>
      <c r="BA65" s="14"/>
      <c r="BB65" s="82"/>
      <c r="BC65" s="83"/>
      <c r="BD65" s="84"/>
      <c r="BE65" s="14"/>
      <c r="BF65" s="82"/>
      <c r="BG65" s="83"/>
      <c r="BH65" s="84"/>
      <c r="BI65" s="14"/>
      <c r="BJ65" s="82"/>
      <c r="BK65" s="83"/>
      <c r="BL65" s="84"/>
      <c r="BM65" s="14"/>
      <c r="BN65" s="100"/>
      <c r="BO65" s="101"/>
      <c r="BP65" s="102"/>
    </row>
    <row r="66" spans="1:68">
      <c r="A66" s="39" t="s">
        <v>201</v>
      </c>
      <c r="C66" s="56"/>
      <c r="D66" s="57"/>
      <c r="E66" s="58"/>
      <c r="F66" s="58"/>
      <c r="G66" s="59"/>
      <c r="H66" s="14"/>
      <c r="I66" s="74"/>
      <c r="J66" s="75"/>
      <c r="K66" s="75"/>
      <c r="L66" s="76"/>
      <c r="M66" s="15"/>
      <c r="N66" s="74"/>
      <c r="O66" s="75"/>
      <c r="P66" s="75"/>
      <c r="Q66" s="76"/>
      <c r="R66" s="14"/>
      <c r="S66" s="85"/>
      <c r="T66" s="86"/>
      <c r="U66" s="87"/>
      <c r="V66" s="14"/>
      <c r="W66" s="74"/>
      <c r="X66" s="75"/>
      <c r="Y66" s="75"/>
      <c r="Z66" s="76"/>
      <c r="AA66" s="14"/>
      <c r="AB66" s="85"/>
      <c r="AC66" s="86"/>
      <c r="AD66" s="87"/>
      <c r="AE66" s="14"/>
      <c r="AF66" s="74"/>
      <c r="AG66" s="75"/>
      <c r="AH66" s="75"/>
      <c r="AI66" s="76"/>
      <c r="AJ66" s="14"/>
      <c r="AK66" s="85"/>
      <c r="AL66" s="86"/>
      <c r="AM66" s="87"/>
      <c r="AN66" s="14"/>
      <c r="AO66" s="74"/>
      <c r="AP66" s="75"/>
      <c r="AQ66" s="75"/>
      <c r="AR66" s="76"/>
      <c r="AS66" s="14"/>
      <c r="AT66" s="85"/>
      <c r="AU66" s="86"/>
      <c r="AV66" s="87"/>
      <c r="AW66" s="14"/>
      <c r="AX66" s="94"/>
      <c r="AY66" s="95"/>
      <c r="AZ66" s="96"/>
      <c r="BA66" s="14"/>
      <c r="BB66" s="85"/>
      <c r="BC66" s="86"/>
      <c r="BD66" s="87"/>
      <c r="BE66" s="14"/>
      <c r="BF66" s="85"/>
      <c r="BG66" s="86"/>
      <c r="BH66" s="87"/>
      <c r="BI66" s="14"/>
      <c r="BJ66" s="85"/>
      <c r="BK66" s="86"/>
      <c r="BL66" s="87"/>
      <c r="BM66" s="14"/>
      <c r="BN66" s="103"/>
      <c r="BO66" s="104"/>
      <c r="BP66" s="105"/>
    </row>
    <row r="67" spans="1:68">
      <c r="A67" s="38" t="s">
        <v>202</v>
      </c>
      <c r="C67" s="54"/>
      <c r="D67" s="45"/>
      <c r="E67" s="51"/>
      <c r="F67" s="51"/>
      <c r="G67" s="46"/>
      <c r="H67" s="14"/>
      <c r="I67" s="71"/>
      <c r="J67" s="72"/>
      <c r="K67" s="72"/>
      <c r="L67" s="73"/>
      <c r="M67" s="15"/>
      <c r="N67" s="71"/>
      <c r="O67" s="72"/>
      <c r="P67" s="72"/>
      <c r="Q67" s="73"/>
      <c r="R67" s="14"/>
      <c r="S67" s="82"/>
      <c r="T67" s="83"/>
      <c r="U67" s="84"/>
      <c r="V67" s="14"/>
      <c r="W67" s="71"/>
      <c r="X67" s="72"/>
      <c r="Y67" s="72"/>
      <c r="Z67" s="73"/>
      <c r="AA67" s="14"/>
      <c r="AB67" s="82"/>
      <c r="AC67" s="83"/>
      <c r="AD67" s="84"/>
      <c r="AE67" s="14"/>
      <c r="AF67" s="71"/>
      <c r="AG67" s="72"/>
      <c r="AH67" s="72"/>
      <c r="AI67" s="73"/>
      <c r="AJ67" s="14"/>
      <c r="AK67" s="82"/>
      <c r="AL67" s="83"/>
      <c r="AM67" s="84"/>
      <c r="AN67" s="14"/>
      <c r="AO67" s="71"/>
      <c r="AP67" s="72"/>
      <c r="AQ67" s="72"/>
      <c r="AR67" s="73"/>
      <c r="AS67" s="14"/>
      <c r="AT67" s="82"/>
      <c r="AU67" s="83"/>
      <c r="AV67" s="84"/>
      <c r="AW67" s="14"/>
      <c r="AX67" s="91"/>
      <c r="AY67" s="92"/>
      <c r="AZ67" s="93"/>
      <c r="BA67" s="14"/>
      <c r="BB67" s="82"/>
      <c r="BC67" s="83"/>
      <c r="BD67" s="84"/>
      <c r="BE67" s="14"/>
      <c r="BF67" s="82"/>
      <c r="BG67" s="83"/>
      <c r="BH67" s="84"/>
      <c r="BI67" s="14"/>
      <c r="BJ67" s="82"/>
      <c r="BK67" s="83"/>
      <c r="BL67" s="84"/>
      <c r="BM67" s="14"/>
      <c r="BN67" s="100"/>
      <c r="BO67" s="101"/>
      <c r="BP67" s="102"/>
    </row>
    <row r="68" spans="1:68">
      <c r="A68" s="39" t="s">
        <v>203</v>
      </c>
      <c r="C68" s="56"/>
      <c r="D68" s="57"/>
      <c r="E68" s="58"/>
      <c r="F68" s="58"/>
      <c r="G68" s="59"/>
      <c r="H68" s="14"/>
      <c r="I68" s="74"/>
      <c r="J68" s="75"/>
      <c r="K68" s="75"/>
      <c r="L68" s="76"/>
      <c r="M68" s="15"/>
      <c r="N68" s="74"/>
      <c r="O68" s="75"/>
      <c r="P68" s="75"/>
      <c r="Q68" s="76"/>
      <c r="R68" s="14"/>
      <c r="S68" s="85"/>
      <c r="T68" s="86"/>
      <c r="U68" s="87"/>
      <c r="V68" s="14"/>
      <c r="W68" s="74"/>
      <c r="X68" s="75"/>
      <c r="Y68" s="75"/>
      <c r="Z68" s="76"/>
      <c r="AA68" s="14"/>
      <c r="AB68" s="85"/>
      <c r="AC68" s="86"/>
      <c r="AD68" s="87"/>
      <c r="AE68" s="14"/>
      <c r="AF68" s="74"/>
      <c r="AG68" s="75"/>
      <c r="AH68" s="75"/>
      <c r="AI68" s="76"/>
      <c r="AJ68" s="14"/>
      <c r="AK68" s="85"/>
      <c r="AL68" s="86"/>
      <c r="AM68" s="87"/>
      <c r="AN68" s="14"/>
      <c r="AO68" s="74"/>
      <c r="AP68" s="75"/>
      <c r="AQ68" s="75"/>
      <c r="AR68" s="76"/>
      <c r="AS68" s="14"/>
      <c r="AT68" s="85"/>
      <c r="AU68" s="86"/>
      <c r="AV68" s="87"/>
      <c r="AW68" s="14"/>
      <c r="AX68" s="94"/>
      <c r="AY68" s="95"/>
      <c r="AZ68" s="96"/>
      <c r="BA68" s="14"/>
      <c r="BB68" s="85"/>
      <c r="BC68" s="86"/>
      <c r="BD68" s="87"/>
      <c r="BE68" s="14"/>
      <c r="BF68" s="85"/>
      <c r="BG68" s="86"/>
      <c r="BH68" s="87"/>
      <c r="BI68" s="14"/>
      <c r="BJ68" s="85"/>
      <c r="BK68" s="86"/>
      <c r="BL68" s="87"/>
      <c r="BM68" s="14"/>
      <c r="BN68" s="103"/>
      <c r="BO68" s="104"/>
      <c r="BP68" s="105"/>
    </row>
    <row r="69" spans="1:68">
      <c r="A69" s="38" t="s">
        <v>204</v>
      </c>
      <c r="C69" s="54"/>
      <c r="D69" s="45"/>
      <c r="E69" s="51"/>
      <c r="F69" s="51"/>
      <c r="G69" s="46"/>
      <c r="H69" s="14"/>
      <c r="I69" s="71"/>
      <c r="J69" s="72"/>
      <c r="K69" s="72"/>
      <c r="L69" s="73"/>
      <c r="M69" s="15"/>
      <c r="N69" s="71"/>
      <c r="O69" s="72"/>
      <c r="P69" s="72"/>
      <c r="Q69" s="73"/>
      <c r="R69" s="14"/>
      <c r="S69" s="82"/>
      <c r="T69" s="83"/>
      <c r="U69" s="84"/>
      <c r="V69" s="14"/>
      <c r="W69" s="71"/>
      <c r="X69" s="72"/>
      <c r="Y69" s="72"/>
      <c r="Z69" s="73"/>
      <c r="AA69" s="14"/>
      <c r="AB69" s="82"/>
      <c r="AC69" s="83"/>
      <c r="AD69" s="84"/>
      <c r="AE69" s="14"/>
      <c r="AF69" s="71"/>
      <c r="AG69" s="72"/>
      <c r="AH69" s="72"/>
      <c r="AI69" s="73"/>
      <c r="AJ69" s="14"/>
      <c r="AK69" s="82"/>
      <c r="AL69" s="83"/>
      <c r="AM69" s="84"/>
      <c r="AN69" s="14"/>
      <c r="AO69" s="71"/>
      <c r="AP69" s="72"/>
      <c r="AQ69" s="72"/>
      <c r="AR69" s="73"/>
      <c r="AS69" s="14"/>
      <c r="AT69" s="82"/>
      <c r="AU69" s="83"/>
      <c r="AV69" s="84"/>
      <c r="AW69" s="14"/>
      <c r="AX69" s="91"/>
      <c r="AY69" s="92"/>
      <c r="AZ69" s="93"/>
      <c r="BA69" s="14"/>
      <c r="BB69" s="82"/>
      <c r="BC69" s="83"/>
      <c r="BD69" s="84"/>
      <c r="BE69" s="14"/>
      <c r="BF69" s="82"/>
      <c r="BG69" s="83"/>
      <c r="BH69" s="84"/>
      <c r="BI69" s="14"/>
      <c r="BJ69" s="82"/>
      <c r="BK69" s="83"/>
      <c r="BL69" s="84"/>
      <c r="BM69" s="14"/>
      <c r="BN69" s="100"/>
      <c r="BO69" s="101"/>
      <c r="BP69" s="102"/>
    </row>
    <row r="70" spans="1:68">
      <c r="A70" s="39" t="s">
        <v>205</v>
      </c>
      <c r="C70" s="56"/>
      <c r="D70" s="57"/>
      <c r="E70" s="58"/>
      <c r="F70" s="58"/>
      <c r="G70" s="59"/>
      <c r="H70" s="14"/>
      <c r="I70" s="74"/>
      <c r="J70" s="75"/>
      <c r="K70" s="75"/>
      <c r="L70" s="76"/>
      <c r="M70" s="15"/>
      <c r="N70" s="74"/>
      <c r="O70" s="75"/>
      <c r="P70" s="75"/>
      <c r="Q70" s="76"/>
      <c r="R70" s="14"/>
      <c r="S70" s="85"/>
      <c r="T70" s="86"/>
      <c r="U70" s="87"/>
      <c r="V70" s="14"/>
      <c r="W70" s="74"/>
      <c r="X70" s="75"/>
      <c r="Y70" s="75"/>
      <c r="Z70" s="76"/>
      <c r="AA70" s="14"/>
      <c r="AB70" s="85"/>
      <c r="AC70" s="86"/>
      <c r="AD70" s="87"/>
      <c r="AE70" s="14"/>
      <c r="AF70" s="74"/>
      <c r="AG70" s="75"/>
      <c r="AH70" s="75"/>
      <c r="AI70" s="76"/>
      <c r="AJ70" s="14"/>
      <c r="AK70" s="85"/>
      <c r="AL70" s="86"/>
      <c r="AM70" s="87"/>
      <c r="AN70" s="14"/>
      <c r="AO70" s="74"/>
      <c r="AP70" s="75"/>
      <c r="AQ70" s="75"/>
      <c r="AR70" s="76"/>
      <c r="AS70" s="14"/>
      <c r="AT70" s="85"/>
      <c r="AU70" s="86"/>
      <c r="AV70" s="87"/>
      <c r="AW70" s="14"/>
      <c r="AX70" s="94"/>
      <c r="AY70" s="95"/>
      <c r="AZ70" s="96"/>
      <c r="BA70" s="14"/>
      <c r="BB70" s="85"/>
      <c r="BC70" s="86"/>
      <c r="BD70" s="87"/>
      <c r="BE70" s="14"/>
      <c r="BF70" s="85"/>
      <c r="BG70" s="86"/>
      <c r="BH70" s="87"/>
      <c r="BI70" s="14"/>
      <c r="BJ70" s="85"/>
      <c r="BK70" s="86"/>
      <c r="BL70" s="87"/>
      <c r="BM70" s="14"/>
      <c r="BN70" s="103"/>
      <c r="BO70" s="104"/>
      <c r="BP70" s="105"/>
    </row>
    <row r="71" spans="1:68">
      <c r="A71" s="38" t="s">
        <v>206</v>
      </c>
      <c r="C71" s="54"/>
      <c r="D71" s="45"/>
      <c r="E71" s="51"/>
      <c r="F71" s="51"/>
      <c r="G71" s="46"/>
      <c r="H71" s="14"/>
      <c r="I71" s="71"/>
      <c r="J71" s="72"/>
      <c r="K71" s="72"/>
      <c r="L71" s="73"/>
      <c r="M71" s="15"/>
      <c r="N71" s="71"/>
      <c r="O71" s="72"/>
      <c r="P71" s="72"/>
      <c r="Q71" s="73"/>
      <c r="R71" s="14"/>
      <c r="S71" s="82"/>
      <c r="T71" s="83"/>
      <c r="U71" s="84"/>
      <c r="V71" s="14"/>
      <c r="W71" s="71"/>
      <c r="X71" s="72"/>
      <c r="Y71" s="72"/>
      <c r="Z71" s="73"/>
      <c r="AA71" s="14"/>
      <c r="AB71" s="82"/>
      <c r="AC71" s="83"/>
      <c r="AD71" s="84"/>
      <c r="AE71" s="14"/>
      <c r="AF71" s="71"/>
      <c r="AG71" s="72"/>
      <c r="AH71" s="72"/>
      <c r="AI71" s="73"/>
      <c r="AJ71" s="14"/>
      <c r="AK71" s="82"/>
      <c r="AL71" s="83"/>
      <c r="AM71" s="84"/>
      <c r="AN71" s="14"/>
      <c r="AO71" s="71"/>
      <c r="AP71" s="72"/>
      <c r="AQ71" s="72"/>
      <c r="AR71" s="73"/>
      <c r="AS71" s="14"/>
      <c r="AT71" s="82"/>
      <c r="AU71" s="83"/>
      <c r="AV71" s="84"/>
      <c r="AW71" s="14"/>
      <c r="AX71" s="91"/>
      <c r="AY71" s="92"/>
      <c r="AZ71" s="93"/>
      <c r="BA71" s="14"/>
      <c r="BB71" s="82"/>
      <c r="BC71" s="83"/>
      <c r="BD71" s="84"/>
      <c r="BE71" s="14"/>
      <c r="BF71" s="82"/>
      <c r="BG71" s="83"/>
      <c r="BH71" s="84"/>
      <c r="BI71" s="14"/>
      <c r="BJ71" s="82"/>
      <c r="BK71" s="83"/>
      <c r="BL71" s="84"/>
      <c r="BM71" s="14"/>
      <c r="BN71" s="100"/>
      <c r="BO71" s="101"/>
      <c r="BP71" s="102"/>
    </row>
    <row r="72" spans="1:68">
      <c r="A72" s="39" t="s">
        <v>207</v>
      </c>
      <c r="C72" s="56"/>
      <c r="D72" s="57"/>
      <c r="E72" s="58"/>
      <c r="F72" s="58"/>
      <c r="G72" s="59"/>
      <c r="H72" s="14"/>
      <c r="I72" s="74"/>
      <c r="J72" s="75"/>
      <c r="K72" s="75"/>
      <c r="L72" s="76"/>
      <c r="M72" s="15"/>
      <c r="N72" s="74"/>
      <c r="O72" s="75"/>
      <c r="P72" s="75"/>
      <c r="Q72" s="76"/>
      <c r="R72" s="14"/>
      <c r="S72" s="85"/>
      <c r="T72" s="86"/>
      <c r="U72" s="87"/>
      <c r="V72" s="14"/>
      <c r="W72" s="74"/>
      <c r="X72" s="75"/>
      <c r="Y72" s="75"/>
      <c r="Z72" s="76"/>
      <c r="AA72" s="14"/>
      <c r="AB72" s="85"/>
      <c r="AC72" s="86"/>
      <c r="AD72" s="87"/>
      <c r="AE72" s="14"/>
      <c r="AF72" s="74"/>
      <c r="AG72" s="75"/>
      <c r="AH72" s="75"/>
      <c r="AI72" s="76"/>
      <c r="AJ72" s="14"/>
      <c r="AK72" s="85"/>
      <c r="AL72" s="86"/>
      <c r="AM72" s="87"/>
      <c r="AN72" s="14"/>
      <c r="AO72" s="74"/>
      <c r="AP72" s="75"/>
      <c r="AQ72" s="75"/>
      <c r="AR72" s="76"/>
      <c r="AS72" s="14"/>
      <c r="AT72" s="85"/>
      <c r="AU72" s="86"/>
      <c r="AV72" s="87"/>
      <c r="AW72" s="14"/>
      <c r="AX72" s="94"/>
      <c r="AY72" s="95"/>
      <c r="AZ72" s="96"/>
      <c r="BA72" s="14"/>
      <c r="BB72" s="85"/>
      <c r="BC72" s="86"/>
      <c r="BD72" s="87"/>
      <c r="BE72" s="14"/>
      <c r="BF72" s="85"/>
      <c r="BG72" s="86"/>
      <c r="BH72" s="87"/>
      <c r="BI72" s="14"/>
      <c r="BJ72" s="85"/>
      <c r="BK72" s="86"/>
      <c r="BL72" s="87"/>
      <c r="BM72" s="14"/>
      <c r="BN72" s="103"/>
      <c r="BO72" s="104"/>
      <c r="BP72" s="105"/>
    </row>
    <row r="73" spans="1:68">
      <c r="A73" s="38" t="s">
        <v>208</v>
      </c>
      <c r="C73" s="54"/>
      <c r="D73" s="45"/>
      <c r="E73" s="51"/>
      <c r="F73" s="51"/>
      <c r="G73" s="46"/>
      <c r="H73" s="14"/>
      <c r="I73" s="71"/>
      <c r="J73" s="72"/>
      <c r="K73" s="72"/>
      <c r="L73" s="73"/>
      <c r="M73" s="15"/>
      <c r="N73" s="71"/>
      <c r="O73" s="72"/>
      <c r="P73" s="72"/>
      <c r="Q73" s="73"/>
      <c r="R73" s="14"/>
      <c r="S73" s="82"/>
      <c r="T73" s="83"/>
      <c r="U73" s="84"/>
      <c r="V73" s="14"/>
      <c r="W73" s="71"/>
      <c r="X73" s="72"/>
      <c r="Y73" s="72"/>
      <c r="Z73" s="73"/>
      <c r="AA73" s="14"/>
      <c r="AB73" s="82"/>
      <c r="AC73" s="83"/>
      <c r="AD73" s="84"/>
      <c r="AE73" s="14"/>
      <c r="AF73" s="71"/>
      <c r="AG73" s="72"/>
      <c r="AH73" s="72"/>
      <c r="AI73" s="73"/>
      <c r="AJ73" s="14"/>
      <c r="AK73" s="82"/>
      <c r="AL73" s="83"/>
      <c r="AM73" s="84"/>
      <c r="AN73" s="14"/>
      <c r="AO73" s="71"/>
      <c r="AP73" s="72"/>
      <c r="AQ73" s="72"/>
      <c r="AR73" s="73"/>
      <c r="AS73" s="14"/>
      <c r="AT73" s="82"/>
      <c r="AU73" s="83"/>
      <c r="AV73" s="84"/>
      <c r="AW73" s="14"/>
      <c r="AX73" s="91"/>
      <c r="AY73" s="92"/>
      <c r="AZ73" s="93"/>
      <c r="BA73" s="14"/>
      <c r="BB73" s="82"/>
      <c r="BC73" s="83"/>
      <c r="BD73" s="84"/>
      <c r="BE73" s="14"/>
      <c r="BF73" s="82"/>
      <c r="BG73" s="83"/>
      <c r="BH73" s="84"/>
      <c r="BI73" s="14"/>
      <c r="BJ73" s="82"/>
      <c r="BK73" s="83"/>
      <c r="BL73" s="84"/>
      <c r="BM73" s="14"/>
      <c r="BN73" s="100"/>
      <c r="BO73" s="101"/>
      <c r="BP73" s="102"/>
    </row>
    <row r="74" spans="1:68">
      <c r="A74" s="39" t="s">
        <v>209</v>
      </c>
      <c r="C74" s="56"/>
      <c r="D74" s="57"/>
      <c r="E74" s="58"/>
      <c r="F74" s="58"/>
      <c r="G74" s="59"/>
      <c r="H74" s="14"/>
      <c r="I74" s="74"/>
      <c r="J74" s="75"/>
      <c r="K74" s="75"/>
      <c r="L74" s="76"/>
      <c r="M74" s="15"/>
      <c r="N74" s="74"/>
      <c r="O74" s="75"/>
      <c r="P74" s="75"/>
      <c r="Q74" s="76"/>
      <c r="R74" s="14"/>
      <c r="S74" s="85"/>
      <c r="T74" s="86"/>
      <c r="U74" s="87"/>
      <c r="V74" s="14"/>
      <c r="W74" s="74"/>
      <c r="X74" s="75"/>
      <c r="Y74" s="75"/>
      <c r="Z74" s="76"/>
      <c r="AA74" s="14"/>
      <c r="AB74" s="85"/>
      <c r="AC74" s="86"/>
      <c r="AD74" s="87"/>
      <c r="AE74" s="14"/>
      <c r="AF74" s="74"/>
      <c r="AG74" s="75"/>
      <c r="AH74" s="75"/>
      <c r="AI74" s="76"/>
      <c r="AJ74" s="14"/>
      <c r="AK74" s="85"/>
      <c r="AL74" s="86"/>
      <c r="AM74" s="87"/>
      <c r="AN74" s="14"/>
      <c r="AO74" s="74"/>
      <c r="AP74" s="75"/>
      <c r="AQ74" s="75"/>
      <c r="AR74" s="76"/>
      <c r="AS74" s="14"/>
      <c r="AT74" s="85"/>
      <c r="AU74" s="86"/>
      <c r="AV74" s="87"/>
      <c r="AW74" s="14"/>
      <c r="AX74" s="94"/>
      <c r="AY74" s="95"/>
      <c r="AZ74" s="96"/>
      <c r="BA74" s="14"/>
      <c r="BB74" s="85"/>
      <c r="BC74" s="86"/>
      <c r="BD74" s="87"/>
      <c r="BE74" s="14"/>
      <c r="BF74" s="85"/>
      <c r="BG74" s="86"/>
      <c r="BH74" s="87"/>
      <c r="BI74" s="14"/>
      <c r="BJ74" s="85"/>
      <c r="BK74" s="86"/>
      <c r="BL74" s="87"/>
      <c r="BM74" s="14"/>
      <c r="BN74" s="103"/>
      <c r="BO74" s="104"/>
      <c r="BP74" s="105"/>
    </row>
    <row r="75" spans="1:68">
      <c r="A75" s="38" t="s">
        <v>210</v>
      </c>
      <c r="C75" s="54"/>
      <c r="D75" s="45"/>
      <c r="E75" s="51"/>
      <c r="F75" s="51"/>
      <c r="G75" s="46"/>
      <c r="H75" s="14"/>
      <c r="I75" s="71"/>
      <c r="J75" s="72"/>
      <c r="K75" s="72"/>
      <c r="L75" s="73"/>
      <c r="M75" s="15"/>
      <c r="N75" s="71"/>
      <c r="O75" s="72"/>
      <c r="P75" s="72"/>
      <c r="Q75" s="73"/>
      <c r="R75" s="14"/>
      <c r="S75" s="82"/>
      <c r="T75" s="83"/>
      <c r="U75" s="84"/>
      <c r="V75" s="14"/>
      <c r="W75" s="71"/>
      <c r="X75" s="72"/>
      <c r="Y75" s="72"/>
      <c r="Z75" s="73"/>
      <c r="AA75" s="14"/>
      <c r="AB75" s="82"/>
      <c r="AC75" s="83"/>
      <c r="AD75" s="84"/>
      <c r="AE75" s="14"/>
      <c r="AF75" s="71"/>
      <c r="AG75" s="72"/>
      <c r="AH75" s="72"/>
      <c r="AI75" s="73"/>
      <c r="AJ75" s="14"/>
      <c r="AK75" s="82"/>
      <c r="AL75" s="83"/>
      <c r="AM75" s="84"/>
      <c r="AN75" s="14"/>
      <c r="AO75" s="71"/>
      <c r="AP75" s="72"/>
      <c r="AQ75" s="72"/>
      <c r="AR75" s="73"/>
      <c r="AS75" s="14"/>
      <c r="AT75" s="82"/>
      <c r="AU75" s="83"/>
      <c r="AV75" s="84"/>
      <c r="AW75" s="14"/>
      <c r="AX75" s="91"/>
      <c r="AY75" s="92"/>
      <c r="AZ75" s="93"/>
      <c r="BA75" s="14"/>
      <c r="BB75" s="82"/>
      <c r="BC75" s="83"/>
      <c r="BD75" s="84"/>
      <c r="BE75" s="14"/>
      <c r="BF75" s="82"/>
      <c r="BG75" s="83"/>
      <c r="BH75" s="84"/>
      <c r="BI75" s="14"/>
      <c r="BJ75" s="82"/>
      <c r="BK75" s="83"/>
      <c r="BL75" s="84"/>
      <c r="BM75" s="14"/>
      <c r="BN75" s="100"/>
      <c r="BO75" s="101"/>
      <c r="BP75" s="102"/>
    </row>
    <row r="76" spans="1:68">
      <c r="A76" s="39" t="s">
        <v>211</v>
      </c>
      <c r="C76" s="56"/>
      <c r="D76" s="57"/>
      <c r="E76" s="58"/>
      <c r="F76" s="58"/>
      <c r="G76" s="59"/>
      <c r="H76" s="14"/>
      <c r="I76" s="74"/>
      <c r="J76" s="75"/>
      <c r="K76" s="75"/>
      <c r="L76" s="76"/>
      <c r="M76" s="15"/>
      <c r="N76" s="74"/>
      <c r="O76" s="75"/>
      <c r="P76" s="75"/>
      <c r="Q76" s="76"/>
      <c r="R76" s="14"/>
      <c r="S76" s="85"/>
      <c r="T76" s="86"/>
      <c r="U76" s="87"/>
      <c r="V76" s="14"/>
      <c r="W76" s="74"/>
      <c r="X76" s="75"/>
      <c r="Y76" s="75"/>
      <c r="Z76" s="76"/>
      <c r="AA76" s="14"/>
      <c r="AB76" s="85"/>
      <c r="AC76" s="86"/>
      <c r="AD76" s="87"/>
      <c r="AE76" s="14"/>
      <c r="AF76" s="74"/>
      <c r="AG76" s="75"/>
      <c r="AH76" s="75"/>
      <c r="AI76" s="76"/>
      <c r="AJ76" s="14"/>
      <c r="AK76" s="85"/>
      <c r="AL76" s="86"/>
      <c r="AM76" s="87"/>
      <c r="AN76" s="14"/>
      <c r="AO76" s="74"/>
      <c r="AP76" s="75"/>
      <c r="AQ76" s="75"/>
      <c r="AR76" s="76"/>
      <c r="AS76" s="14"/>
      <c r="AT76" s="85"/>
      <c r="AU76" s="86"/>
      <c r="AV76" s="87"/>
      <c r="AW76" s="14"/>
      <c r="AX76" s="94"/>
      <c r="AY76" s="95"/>
      <c r="AZ76" s="96"/>
      <c r="BA76" s="14"/>
      <c r="BB76" s="85"/>
      <c r="BC76" s="86"/>
      <c r="BD76" s="87"/>
      <c r="BE76" s="14"/>
      <c r="BF76" s="85"/>
      <c r="BG76" s="86"/>
      <c r="BH76" s="87"/>
      <c r="BI76" s="14"/>
      <c r="BJ76" s="85"/>
      <c r="BK76" s="86"/>
      <c r="BL76" s="87"/>
      <c r="BM76" s="14"/>
      <c r="BN76" s="103"/>
      <c r="BO76" s="104"/>
      <c r="BP76" s="105"/>
    </row>
    <row r="77" spans="1:68">
      <c r="A77" s="38" t="s">
        <v>212</v>
      </c>
      <c r="C77" s="54"/>
      <c r="D77" s="45"/>
      <c r="E77" s="51"/>
      <c r="F77" s="51"/>
      <c r="G77" s="46"/>
      <c r="H77" s="14"/>
      <c r="I77" s="71"/>
      <c r="J77" s="72"/>
      <c r="K77" s="72"/>
      <c r="L77" s="73"/>
      <c r="M77" s="15"/>
      <c r="N77" s="71"/>
      <c r="O77" s="72"/>
      <c r="P77" s="72"/>
      <c r="Q77" s="73"/>
      <c r="R77" s="14"/>
      <c r="S77" s="82"/>
      <c r="T77" s="83"/>
      <c r="U77" s="84"/>
      <c r="V77" s="14"/>
      <c r="W77" s="71"/>
      <c r="X77" s="72"/>
      <c r="Y77" s="72"/>
      <c r="Z77" s="73"/>
      <c r="AA77" s="14"/>
      <c r="AB77" s="82"/>
      <c r="AC77" s="83"/>
      <c r="AD77" s="84"/>
      <c r="AE77" s="14"/>
      <c r="AF77" s="71"/>
      <c r="AG77" s="72"/>
      <c r="AH77" s="72"/>
      <c r="AI77" s="73"/>
      <c r="AJ77" s="14"/>
      <c r="AK77" s="82"/>
      <c r="AL77" s="83"/>
      <c r="AM77" s="84"/>
      <c r="AN77" s="14"/>
      <c r="AO77" s="71"/>
      <c r="AP77" s="72"/>
      <c r="AQ77" s="72"/>
      <c r="AR77" s="73"/>
      <c r="AS77" s="14"/>
      <c r="AT77" s="82"/>
      <c r="AU77" s="83"/>
      <c r="AV77" s="84"/>
      <c r="AW77" s="14"/>
      <c r="AX77" s="91"/>
      <c r="AY77" s="92"/>
      <c r="AZ77" s="93"/>
      <c r="BA77" s="14"/>
      <c r="BB77" s="82"/>
      <c r="BC77" s="83"/>
      <c r="BD77" s="84"/>
      <c r="BE77" s="14"/>
      <c r="BF77" s="82"/>
      <c r="BG77" s="83"/>
      <c r="BH77" s="84"/>
      <c r="BI77" s="14"/>
      <c r="BJ77" s="82"/>
      <c r="BK77" s="83"/>
      <c r="BL77" s="84"/>
      <c r="BM77" s="14"/>
      <c r="BN77" s="100"/>
      <c r="BO77" s="101"/>
      <c r="BP77" s="102"/>
    </row>
    <row r="78" spans="1:68">
      <c r="A78" s="39" t="s">
        <v>213</v>
      </c>
      <c r="C78" s="56"/>
      <c r="D78" s="57"/>
      <c r="E78" s="58"/>
      <c r="F78" s="58"/>
      <c r="G78" s="59"/>
      <c r="H78" s="14"/>
      <c r="I78" s="74"/>
      <c r="J78" s="75"/>
      <c r="K78" s="75"/>
      <c r="L78" s="76"/>
      <c r="M78" s="15"/>
      <c r="N78" s="74"/>
      <c r="O78" s="75"/>
      <c r="P78" s="75"/>
      <c r="Q78" s="76"/>
      <c r="R78" s="14"/>
      <c r="S78" s="85"/>
      <c r="T78" s="86"/>
      <c r="U78" s="87"/>
      <c r="V78" s="14"/>
      <c r="W78" s="74"/>
      <c r="X78" s="75"/>
      <c r="Y78" s="75"/>
      <c r="Z78" s="76"/>
      <c r="AA78" s="14"/>
      <c r="AB78" s="85"/>
      <c r="AC78" s="86"/>
      <c r="AD78" s="87"/>
      <c r="AE78" s="14"/>
      <c r="AF78" s="74"/>
      <c r="AG78" s="75"/>
      <c r="AH78" s="75"/>
      <c r="AI78" s="76"/>
      <c r="AJ78" s="14"/>
      <c r="AK78" s="85"/>
      <c r="AL78" s="86"/>
      <c r="AM78" s="87"/>
      <c r="AN78" s="14"/>
      <c r="AO78" s="74"/>
      <c r="AP78" s="75"/>
      <c r="AQ78" s="75"/>
      <c r="AR78" s="76"/>
      <c r="AS78" s="14"/>
      <c r="AT78" s="85"/>
      <c r="AU78" s="86"/>
      <c r="AV78" s="87"/>
      <c r="AW78" s="14"/>
      <c r="AX78" s="94"/>
      <c r="AY78" s="95"/>
      <c r="AZ78" s="96"/>
      <c r="BA78" s="14"/>
      <c r="BB78" s="85"/>
      <c r="BC78" s="86"/>
      <c r="BD78" s="87"/>
      <c r="BE78" s="14"/>
      <c r="BF78" s="85"/>
      <c r="BG78" s="86"/>
      <c r="BH78" s="87"/>
      <c r="BI78" s="14"/>
      <c r="BJ78" s="85"/>
      <c r="BK78" s="86"/>
      <c r="BL78" s="87"/>
      <c r="BM78" s="14"/>
      <c r="BN78" s="103"/>
      <c r="BO78" s="104"/>
      <c r="BP78" s="105"/>
    </row>
    <row r="79" spans="1:68">
      <c r="A79" s="38" t="s">
        <v>214</v>
      </c>
      <c r="C79" s="54"/>
      <c r="D79" s="45"/>
      <c r="E79" s="51"/>
      <c r="F79" s="51"/>
      <c r="G79" s="46"/>
      <c r="H79" s="14"/>
      <c r="I79" s="71"/>
      <c r="J79" s="72"/>
      <c r="K79" s="72"/>
      <c r="L79" s="73"/>
      <c r="M79" s="15"/>
      <c r="N79" s="71"/>
      <c r="O79" s="72"/>
      <c r="P79" s="72"/>
      <c r="Q79" s="73"/>
      <c r="R79" s="14"/>
      <c r="S79" s="82"/>
      <c r="T79" s="83"/>
      <c r="U79" s="84"/>
      <c r="V79" s="14"/>
      <c r="W79" s="71"/>
      <c r="X79" s="72"/>
      <c r="Y79" s="72"/>
      <c r="Z79" s="73"/>
      <c r="AA79" s="14"/>
      <c r="AB79" s="82"/>
      <c r="AC79" s="83"/>
      <c r="AD79" s="84"/>
      <c r="AE79" s="14"/>
      <c r="AF79" s="71"/>
      <c r="AG79" s="72"/>
      <c r="AH79" s="72"/>
      <c r="AI79" s="73"/>
      <c r="AJ79" s="14"/>
      <c r="AK79" s="82"/>
      <c r="AL79" s="83"/>
      <c r="AM79" s="84"/>
      <c r="AN79" s="14"/>
      <c r="AO79" s="71"/>
      <c r="AP79" s="72"/>
      <c r="AQ79" s="72"/>
      <c r="AR79" s="73"/>
      <c r="AS79" s="14"/>
      <c r="AT79" s="82"/>
      <c r="AU79" s="83"/>
      <c r="AV79" s="84"/>
      <c r="AW79" s="14"/>
      <c r="AX79" s="91"/>
      <c r="AY79" s="92"/>
      <c r="AZ79" s="93"/>
      <c r="BA79" s="14"/>
      <c r="BB79" s="82"/>
      <c r="BC79" s="83"/>
      <c r="BD79" s="84"/>
      <c r="BE79" s="14"/>
      <c r="BF79" s="82"/>
      <c r="BG79" s="83"/>
      <c r="BH79" s="84"/>
      <c r="BI79" s="14"/>
      <c r="BJ79" s="82"/>
      <c r="BK79" s="83"/>
      <c r="BL79" s="84"/>
      <c r="BM79" s="14"/>
      <c r="BN79" s="100"/>
      <c r="BO79" s="101"/>
      <c r="BP79" s="102"/>
    </row>
    <row r="80" spans="1:68">
      <c r="A80" s="39" t="s">
        <v>215</v>
      </c>
      <c r="C80" s="56"/>
      <c r="D80" s="57"/>
      <c r="E80" s="58"/>
      <c r="F80" s="58"/>
      <c r="G80" s="59"/>
      <c r="H80" s="14"/>
      <c r="I80" s="74"/>
      <c r="J80" s="75"/>
      <c r="K80" s="75"/>
      <c r="L80" s="76"/>
      <c r="M80" s="15"/>
      <c r="N80" s="74"/>
      <c r="O80" s="75"/>
      <c r="P80" s="75"/>
      <c r="Q80" s="76"/>
      <c r="R80" s="14"/>
      <c r="S80" s="85"/>
      <c r="T80" s="86"/>
      <c r="U80" s="87"/>
      <c r="V80" s="14"/>
      <c r="W80" s="74"/>
      <c r="X80" s="75"/>
      <c r="Y80" s="75"/>
      <c r="Z80" s="76"/>
      <c r="AA80" s="14"/>
      <c r="AB80" s="85"/>
      <c r="AC80" s="86"/>
      <c r="AD80" s="87"/>
      <c r="AE80" s="14"/>
      <c r="AF80" s="74"/>
      <c r="AG80" s="75"/>
      <c r="AH80" s="75"/>
      <c r="AI80" s="76"/>
      <c r="AJ80" s="14"/>
      <c r="AK80" s="85"/>
      <c r="AL80" s="86"/>
      <c r="AM80" s="87"/>
      <c r="AN80" s="14"/>
      <c r="AO80" s="74"/>
      <c r="AP80" s="75"/>
      <c r="AQ80" s="75"/>
      <c r="AR80" s="76"/>
      <c r="AS80" s="14"/>
      <c r="AT80" s="85"/>
      <c r="AU80" s="86"/>
      <c r="AV80" s="87"/>
      <c r="AW80" s="14"/>
      <c r="AX80" s="94"/>
      <c r="AY80" s="95"/>
      <c r="AZ80" s="96"/>
      <c r="BA80" s="14"/>
      <c r="BB80" s="85"/>
      <c r="BC80" s="86"/>
      <c r="BD80" s="87"/>
      <c r="BE80" s="14"/>
      <c r="BF80" s="85"/>
      <c r="BG80" s="86"/>
      <c r="BH80" s="87"/>
      <c r="BI80" s="14"/>
      <c r="BJ80" s="85"/>
      <c r="BK80" s="86"/>
      <c r="BL80" s="87"/>
      <c r="BM80" s="14"/>
      <c r="BN80" s="103"/>
      <c r="BO80" s="104"/>
      <c r="BP80" s="105"/>
    </row>
    <row r="81" spans="1:68">
      <c r="A81" s="38" t="s">
        <v>216</v>
      </c>
      <c r="C81" s="54"/>
      <c r="D81" s="45"/>
      <c r="E81" s="51"/>
      <c r="F81" s="51"/>
      <c r="G81" s="46"/>
      <c r="H81" s="14"/>
      <c r="I81" s="71"/>
      <c r="J81" s="72"/>
      <c r="K81" s="72"/>
      <c r="L81" s="73"/>
      <c r="M81" s="15"/>
      <c r="N81" s="71"/>
      <c r="O81" s="72"/>
      <c r="P81" s="72"/>
      <c r="Q81" s="73"/>
      <c r="R81" s="14"/>
      <c r="S81" s="82"/>
      <c r="T81" s="83"/>
      <c r="U81" s="84"/>
      <c r="V81" s="14"/>
      <c r="W81" s="71"/>
      <c r="X81" s="72"/>
      <c r="Y81" s="72"/>
      <c r="Z81" s="73"/>
      <c r="AA81" s="14"/>
      <c r="AB81" s="82"/>
      <c r="AC81" s="83"/>
      <c r="AD81" s="84"/>
      <c r="AE81" s="14"/>
      <c r="AF81" s="71"/>
      <c r="AG81" s="72"/>
      <c r="AH81" s="72"/>
      <c r="AI81" s="73"/>
      <c r="AJ81" s="14"/>
      <c r="AK81" s="82"/>
      <c r="AL81" s="83"/>
      <c r="AM81" s="84"/>
      <c r="AN81" s="14"/>
      <c r="AO81" s="71"/>
      <c r="AP81" s="72"/>
      <c r="AQ81" s="72"/>
      <c r="AR81" s="73"/>
      <c r="AS81" s="14"/>
      <c r="AT81" s="82"/>
      <c r="AU81" s="83"/>
      <c r="AV81" s="84"/>
      <c r="AW81" s="14"/>
      <c r="AX81" s="91"/>
      <c r="AY81" s="92"/>
      <c r="AZ81" s="93"/>
      <c r="BA81" s="14"/>
      <c r="BB81" s="82"/>
      <c r="BC81" s="83"/>
      <c r="BD81" s="84"/>
      <c r="BE81" s="14"/>
      <c r="BF81" s="82"/>
      <c r="BG81" s="83"/>
      <c r="BH81" s="84"/>
      <c r="BI81" s="14"/>
      <c r="BJ81" s="82"/>
      <c r="BK81" s="83"/>
      <c r="BL81" s="84"/>
      <c r="BM81" s="14"/>
      <c r="BN81" s="100"/>
      <c r="BO81" s="101"/>
      <c r="BP81" s="102"/>
    </row>
    <row r="82" spans="1:68">
      <c r="A82" s="39" t="s">
        <v>217</v>
      </c>
      <c r="C82" s="56"/>
      <c r="D82" s="57"/>
      <c r="E82" s="58"/>
      <c r="F82" s="58"/>
      <c r="G82" s="59"/>
      <c r="H82" s="14"/>
      <c r="I82" s="74"/>
      <c r="J82" s="75"/>
      <c r="K82" s="75"/>
      <c r="L82" s="76"/>
      <c r="M82" s="15"/>
      <c r="N82" s="74"/>
      <c r="O82" s="75"/>
      <c r="P82" s="75"/>
      <c r="Q82" s="76"/>
      <c r="R82" s="14"/>
      <c r="S82" s="85"/>
      <c r="T82" s="86"/>
      <c r="U82" s="87"/>
      <c r="V82" s="14"/>
      <c r="W82" s="74"/>
      <c r="X82" s="75"/>
      <c r="Y82" s="75"/>
      <c r="Z82" s="76"/>
      <c r="AA82" s="14"/>
      <c r="AB82" s="85"/>
      <c r="AC82" s="86"/>
      <c r="AD82" s="87"/>
      <c r="AE82" s="14"/>
      <c r="AF82" s="74"/>
      <c r="AG82" s="75"/>
      <c r="AH82" s="75"/>
      <c r="AI82" s="76"/>
      <c r="AJ82" s="14"/>
      <c r="AK82" s="85"/>
      <c r="AL82" s="86"/>
      <c r="AM82" s="87"/>
      <c r="AN82" s="14"/>
      <c r="AO82" s="74"/>
      <c r="AP82" s="75"/>
      <c r="AQ82" s="75"/>
      <c r="AR82" s="76"/>
      <c r="AS82" s="14"/>
      <c r="AT82" s="85"/>
      <c r="AU82" s="86"/>
      <c r="AV82" s="87"/>
      <c r="AW82" s="14"/>
      <c r="AX82" s="94"/>
      <c r="AY82" s="95"/>
      <c r="AZ82" s="96"/>
      <c r="BA82" s="14"/>
      <c r="BB82" s="85"/>
      <c r="BC82" s="86"/>
      <c r="BD82" s="87"/>
      <c r="BE82" s="14"/>
      <c r="BF82" s="85"/>
      <c r="BG82" s="86"/>
      <c r="BH82" s="87"/>
      <c r="BI82" s="14"/>
      <c r="BJ82" s="85"/>
      <c r="BK82" s="86"/>
      <c r="BL82" s="87"/>
      <c r="BM82" s="14"/>
      <c r="BN82" s="103"/>
      <c r="BO82" s="104"/>
      <c r="BP82" s="105"/>
    </row>
    <row r="83" spans="1:68">
      <c r="A83" s="38" t="s">
        <v>218</v>
      </c>
      <c r="C83" s="54"/>
      <c r="D83" s="45"/>
      <c r="E83" s="51"/>
      <c r="F83" s="51"/>
      <c r="G83" s="46"/>
      <c r="H83" s="14"/>
      <c r="I83" s="71"/>
      <c r="J83" s="72"/>
      <c r="K83" s="72"/>
      <c r="L83" s="73"/>
      <c r="M83" s="15"/>
      <c r="N83" s="71"/>
      <c r="O83" s="72"/>
      <c r="P83" s="72"/>
      <c r="Q83" s="73"/>
      <c r="R83" s="14"/>
      <c r="S83" s="82"/>
      <c r="T83" s="83"/>
      <c r="U83" s="84"/>
      <c r="V83" s="14"/>
      <c r="W83" s="71"/>
      <c r="X83" s="72"/>
      <c r="Y83" s="72"/>
      <c r="Z83" s="73"/>
      <c r="AA83" s="14"/>
      <c r="AB83" s="82"/>
      <c r="AC83" s="83"/>
      <c r="AD83" s="84"/>
      <c r="AE83" s="14"/>
      <c r="AF83" s="71"/>
      <c r="AG83" s="72"/>
      <c r="AH83" s="72"/>
      <c r="AI83" s="73"/>
      <c r="AJ83" s="14"/>
      <c r="AK83" s="82"/>
      <c r="AL83" s="83"/>
      <c r="AM83" s="84"/>
      <c r="AN83" s="14"/>
      <c r="AO83" s="71"/>
      <c r="AP83" s="72"/>
      <c r="AQ83" s="72"/>
      <c r="AR83" s="73"/>
      <c r="AS83" s="14"/>
      <c r="AT83" s="82"/>
      <c r="AU83" s="83"/>
      <c r="AV83" s="84"/>
      <c r="AW83" s="14"/>
      <c r="AX83" s="91"/>
      <c r="AY83" s="92"/>
      <c r="AZ83" s="93"/>
      <c r="BA83" s="14"/>
      <c r="BB83" s="82"/>
      <c r="BC83" s="83"/>
      <c r="BD83" s="84"/>
      <c r="BE83" s="14"/>
      <c r="BF83" s="82"/>
      <c r="BG83" s="83"/>
      <c r="BH83" s="84"/>
      <c r="BI83" s="14"/>
      <c r="BJ83" s="82"/>
      <c r="BK83" s="83"/>
      <c r="BL83" s="84"/>
      <c r="BM83" s="14"/>
      <c r="BN83" s="100"/>
      <c r="BO83" s="101"/>
      <c r="BP83" s="102"/>
    </row>
    <row r="84" spans="1:68">
      <c r="A84" s="41" t="s">
        <v>219</v>
      </c>
      <c r="C84" s="56"/>
      <c r="D84" s="57"/>
      <c r="E84" s="58"/>
      <c r="F84" s="58"/>
      <c r="G84" s="59"/>
      <c r="H84" s="14"/>
      <c r="I84" s="74"/>
      <c r="J84" s="75"/>
      <c r="K84" s="75"/>
      <c r="L84" s="76"/>
      <c r="M84" s="15"/>
      <c r="N84" s="74"/>
      <c r="O84" s="75"/>
      <c r="P84" s="75"/>
      <c r="Q84" s="76"/>
      <c r="R84" s="14"/>
      <c r="S84" s="85"/>
      <c r="T84" s="86"/>
      <c r="U84" s="87"/>
      <c r="V84" s="14"/>
      <c r="W84" s="74"/>
      <c r="X84" s="75"/>
      <c r="Y84" s="75"/>
      <c r="Z84" s="76"/>
      <c r="AA84" s="14"/>
      <c r="AB84" s="85"/>
      <c r="AC84" s="86"/>
      <c r="AD84" s="87"/>
      <c r="AE84" s="14"/>
      <c r="AF84" s="74"/>
      <c r="AG84" s="75"/>
      <c r="AH84" s="75"/>
      <c r="AI84" s="76"/>
      <c r="AJ84" s="14"/>
      <c r="AK84" s="85"/>
      <c r="AL84" s="86"/>
      <c r="AM84" s="87"/>
      <c r="AN84" s="14"/>
      <c r="AO84" s="74"/>
      <c r="AP84" s="75"/>
      <c r="AQ84" s="75"/>
      <c r="AR84" s="76"/>
      <c r="AS84" s="14"/>
      <c r="AT84" s="85"/>
      <c r="AU84" s="86"/>
      <c r="AV84" s="87"/>
      <c r="AW84" s="14"/>
      <c r="AX84" s="94"/>
      <c r="AY84" s="95"/>
      <c r="AZ84" s="96"/>
      <c r="BA84" s="14"/>
      <c r="BB84" s="85"/>
      <c r="BC84" s="86"/>
      <c r="BD84" s="87"/>
      <c r="BE84" s="14"/>
      <c r="BF84" s="85"/>
      <c r="BG84" s="86"/>
      <c r="BH84" s="87"/>
      <c r="BI84" s="14"/>
      <c r="BJ84" s="85"/>
      <c r="BK84" s="86"/>
      <c r="BL84" s="87"/>
      <c r="BM84" s="14"/>
      <c r="BN84" s="103"/>
      <c r="BO84" s="104"/>
      <c r="BP84" s="105"/>
    </row>
    <row r="85" spans="1:68">
      <c r="C85" s="54"/>
      <c r="D85" s="45"/>
      <c r="E85" s="51"/>
      <c r="F85" s="51"/>
      <c r="G85" s="46"/>
      <c r="H85" s="14"/>
      <c r="I85" s="71"/>
      <c r="J85" s="72"/>
      <c r="K85" s="72"/>
      <c r="L85" s="73"/>
      <c r="M85" s="15"/>
      <c r="N85" s="71"/>
      <c r="O85" s="72"/>
      <c r="P85" s="72"/>
      <c r="Q85" s="73"/>
      <c r="R85" s="14"/>
      <c r="S85" s="82"/>
      <c r="T85" s="83"/>
      <c r="U85" s="84"/>
      <c r="V85" s="14"/>
      <c r="W85" s="71"/>
      <c r="X85" s="72"/>
      <c r="Y85" s="72"/>
      <c r="Z85" s="73"/>
      <c r="AA85" s="14"/>
      <c r="AB85" s="82"/>
      <c r="AC85" s="83"/>
      <c r="AD85" s="84"/>
      <c r="AE85" s="14"/>
      <c r="AF85" s="71"/>
      <c r="AG85" s="72"/>
      <c r="AH85" s="72"/>
      <c r="AI85" s="73"/>
      <c r="AJ85" s="14"/>
      <c r="AK85" s="82"/>
      <c r="AL85" s="83"/>
      <c r="AM85" s="84"/>
      <c r="AN85" s="14"/>
      <c r="AO85" s="71"/>
      <c r="AP85" s="72"/>
      <c r="AQ85" s="72"/>
      <c r="AR85" s="73"/>
      <c r="AS85" s="14"/>
      <c r="AT85" s="82"/>
      <c r="AU85" s="83"/>
      <c r="AV85" s="84"/>
      <c r="AW85" s="14"/>
      <c r="AX85" s="91"/>
      <c r="AY85" s="92"/>
      <c r="AZ85" s="93"/>
      <c r="BA85" s="14"/>
      <c r="BB85" s="82"/>
      <c r="BC85" s="83"/>
      <c r="BD85" s="84"/>
      <c r="BE85" s="14"/>
      <c r="BF85" s="82"/>
      <c r="BG85" s="83"/>
      <c r="BH85" s="84"/>
      <c r="BI85" s="14"/>
      <c r="BJ85" s="82"/>
      <c r="BK85" s="83"/>
      <c r="BL85" s="84"/>
      <c r="BM85" s="14"/>
      <c r="BN85" s="100"/>
      <c r="BO85" s="101"/>
      <c r="BP85" s="102"/>
    </row>
    <row r="86" spans="1:68">
      <c r="C86" s="56"/>
      <c r="D86" s="57"/>
      <c r="E86" s="58"/>
      <c r="F86" s="58"/>
      <c r="G86" s="59"/>
      <c r="H86" s="14"/>
      <c r="I86" s="74"/>
      <c r="J86" s="75"/>
      <c r="K86" s="75"/>
      <c r="L86" s="76"/>
      <c r="M86" s="15"/>
      <c r="N86" s="74"/>
      <c r="O86" s="75"/>
      <c r="P86" s="75"/>
      <c r="Q86" s="76"/>
      <c r="R86" s="14"/>
      <c r="S86" s="85"/>
      <c r="T86" s="86"/>
      <c r="U86" s="87"/>
      <c r="V86" s="14"/>
      <c r="W86" s="74"/>
      <c r="X86" s="75"/>
      <c r="Y86" s="75"/>
      <c r="Z86" s="76"/>
      <c r="AA86" s="14"/>
      <c r="AB86" s="85"/>
      <c r="AC86" s="86"/>
      <c r="AD86" s="87"/>
      <c r="AE86" s="14"/>
      <c r="AF86" s="74"/>
      <c r="AG86" s="75"/>
      <c r="AH86" s="75"/>
      <c r="AI86" s="76"/>
      <c r="AJ86" s="14"/>
      <c r="AK86" s="85"/>
      <c r="AL86" s="86"/>
      <c r="AM86" s="87"/>
      <c r="AN86" s="14"/>
      <c r="AO86" s="74"/>
      <c r="AP86" s="75"/>
      <c r="AQ86" s="75"/>
      <c r="AR86" s="76"/>
      <c r="AS86" s="14"/>
      <c r="AT86" s="85"/>
      <c r="AU86" s="86"/>
      <c r="AV86" s="87"/>
      <c r="AW86" s="14"/>
      <c r="AX86" s="94"/>
      <c r="AY86" s="95"/>
      <c r="AZ86" s="96"/>
      <c r="BA86" s="14"/>
      <c r="BB86" s="85"/>
      <c r="BC86" s="86"/>
      <c r="BD86" s="87"/>
      <c r="BE86" s="14"/>
      <c r="BF86" s="85"/>
      <c r="BG86" s="86"/>
      <c r="BH86" s="87"/>
      <c r="BI86" s="14"/>
      <c r="BJ86" s="85"/>
      <c r="BK86" s="86"/>
      <c r="BL86" s="87"/>
      <c r="BM86" s="14"/>
      <c r="BN86" s="103"/>
      <c r="BO86" s="104"/>
      <c r="BP86" s="105"/>
    </row>
    <row r="87" spans="1:68">
      <c r="C87" s="54"/>
      <c r="D87" s="45"/>
      <c r="E87" s="51"/>
      <c r="F87" s="51"/>
      <c r="G87" s="46"/>
      <c r="H87" s="14"/>
      <c r="I87" s="71"/>
      <c r="J87" s="72"/>
      <c r="K87" s="72"/>
      <c r="L87" s="73"/>
      <c r="M87" s="15"/>
      <c r="N87" s="71"/>
      <c r="O87" s="72"/>
      <c r="P87" s="72"/>
      <c r="Q87" s="73"/>
      <c r="R87" s="14"/>
      <c r="S87" s="82"/>
      <c r="T87" s="83"/>
      <c r="U87" s="84"/>
      <c r="V87" s="14"/>
      <c r="W87" s="71"/>
      <c r="X87" s="72"/>
      <c r="Y87" s="72"/>
      <c r="Z87" s="73"/>
      <c r="AA87" s="14"/>
      <c r="AB87" s="82"/>
      <c r="AC87" s="83"/>
      <c r="AD87" s="84"/>
      <c r="AE87" s="14"/>
      <c r="AF87" s="71"/>
      <c r="AG87" s="72"/>
      <c r="AH87" s="72"/>
      <c r="AI87" s="73"/>
      <c r="AJ87" s="14"/>
      <c r="AK87" s="82"/>
      <c r="AL87" s="83"/>
      <c r="AM87" s="84"/>
      <c r="AN87" s="14"/>
      <c r="AO87" s="71"/>
      <c r="AP87" s="72"/>
      <c r="AQ87" s="72"/>
      <c r="AR87" s="73"/>
      <c r="AS87" s="14"/>
      <c r="AT87" s="82"/>
      <c r="AU87" s="83"/>
      <c r="AV87" s="84"/>
      <c r="AW87" s="14"/>
      <c r="AX87" s="91"/>
      <c r="AY87" s="92"/>
      <c r="AZ87" s="93"/>
      <c r="BA87" s="14"/>
      <c r="BB87" s="82"/>
      <c r="BC87" s="83"/>
      <c r="BD87" s="84"/>
      <c r="BE87" s="14"/>
      <c r="BF87" s="82"/>
      <c r="BG87" s="83"/>
      <c r="BH87" s="84"/>
      <c r="BI87" s="14"/>
      <c r="BJ87" s="82"/>
      <c r="BK87" s="83"/>
      <c r="BL87" s="84"/>
      <c r="BM87" s="14"/>
      <c r="BN87" s="100"/>
      <c r="BO87" s="101"/>
      <c r="BP87" s="102"/>
    </row>
    <row r="88" spans="1:68">
      <c r="C88" s="56"/>
      <c r="D88" s="57"/>
      <c r="E88" s="58"/>
      <c r="F88" s="58"/>
      <c r="G88" s="59"/>
      <c r="H88" s="14"/>
      <c r="I88" s="74"/>
      <c r="J88" s="75"/>
      <c r="K88" s="75"/>
      <c r="L88" s="76"/>
      <c r="M88" s="15"/>
      <c r="N88" s="74"/>
      <c r="O88" s="75"/>
      <c r="P88" s="75"/>
      <c r="Q88" s="76"/>
      <c r="R88" s="14"/>
      <c r="S88" s="85"/>
      <c r="T88" s="86"/>
      <c r="U88" s="87"/>
      <c r="V88" s="14"/>
      <c r="W88" s="74"/>
      <c r="X88" s="75"/>
      <c r="Y88" s="75"/>
      <c r="Z88" s="76"/>
      <c r="AA88" s="14"/>
      <c r="AB88" s="85"/>
      <c r="AC88" s="86"/>
      <c r="AD88" s="87"/>
      <c r="AE88" s="14"/>
      <c r="AF88" s="74"/>
      <c r="AG88" s="75"/>
      <c r="AH88" s="75"/>
      <c r="AI88" s="76"/>
      <c r="AJ88" s="14"/>
      <c r="AK88" s="85"/>
      <c r="AL88" s="86"/>
      <c r="AM88" s="87"/>
      <c r="AN88" s="14"/>
      <c r="AO88" s="74"/>
      <c r="AP88" s="75"/>
      <c r="AQ88" s="75"/>
      <c r="AR88" s="76"/>
      <c r="AS88" s="14"/>
      <c r="AT88" s="85"/>
      <c r="AU88" s="86"/>
      <c r="AV88" s="87"/>
      <c r="AW88" s="14"/>
      <c r="AX88" s="94"/>
      <c r="AY88" s="95"/>
      <c r="AZ88" s="96"/>
      <c r="BA88" s="14"/>
      <c r="BB88" s="85"/>
      <c r="BC88" s="86"/>
      <c r="BD88" s="87"/>
      <c r="BE88" s="14"/>
      <c r="BF88" s="85"/>
      <c r="BG88" s="86"/>
      <c r="BH88" s="87"/>
      <c r="BI88" s="14"/>
      <c r="BJ88" s="85"/>
      <c r="BK88" s="86"/>
      <c r="BL88" s="87"/>
      <c r="BM88" s="14"/>
      <c r="BN88" s="103"/>
      <c r="BO88" s="104"/>
      <c r="BP88" s="105"/>
    </row>
    <row r="89" spans="1:68">
      <c r="C89" s="54"/>
      <c r="D89" s="45"/>
      <c r="E89" s="51"/>
      <c r="F89" s="51"/>
      <c r="G89" s="46"/>
      <c r="H89" s="14"/>
      <c r="I89" s="71"/>
      <c r="J89" s="72"/>
      <c r="K89" s="72"/>
      <c r="L89" s="73"/>
      <c r="M89" s="15"/>
      <c r="N89" s="71"/>
      <c r="O89" s="72"/>
      <c r="P89" s="72"/>
      <c r="Q89" s="73"/>
      <c r="R89" s="14"/>
      <c r="S89" s="82"/>
      <c r="T89" s="83"/>
      <c r="U89" s="84"/>
      <c r="V89" s="14"/>
      <c r="W89" s="71"/>
      <c r="X89" s="72"/>
      <c r="Y89" s="72"/>
      <c r="Z89" s="73"/>
      <c r="AA89" s="14"/>
      <c r="AB89" s="82"/>
      <c r="AC89" s="83"/>
      <c r="AD89" s="84"/>
      <c r="AE89" s="14"/>
      <c r="AF89" s="71"/>
      <c r="AG89" s="72"/>
      <c r="AH89" s="72"/>
      <c r="AI89" s="73"/>
      <c r="AJ89" s="14"/>
      <c r="AK89" s="82"/>
      <c r="AL89" s="83"/>
      <c r="AM89" s="84"/>
      <c r="AN89" s="14"/>
      <c r="AO89" s="71"/>
      <c r="AP89" s="72"/>
      <c r="AQ89" s="72"/>
      <c r="AR89" s="73"/>
      <c r="AS89" s="14"/>
      <c r="AT89" s="82"/>
      <c r="AU89" s="83"/>
      <c r="AV89" s="84"/>
      <c r="AW89" s="14"/>
      <c r="AX89" s="91"/>
      <c r="AY89" s="92"/>
      <c r="AZ89" s="93"/>
      <c r="BA89" s="14"/>
      <c r="BB89" s="82"/>
      <c r="BC89" s="83"/>
      <c r="BD89" s="84"/>
      <c r="BE89" s="14"/>
      <c r="BF89" s="82"/>
      <c r="BG89" s="83"/>
      <c r="BH89" s="84"/>
      <c r="BI89" s="14"/>
      <c r="BJ89" s="82"/>
      <c r="BK89" s="83"/>
      <c r="BL89" s="84"/>
      <c r="BM89" s="14"/>
      <c r="BN89" s="100"/>
      <c r="BO89" s="101"/>
      <c r="BP89" s="102"/>
    </row>
    <row r="90" spans="1:68">
      <c r="C90" s="56"/>
      <c r="D90" s="57"/>
      <c r="E90" s="58"/>
      <c r="F90" s="58"/>
      <c r="G90" s="59"/>
      <c r="H90" s="14"/>
      <c r="I90" s="74"/>
      <c r="J90" s="75"/>
      <c r="K90" s="75"/>
      <c r="L90" s="76"/>
      <c r="M90" s="15"/>
      <c r="N90" s="74"/>
      <c r="O90" s="75"/>
      <c r="P90" s="75"/>
      <c r="Q90" s="76"/>
      <c r="R90" s="14"/>
      <c r="S90" s="85"/>
      <c r="T90" s="86"/>
      <c r="U90" s="87"/>
      <c r="V90" s="14"/>
      <c r="W90" s="74"/>
      <c r="X90" s="75"/>
      <c r="Y90" s="75"/>
      <c r="Z90" s="76"/>
      <c r="AA90" s="14"/>
      <c r="AB90" s="85"/>
      <c r="AC90" s="86"/>
      <c r="AD90" s="87"/>
      <c r="AE90" s="14"/>
      <c r="AF90" s="74"/>
      <c r="AG90" s="75"/>
      <c r="AH90" s="75"/>
      <c r="AI90" s="76"/>
      <c r="AJ90" s="14"/>
      <c r="AK90" s="85"/>
      <c r="AL90" s="86"/>
      <c r="AM90" s="87"/>
      <c r="AN90" s="14"/>
      <c r="AO90" s="74"/>
      <c r="AP90" s="75"/>
      <c r="AQ90" s="75"/>
      <c r="AR90" s="76"/>
      <c r="AS90" s="14"/>
      <c r="AT90" s="85"/>
      <c r="AU90" s="86"/>
      <c r="AV90" s="87"/>
      <c r="AW90" s="14"/>
      <c r="AX90" s="94"/>
      <c r="AY90" s="95"/>
      <c r="AZ90" s="96"/>
      <c r="BA90" s="14"/>
      <c r="BB90" s="85"/>
      <c r="BC90" s="86"/>
      <c r="BD90" s="87"/>
      <c r="BE90" s="14"/>
      <c r="BF90" s="85"/>
      <c r="BG90" s="86"/>
      <c r="BH90" s="87"/>
      <c r="BI90" s="14"/>
      <c r="BJ90" s="85"/>
      <c r="BK90" s="86"/>
      <c r="BL90" s="87"/>
      <c r="BM90" s="14"/>
      <c r="BN90" s="103"/>
      <c r="BO90" s="104"/>
      <c r="BP90" s="105"/>
    </row>
    <row r="91" spans="1:68">
      <c r="C91" s="54"/>
      <c r="D91" s="45"/>
      <c r="E91" s="51"/>
      <c r="F91" s="51"/>
      <c r="G91" s="46"/>
      <c r="H91" s="14"/>
      <c r="I91" s="71"/>
      <c r="J91" s="72"/>
      <c r="K91" s="72"/>
      <c r="L91" s="73"/>
      <c r="M91" s="15"/>
      <c r="N91" s="71"/>
      <c r="O91" s="72"/>
      <c r="P91" s="72"/>
      <c r="Q91" s="73"/>
      <c r="R91" s="14"/>
      <c r="S91" s="82"/>
      <c r="T91" s="83"/>
      <c r="U91" s="84"/>
      <c r="V91" s="14"/>
      <c r="W91" s="71"/>
      <c r="X91" s="72"/>
      <c r="Y91" s="72"/>
      <c r="Z91" s="73"/>
      <c r="AA91" s="14"/>
      <c r="AB91" s="82"/>
      <c r="AC91" s="83"/>
      <c r="AD91" s="84"/>
      <c r="AE91" s="14"/>
      <c r="AF91" s="71"/>
      <c r="AG91" s="72"/>
      <c r="AH91" s="72"/>
      <c r="AI91" s="73"/>
      <c r="AJ91" s="14"/>
      <c r="AK91" s="82"/>
      <c r="AL91" s="83"/>
      <c r="AM91" s="84"/>
      <c r="AN91" s="14"/>
      <c r="AO91" s="71"/>
      <c r="AP91" s="72"/>
      <c r="AQ91" s="72"/>
      <c r="AR91" s="73"/>
      <c r="AS91" s="14"/>
      <c r="AT91" s="82"/>
      <c r="AU91" s="83"/>
      <c r="AV91" s="84"/>
      <c r="AW91" s="14"/>
      <c r="AX91" s="91"/>
      <c r="AY91" s="92"/>
      <c r="AZ91" s="93"/>
      <c r="BA91" s="14"/>
      <c r="BB91" s="82"/>
      <c r="BC91" s="83"/>
      <c r="BD91" s="84"/>
      <c r="BE91" s="14"/>
      <c r="BF91" s="82"/>
      <c r="BG91" s="83"/>
      <c r="BH91" s="84"/>
      <c r="BI91" s="14"/>
      <c r="BJ91" s="82"/>
      <c r="BK91" s="83"/>
      <c r="BL91" s="84"/>
      <c r="BM91" s="14"/>
      <c r="BN91" s="100"/>
      <c r="BO91" s="101"/>
      <c r="BP91" s="102"/>
    </row>
    <row r="92" spans="1:68">
      <c r="C92" s="56"/>
      <c r="D92" s="57"/>
      <c r="E92" s="58"/>
      <c r="F92" s="58"/>
      <c r="G92" s="59"/>
      <c r="H92" s="14"/>
      <c r="I92" s="74"/>
      <c r="J92" s="75"/>
      <c r="K92" s="75"/>
      <c r="L92" s="76"/>
      <c r="M92" s="15"/>
      <c r="N92" s="74"/>
      <c r="O92" s="75"/>
      <c r="P92" s="75"/>
      <c r="Q92" s="76"/>
      <c r="R92" s="14"/>
      <c r="S92" s="85"/>
      <c r="T92" s="86"/>
      <c r="U92" s="87"/>
      <c r="V92" s="14"/>
      <c r="W92" s="74"/>
      <c r="X92" s="75"/>
      <c r="Y92" s="75"/>
      <c r="Z92" s="76"/>
      <c r="AA92" s="14"/>
      <c r="AB92" s="85"/>
      <c r="AC92" s="86"/>
      <c r="AD92" s="87"/>
      <c r="AE92" s="14"/>
      <c r="AF92" s="74"/>
      <c r="AG92" s="75"/>
      <c r="AH92" s="75"/>
      <c r="AI92" s="76"/>
      <c r="AJ92" s="14"/>
      <c r="AK92" s="85"/>
      <c r="AL92" s="86"/>
      <c r="AM92" s="87"/>
      <c r="AN92" s="14"/>
      <c r="AO92" s="74"/>
      <c r="AP92" s="75"/>
      <c r="AQ92" s="75"/>
      <c r="AR92" s="76"/>
      <c r="AS92" s="14"/>
      <c r="AT92" s="85"/>
      <c r="AU92" s="86"/>
      <c r="AV92" s="87"/>
      <c r="AW92" s="14"/>
      <c r="AX92" s="94"/>
      <c r="AY92" s="95"/>
      <c r="AZ92" s="96"/>
      <c r="BA92" s="14"/>
      <c r="BB92" s="85"/>
      <c r="BC92" s="86"/>
      <c r="BD92" s="87"/>
      <c r="BE92" s="14"/>
      <c r="BF92" s="85"/>
      <c r="BG92" s="86"/>
      <c r="BH92" s="87"/>
      <c r="BI92" s="14"/>
      <c r="BJ92" s="85"/>
      <c r="BK92" s="86"/>
      <c r="BL92" s="87"/>
      <c r="BM92" s="14"/>
      <c r="BN92" s="103"/>
      <c r="BO92" s="104"/>
      <c r="BP92" s="105"/>
    </row>
    <row r="93" spans="1:68">
      <c r="C93" s="54"/>
      <c r="D93" s="45"/>
      <c r="E93" s="51"/>
      <c r="F93" s="51"/>
      <c r="G93" s="46"/>
      <c r="H93" s="14"/>
      <c r="I93" s="71"/>
      <c r="J93" s="72"/>
      <c r="K93" s="72"/>
      <c r="L93" s="73"/>
      <c r="M93" s="15"/>
      <c r="N93" s="71"/>
      <c r="O93" s="72"/>
      <c r="P93" s="72"/>
      <c r="Q93" s="73"/>
      <c r="R93" s="14"/>
      <c r="S93" s="82"/>
      <c r="T93" s="83"/>
      <c r="U93" s="84"/>
      <c r="V93" s="14"/>
      <c r="W93" s="71"/>
      <c r="X93" s="72"/>
      <c r="Y93" s="72"/>
      <c r="Z93" s="73"/>
      <c r="AA93" s="14"/>
      <c r="AB93" s="82"/>
      <c r="AC93" s="83"/>
      <c r="AD93" s="84"/>
      <c r="AE93" s="14"/>
      <c r="AF93" s="71"/>
      <c r="AG93" s="72"/>
      <c r="AH93" s="72"/>
      <c r="AI93" s="73"/>
      <c r="AJ93" s="14"/>
      <c r="AK93" s="82"/>
      <c r="AL93" s="83"/>
      <c r="AM93" s="84"/>
      <c r="AN93" s="14"/>
      <c r="AO93" s="71"/>
      <c r="AP93" s="72"/>
      <c r="AQ93" s="72"/>
      <c r="AR93" s="73"/>
      <c r="AS93" s="14"/>
      <c r="AT93" s="82"/>
      <c r="AU93" s="83"/>
      <c r="AV93" s="84"/>
      <c r="AW93" s="14"/>
      <c r="AX93" s="91"/>
      <c r="AY93" s="92"/>
      <c r="AZ93" s="93"/>
      <c r="BA93" s="14"/>
      <c r="BB93" s="82"/>
      <c r="BC93" s="83"/>
      <c r="BD93" s="84"/>
      <c r="BE93" s="14"/>
      <c r="BF93" s="82"/>
      <c r="BG93" s="83"/>
      <c r="BH93" s="84"/>
      <c r="BI93" s="14"/>
      <c r="BJ93" s="82"/>
      <c r="BK93" s="83"/>
      <c r="BL93" s="84"/>
      <c r="BM93" s="14"/>
      <c r="BN93" s="100"/>
      <c r="BO93" s="101"/>
      <c r="BP93" s="102"/>
    </row>
    <row r="94" spans="1:68">
      <c r="C94" s="56"/>
      <c r="D94" s="57"/>
      <c r="E94" s="58"/>
      <c r="F94" s="58"/>
      <c r="G94" s="59"/>
      <c r="H94" s="14"/>
      <c r="I94" s="74"/>
      <c r="J94" s="75"/>
      <c r="K94" s="75"/>
      <c r="L94" s="76"/>
      <c r="M94" s="15"/>
      <c r="N94" s="74"/>
      <c r="O94" s="75"/>
      <c r="P94" s="75"/>
      <c r="Q94" s="76"/>
      <c r="R94" s="14"/>
      <c r="S94" s="85"/>
      <c r="T94" s="86"/>
      <c r="U94" s="87"/>
      <c r="V94" s="14"/>
      <c r="W94" s="74"/>
      <c r="X94" s="75"/>
      <c r="Y94" s="75"/>
      <c r="Z94" s="76"/>
      <c r="AA94" s="14"/>
      <c r="AB94" s="85"/>
      <c r="AC94" s="86"/>
      <c r="AD94" s="87"/>
      <c r="AE94" s="14"/>
      <c r="AF94" s="74"/>
      <c r="AG94" s="75"/>
      <c r="AH94" s="75"/>
      <c r="AI94" s="76"/>
      <c r="AJ94" s="14"/>
      <c r="AK94" s="85"/>
      <c r="AL94" s="86"/>
      <c r="AM94" s="87"/>
      <c r="AN94" s="14"/>
      <c r="AO94" s="74"/>
      <c r="AP94" s="75"/>
      <c r="AQ94" s="75"/>
      <c r="AR94" s="76"/>
      <c r="AS94" s="14"/>
      <c r="AT94" s="85"/>
      <c r="AU94" s="86"/>
      <c r="AV94" s="87"/>
      <c r="AW94" s="14"/>
      <c r="AX94" s="94"/>
      <c r="AY94" s="95"/>
      <c r="AZ94" s="96"/>
      <c r="BA94" s="14"/>
      <c r="BB94" s="85"/>
      <c r="BC94" s="86"/>
      <c r="BD94" s="87"/>
      <c r="BE94" s="14"/>
      <c r="BF94" s="85"/>
      <c r="BG94" s="86"/>
      <c r="BH94" s="87"/>
      <c r="BI94" s="14"/>
      <c r="BJ94" s="85"/>
      <c r="BK94" s="86"/>
      <c r="BL94" s="87"/>
      <c r="BM94" s="14"/>
      <c r="BN94" s="103"/>
      <c r="BO94" s="104"/>
      <c r="BP94" s="105"/>
    </row>
    <row r="95" spans="1:68">
      <c r="C95" s="54"/>
      <c r="D95" s="45"/>
      <c r="E95" s="51"/>
      <c r="F95" s="51"/>
      <c r="G95" s="46"/>
      <c r="H95" s="14"/>
      <c r="I95" s="71"/>
      <c r="J95" s="72"/>
      <c r="K95" s="72"/>
      <c r="L95" s="73"/>
      <c r="M95" s="15"/>
      <c r="N95" s="71"/>
      <c r="O95" s="72"/>
      <c r="P95" s="72"/>
      <c r="Q95" s="73"/>
      <c r="R95" s="14"/>
      <c r="S95" s="82"/>
      <c r="T95" s="83"/>
      <c r="U95" s="84"/>
      <c r="V95" s="14"/>
      <c r="W95" s="71"/>
      <c r="X95" s="72"/>
      <c r="Y95" s="72"/>
      <c r="Z95" s="73"/>
      <c r="AA95" s="14"/>
      <c r="AB95" s="82"/>
      <c r="AC95" s="83"/>
      <c r="AD95" s="84"/>
      <c r="AE95" s="14"/>
      <c r="AF95" s="71"/>
      <c r="AG95" s="72"/>
      <c r="AH95" s="72"/>
      <c r="AI95" s="73"/>
      <c r="AJ95" s="14"/>
      <c r="AK95" s="82"/>
      <c r="AL95" s="83"/>
      <c r="AM95" s="84"/>
      <c r="AN95" s="14"/>
      <c r="AO95" s="71"/>
      <c r="AP95" s="72"/>
      <c r="AQ95" s="72"/>
      <c r="AR95" s="73"/>
      <c r="AS95" s="14"/>
      <c r="AT95" s="82"/>
      <c r="AU95" s="83"/>
      <c r="AV95" s="84"/>
      <c r="AW95" s="14"/>
      <c r="AX95" s="91"/>
      <c r="AY95" s="92"/>
      <c r="AZ95" s="93"/>
      <c r="BA95" s="14"/>
      <c r="BB95" s="82"/>
      <c r="BC95" s="83"/>
      <c r="BD95" s="84"/>
      <c r="BE95" s="14"/>
      <c r="BF95" s="82"/>
      <c r="BG95" s="83"/>
      <c r="BH95" s="84"/>
      <c r="BI95" s="14"/>
      <c r="BJ95" s="82"/>
      <c r="BK95" s="83"/>
      <c r="BL95" s="84"/>
      <c r="BM95" s="14"/>
      <c r="BN95" s="100"/>
      <c r="BO95" s="101"/>
      <c r="BP95" s="102"/>
    </row>
    <row r="96" spans="1:68">
      <c r="C96" s="56"/>
      <c r="D96" s="57"/>
      <c r="E96" s="58"/>
      <c r="F96" s="58"/>
      <c r="G96" s="59"/>
      <c r="H96" s="14"/>
      <c r="I96" s="74"/>
      <c r="J96" s="75"/>
      <c r="K96" s="75"/>
      <c r="L96" s="76"/>
      <c r="M96" s="15"/>
      <c r="N96" s="74"/>
      <c r="O96" s="75"/>
      <c r="P96" s="75"/>
      <c r="Q96" s="76"/>
      <c r="R96" s="14"/>
      <c r="S96" s="85"/>
      <c r="T96" s="86"/>
      <c r="U96" s="87"/>
      <c r="V96" s="14"/>
      <c r="W96" s="74"/>
      <c r="X96" s="75"/>
      <c r="Y96" s="75"/>
      <c r="Z96" s="76"/>
      <c r="AA96" s="14"/>
      <c r="AB96" s="85"/>
      <c r="AC96" s="86"/>
      <c r="AD96" s="87"/>
      <c r="AE96" s="14"/>
      <c r="AF96" s="74"/>
      <c r="AG96" s="75"/>
      <c r="AH96" s="75"/>
      <c r="AI96" s="76"/>
      <c r="AJ96" s="14"/>
      <c r="AK96" s="85"/>
      <c r="AL96" s="86"/>
      <c r="AM96" s="87"/>
      <c r="AN96" s="14"/>
      <c r="AO96" s="74"/>
      <c r="AP96" s="75"/>
      <c r="AQ96" s="75"/>
      <c r="AR96" s="76"/>
      <c r="AS96" s="14"/>
      <c r="AT96" s="85"/>
      <c r="AU96" s="86"/>
      <c r="AV96" s="87"/>
      <c r="AW96" s="14"/>
      <c r="AX96" s="94"/>
      <c r="AY96" s="95"/>
      <c r="AZ96" s="96"/>
      <c r="BA96" s="14"/>
      <c r="BB96" s="85"/>
      <c r="BC96" s="86"/>
      <c r="BD96" s="87"/>
      <c r="BE96" s="14"/>
      <c r="BF96" s="85"/>
      <c r="BG96" s="86"/>
      <c r="BH96" s="87"/>
      <c r="BI96" s="14"/>
      <c r="BJ96" s="85"/>
      <c r="BK96" s="86"/>
      <c r="BL96" s="87"/>
      <c r="BM96" s="14"/>
      <c r="BN96" s="103"/>
      <c r="BO96" s="104"/>
      <c r="BP96" s="105"/>
    </row>
    <row r="97" spans="3:68">
      <c r="C97" s="54"/>
      <c r="D97" s="45"/>
      <c r="E97" s="51"/>
      <c r="F97" s="51"/>
      <c r="G97" s="46"/>
      <c r="H97" s="14"/>
      <c r="I97" s="71"/>
      <c r="J97" s="72"/>
      <c r="K97" s="72"/>
      <c r="L97" s="73"/>
      <c r="M97" s="15"/>
      <c r="N97" s="71"/>
      <c r="O97" s="72"/>
      <c r="P97" s="72"/>
      <c r="Q97" s="73"/>
      <c r="R97" s="14"/>
      <c r="S97" s="82"/>
      <c r="T97" s="83"/>
      <c r="U97" s="84"/>
      <c r="V97" s="14"/>
      <c r="W97" s="71"/>
      <c r="X97" s="72"/>
      <c r="Y97" s="72"/>
      <c r="Z97" s="73"/>
      <c r="AA97" s="14"/>
      <c r="AB97" s="82"/>
      <c r="AC97" s="83"/>
      <c r="AD97" s="84"/>
      <c r="AE97" s="14"/>
      <c r="AF97" s="71"/>
      <c r="AG97" s="72"/>
      <c r="AH97" s="72"/>
      <c r="AI97" s="73"/>
      <c r="AJ97" s="14"/>
      <c r="AK97" s="82"/>
      <c r="AL97" s="83"/>
      <c r="AM97" s="84"/>
      <c r="AN97" s="14"/>
      <c r="AO97" s="71"/>
      <c r="AP97" s="72"/>
      <c r="AQ97" s="72"/>
      <c r="AR97" s="73"/>
      <c r="AS97" s="14"/>
      <c r="AT97" s="82"/>
      <c r="AU97" s="83"/>
      <c r="AV97" s="84"/>
      <c r="AW97" s="14"/>
      <c r="AX97" s="91"/>
      <c r="AY97" s="92"/>
      <c r="AZ97" s="93"/>
      <c r="BA97" s="14"/>
      <c r="BB97" s="82"/>
      <c r="BC97" s="83"/>
      <c r="BD97" s="84"/>
      <c r="BE97" s="14"/>
      <c r="BF97" s="82"/>
      <c r="BG97" s="83"/>
      <c r="BH97" s="84"/>
      <c r="BI97" s="14"/>
      <c r="BJ97" s="82"/>
      <c r="BK97" s="83"/>
      <c r="BL97" s="84"/>
      <c r="BM97" s="14"/>
      <c r="BN97" s="100"/>
      <c r="BO97" s="101"/>
      <c r="BP97" s="102"/>
    </row>
    <row r="98" spans="3:68">
      <c r="C98" s="56"/>
      <c r="D98" s="57"/>
      <c r="E98" s="58"/>
      <c r="F98" s="58"/>
      <c r="G98" s="59"/>
      <c r="H98" s="14"/>
      <c r="I98" s="74"/>
      <c r="J98" s="75"/>
      <c r="K98" s="75"/>
      <c r="L98" s="76"/>
      <c r="M98" s="15"/>
      <c r="N98" s="74"/>
      <c r="O98" s="75"/>
      <c r="P98" s="75"/>
      <c r="Q98" s="76"/>
      <c r="R98" s="14"/>
      <c r="S98" s="85"/>
      <c r="T98" s="86"/>
      <c r="U98" s="87"/>
      <c r="V98" s="14"/>
      <c r="W98" s="74"/>
      <c r="X98" s="75"/>
      <c r="Y98" s="75"/>
      <c r="Z98" s="76"/>
      <c r="AA98" s="14"/>
      <c r="AB98" s="85"/>
      <c r="AC98" s="86"/>
      <c r="AD98" s="87"/>
      <c r="AE98" s="14"/>
      <c r="AF98" s="74"/>
      <c r="AG98" s="75"/>
      <c r="AH98" s="75"/>
      <c r="AI98" s="76"/>
      <c r="AJ98" s="14"/>
      <c r="AK98" s="85"/>
      <c r="AL98" s="86"/>
      <c r="AM98" s="87"/>
      <c r="AN98" s="14"/>
      <c r="AO98" s="74"/>
      <c r="AP98" s="75"/>
      <c r="AQ98" s="75"/>
      <c r="AR98" s="76"/>
      <c r="AS98" s="14"/>
      <c r="AT98" s="85"/>
      <c r="AU98" s="86"/>
      <c r="AV98" s="87"/>
      <c r="AW98" s="14"/>
      <c r="AX98" s="94"/>
      <c r="AY98" s="95"/>
      <c r="AZ98" s="96"/>
      <c r="BA98" s="14"/>
      <c r="BB98" s="85"/>
      <c r="BC98" s="86"/>
      <c r="BD98" s="87"/>
      <c r="BE98" s="14"/>
      <c r="BF98" s="85"/>
      <c r="BG98" s="86"/>
      <c r="BH98" s="87"/>
      <c r="BI98" s="14"/>
      <c r="BJ98" s="85"/>
      <c r="BK98" s="86"/>
      <c r="BL98" s="87"/>
      <c r="BM98" s="14"/>
      <c r="BN98" s="103"/>
      <c r="BO98" s="104"/>
      <c r="BP98" s="105"/>
    </row>
    <row r="99" spans="3:68">
      <c r="C99" s="54"/>
      <c r="D99" s="45"/>
      <c r="E99" s="51"/>
      <c r="F99" s="51"/>
      <c r="G99" s="46"/>
      <c r="H99" s="14"/>
      <c r="I99" s="71"/>
      <c r="J99" s="72"/>
      <c r="K99" s="72"/>
      <c r="L99" s="73"/>
      <c r="M99" s="15"/>
      <c r="N99" s="71"/>
      <c r="O99" s="72"/>
      <c r="P99" s="72"/>
      <c r="Q99" s="73"/>
      <c r="R99" s="14"/>
      <c r="S99" s="82"/>
      <c r="T99" s="83"/>
      <c r="U99" s="84"/>
      <c r="V99" s="14"/>
      <c r="W99" s="71"/>
      <c r="X99" s="72"/>
      <c r="Y99" s="72"/>
      <c r="Z99" s="73"/>
      <c r="AA99" s="14"/>
      <c r="AB99" s="82"/>
      <c r="AC99" s="83"/>
      <c r="AD99" s="84"/>
      <c r="AE99" s="14"/>
      <c r="AF99" s="71"/>
      <c r="AG99" s="72"/>
      <c r="AH99" s="72"/>
      <c r="AI99" s="73"/>
      <c r="AJ99" s="14"/>
      <c r="AK99" s="82"/>
      <c r="AL99" s="83"/>
      <c r="AM99" s="84"/>
      <c r="AN99" s="14"/>
      <c r="AO99" s="71"/>
      <c r="AP99" s="72"/>
      <c r="AQ99" s="72"/>
      <c r="AR99" s="73"/>
      <c r="AS99" s="14"/>
      <c r="AT99" s="82"/>
      <c r="AU99" s="83"/>
      <c r="AV99" s="84"/>
      <c r="AW99" s="14"/>
      <c r="AX99" s="91"/>
      <c r="AY99" s="92"/>
      <c r="AZ99" s="93"/>
      <c r="BA99" s="14"/>
      <c r="BB99" s="82"/>
      <c r="BC99" s="83"/>
      <c r="BD99" s="84"/>
      <c r="BE99" s="14"/>
      <c r="BF99" s="82"/>
      <c r="BG99" s="83"/>
      <c r="BH99" s="84"/>
      <c r="BI99" s="14"/>
      <c r="BJ99" s="82"/>
      <c r="BK99" s="83"/>
      <c r="BL99" s="84"/>
      <c r="BM99" s="14"/>
      <c r="BN99" s="100"/>
      <c r="BO99" s="101"/>
      <c r="BP99" s="102"/>
    </row>
    <row r="100" spans="3:68">
      <c r="C100" s="56"/>
      <c r="D100" s="57"/>
      <c r="E100" s="58"/>
      <c r="F100" s="58"/>
      <c r="G100" s="59"/>
      <c r="H100" s="14"/>
      <c r="I100" s="74"/>
      <c r="J100" s="75"/>
      <c r="K100" s="75"/>
      <c r="L100" s="76"/>
      <c r="M100" s="15"/>
      <c r="N100" s="74"/>
      <c r="O100" s="75"/>
      <c r="P100" s="75"/>
      <c r="Q100" s="76"/>
      <c r="R100" s="14"/>
      <c r="S100" s="85"/>
      <c r="T100" s="86"/>
      <c r="U100" s="87"/>
      <c r="V100" s="14"/>
      <c r="W100" s="74"/>
      <c r="X100" s="75"/>
      <c r="Y100" s="75"/>
      <c r="Z100" s="76"/>
      <c r="AA100" s="14"/>
      <c r="AB100" s="85"/>
      <c r="AC100" s="86"/>
      <c r="AD100" s="87"/>
      <c r="AE100" s="14"/>
      <c r="AF100" s="74"/>
      <c r="AG100" s="75"/>
      <c r="AH100" s="75"/>
      <c r="AI100" s="76"/>
      <c r="AJ100" s="14"/>
      <c r="AK100" s="85"/>
      <c r="AL100" s="86"/>
      <c r="AM100" s="87"/>
      <c r="AN100" s="14"/>
      <c r="AO100" s="74"/>
      <c r="AP100" s="75"/>
      <c r="AQ100" s="75"/>
      <c r="AR100" s="76"/>
      <c r="AS100" s="14"/>
      <c r="AT100" s="85"/>
      <c r="AU100" s="86"/>
      <c r="AV100" s="87"/>
      <c r="AW100" s="14"/>
      <c r="AX100" s="94"/>
      <c r="AY100" s="95"/>
      <c r="AZ100" s="96"/>
      <c r="BA100" s="14"/>
      <c r="BB100" s="85"/>
      <c r="BC100" s="86"/>
      <c r="BD100" s="87"/>
      <c r="BE100" s="14"/>
      <c r="BF100" s="85"/>
      <c r="BG100" s="86"/>
      <c r="BH100" s="87"/>
      <c r="BI100" s="14"/>
      <c r="BJ100" s="85"/>
      <c r="BK100" s="86"/>
      <c r="BL100" s="87"/>
      <c r="BM100" s="14"/>
      <c r="BN100" s="103"/>
      <c r="BO100" s="104"/>
      <c r="BP100" s="105"/>
    </row>
    <row r="101" spans="3:68">
      <c r="C101" s="54"/>
      <c r="D101" s="45"/>
      <c r="E101" s="51"/>
      <c r="F101" s="51"/>
      <c r="G101" s="46"/>
      <c r="H101" s="14"/>
      <c r="I101" s="71"/>
      <c r="J101" s="72"/>
      <c r="K101" s="72"/>
      <c r="L101" s="73"/>
      <c r="M101" s="15"/>
      <c r="N101" s="71"/>
      <c r="O101" s="72"/>
      <c r="P101" s="72"/>
      <c r="Q101" s="73"/>
      <c r="R101" s="14"/>
      <c r="S101" s="82"/>
      <c r="T101" s="83"/>
      <c r="U101" s="84"/>
      <c r="V101" s="14"/>
      <c r="W101" s="71"/>
      <c r="X101" s="72"/>
      <c r="Y101" s="72"/>
      <c r="Z101" s="73"/>
      <c r="AA101" s="14"/>
      <c r="AB101" s="82"/>
      <c r="AC101" s="83"/>
      <c r="AD101" s="84"/>
      <c r="AE101" s="14"/>
      <c r="AF101" s="71"/>
      <c r="AG101" s="72"/>
      <c r="AH101" s="72"/>
      <c r="AI101" s="73"/>
      <c r="AJ101" s="14"/>
      <c r="AK101" s="82"/>
      <c r="AL101" s="83"/>
      <c r="AM101" s="84"/>
      <c r="AN101" s="14"/>
      <c r="AO101" s="71"/>
      <c r="AP101" s="72"/>
      <c r="AQ101" s="72"/>
      <c r="AR101" s="73"/>
      <c r="AS101" s="14"/>
      <c r="AT101" s="82"/>
      <c r="AU101" s="83"/>
      <c r="AV101" s="84"/>
      <c r="AW101" s="14"/>
      <c r="AX101" s="91"/>
      <c r="AY101" s="92"/>
      <c r="AZ101" s="93"/>
      <c r="BA101" s="14"/>
      <c r="BB101" s="82"/>
      <c r="BC101" s="83"/>
      <c r="BD101" s="84"/>
      <c r="BE101" s="14"/>
      <c r="BF101" s="82"/>
      <c r="BG101" s="83"/>
      <c r="BH101" s="84"/>
      <c r="BI101" s="14"/>
      <c r="BJ101" s="82"/>
      <c r="BK101" s="83"/>
      <c r="BL101" s="84"/>
      <c r="BM101" s="14"/>
      <c r="BN101" s="100"/>
      <c r="BO101" s="101"/>
      <c r="BP101" s="102"/>
    </row>
    <row r="102" spans="3:68">
      <c r="C102" s="56"/>
      <c r="D102" s="57"/>
      <c r="E102" s="58"/>
      <c r="F102" s="58"/>
      <c r="G102" s="59"/>
      <c r="H102" s="14"/>
      <c r="I102" s="74"/>
      <c r="J102" s="75"/>
      <c r="K102" s="75"/>
      <c r="L102" s="76"/>
      <c r="M102" s="15"/>
      <c r="N102" s="74"/>
      <c r="O102" s="75"/>
      <c r="P102" s="75"/>
      <c r="Q102" s="76"/>
      <c r="R102" s="14"/>
      <c r="S102" s="85"/>
      <c r="T102" s="86"/>
      <c r="U102" s="87"/>
      <c r="V102" s="14"/>
      <c r="W102" s="74"/>
      <c r="X102" s="75"/>
      <c r="Y102" s="75"/>
      <c r="Z102" s="76"/>
      <c r="AA102" s="14"/>
      <c r="AB102" s="85"/>
      <c r="AC102" s="86"/>
      <c r="AD102" s="87"/>
      <c r="AE102" s="14"/>
      <c r="AF102" s="74"/>
      <c r="AG102" s="75"/>
      <c r="AH102" s="75"/>
      <c r="AI102" s="76"/>
      <c r="AJ102" s="14"/>
      <c r="AK102" s="85"/>
      <c r="AL102" s="86"/>
      <c r="AM102" s="87"/>
      <c r="AN102" s="14"/>
      <c r="AO102" s="74"/>
      <c r="AP102" s="75"/>
      <c r="AQ102" s="75"/>
      <c r="AR102" s="76"/>
      <c r="AS102" s="14"/>
      <c r="AT102" s="85"/>
      <c r="AU102" s="86"/>
      <c r="AV102" s="87"/>
      <c r="AW102" s="14"/>
      <c r="AX102" s="94"/>
      <c r="AY102" s="95"/>
      <c r="AZ102" s="96"/>
      <c r="BA102" s="14"/>
      <c r="BB102" s="85"/>
      <c r="BC102" s="86"/>
      <c r="BD102" s="87"/>
      <c r="BE102" s="14"/>
      <c r="BF102" s="85"/>
      <c r="BG102" s="86"/>
      <c r="BH102" s="87"/>
      <c r="BI102" s="14"/>
      <c r="BJ102" s="85"/>
      <c r="BK102" s="86"/>
      <c r="BL102" s="87"/>
      <c r="BM102" s="14"/>
      <c r="BN102" s="103"/>
      <c r="BO102" s="104"/>
      <c r="BP102" s="105"/>
    </row>
    <row r="103" spans="3:68">
      <c r="C103" s="54"/>
      <c r="D103" s="45"/>
      <c r="E103" s="51"/>
      <c r="F103" s="51"/>
      <c r="G103" s="46"/>
      <c r="H103" s="14"/>
      <c r="I103" s="71"/>
      <c r="J103" s="72"/>
      <c r="K103" s="72"/>
      <c r="L103" s="73"/>
      <c r="M103" s="15"/>
      <c r="N103" s="71"/>
      <c r="O103" s="72"/>
      <c r="P103" s="72"/>
      <c r="Q103" s="73"/>
      <c r="R103" s="14"/>
      <c r="S103" s="82"/>
      <c r="T103" s="83"/>
      <c r="U103" s="84"/>
      <c r="V103" s="14"/>
      <c r="W103" s="71"/>
      <c r="X103" s="72"/>
      <c r="Y103" s="72"/>
      <c r="Z103" s="73"/>
      <c r="AA103" s="14"/>
      <c r="AB103" s="82"/>
      <c r="AC103" s="83"/>
      <c r="AD103" s="84"/>
      <c r="AE103" s="14"/>
      <c r="AF103" s="71"/>
      <c r="AG103" s="72"/>
      <c r="AH103" s="72"/>
      <c r="AI103" s="73"/>
      <c r="AJ103" s="14"/>
      <c r="AK103" s="82"/>
      <c r="AL103" s="83"/>
      <c r="AM103" s="84"/>
      <c r="AN103" s="14"/>
      <c r="AO103" s="71"/>
      <c r="AP103" s="72"/>
      <c r="AQ103" s="72"/>
      <c r="AR103" s="73"/>
      <c r="AS103" s="14"/>
      <c r="AT103" s="82"/>
      <c r="AU103" s="83"/>
      <c r="AV103" s="84"/>
      <c r="AW103" s="14"/>
      <c r="AX103" s="91"/>
      <c r="AY103" s="92"/>
      <c r="AZ103" s="93"/>
      <c r="BA103" s="14"/>
      <c r="BB103" s="82"/>
      <c r="BC103" s="83"/>
      <c r="BD103" s="84"/>
      <c r="BE103" s="14"/>
      <c r="BF103" s="82"/>
      <c r="BG103" s="83"/>
      <c r="BH103" s="84"/>
      <c r="BI103" s="14"/>
      <c r="BJ103" s="82"/>
      <c r="BK103" s="83"/>
      <c r="BL103" s="84"/>
      <c r="BM103" s="14"/>
      <c r="BN103" s="100"/>
      <c r="BO103" s="101"/>
      <c r="BP103" s="102"/>
    </row>
    <row r="104" spans="3:68">
      <c r="C104" s="56"/>
      <c r="D104" s="57"/>
      <c r="E104" s="58"/>
      <c r="F104" s="58"/>
      <c r="G104" s="59"/>
      <c r="H104" s="14"/>
      <c r="I104" s="74"/>
      <c r="J104" s="75"/>
      <c r="K104" s="75"/>
      <c r="L104" s="76"/>
      <c r="M104" s="15"/>
      <c r="N104" s="74"/>
      <c r="O104" s="75"/>
      <c r="P104" s="75"/>
      <c r="Q104" s="76"/>
      <c r="R104" s="14"/>
      <c r="S104" s="85"/>
      <c r="T104" s="86"/>
      <c r="U104" s="87"/>
      <c r="V104" s="14"/>
      <c r="W104" s="74"/>
      <c r="X104" s="75"/>
      <c r="Y104" s="75"/>
      <c r="Z104" s="76"/>
      <c r="AA104" s="14"/>
      <c r="AB104" s="85"/>
      <c r="AC104" s="86"/>
      <c r="AD104" s="87"/>
      <c r="AE104" s="14"/>
      <c r="AF104" s="74"/>
      <c r="AG104" s="75"/>
      <c r="AH104" s="75"/>
      <c r="AI104" s="76"/>
      <c r="AJ104" s="14"/>
      <c r="AK104" s="85"/>
      <c r="AL104" s="86"/>
      <c r="AM104" s="87"/>
      <c r="AN104" s="14"/>
      <c r="AO104" s="74"/>
      <c r="AP104" s="75"/>
      <c r="AQ104" s="75"/>
      <c r="AR104" s="76"/>
      <c r="AS104" s="14"/>
      <c r="AT104" s="85"/>
      <c r="AU104" s="86"/>
      <c r="AV104" s="87"/>
      <c r="AW104" s="14"/>
      <c r="AX104" s="94"/>
      <c r="AY104" s="95"/>
      <c r="AZ104" s="96"/>
      <c r="BA104" s="14"/>
      <c r="BB104" s="85"/>
      <c r="BC104" s="86"/>
      <c r="BD104" s="87"/>
      <c r="BE104" s="14"/>
      <c r="BF104" s="85"/>
      <c r="BG104" s="86"/>
      <c r="BH104" s="87"/>
      <c r="BI104" s="14"/>
      <c r="BJ104" s="85"/>
      <c r="BK104" s="86"/>
      <c r="BL104" s="87"/>
      <c r="BM104" s="14"/>
      <c r="BN104" s="103"/>
      <c r="BO104" s="104"/>
      <c r="BP104" s="105"/>
    </row>
    <row r="105" spans="3:68">
      <c r="C105" s="54"/>
      <c r="D105" s="45"/>
      <c r="E105" s="51"/>
      <c r="F105" s="51"/>
      <c r="G105" s="46"/>
      <c r="H105" s="14"/>
      <c r="I105" s="71"/>
      <c r="J105" s="72"/>
      <c r="K105" s="72"/>
      <c r="L105" s="73"/>
      <c r="M105" s="15"/>
      <c r="N105" s="71"/>
      <c r="O105" s="72"/>
      <c r="P105" s="72"/>
      <c r="Q105" s="73"/>
      <c r="R105" s="14"/>
      <c r="S105" s="82"/>
      <c r="T105" s="83"/>
      <c r="U105" s="84"/>
      <c r="V105" s="14"/>
      <c r="W105" s="71"/>
      <c r="X105" s="72"/>
      <c r="Y105" s="72"/>
      <c r="Z105" s="73"/>
      <c r="AA105" s="14"/>
      <c r="AB105" s="82"/>
      <c r="AC105" s="83"/>
      <c r="AD105" s="84"/>
      <c r="AE105" s="14"/>
      <c r="AF105" s="71"/>
      <c r="AG105" s="72"/>
      <c r="AH105" s="72"/>
      <c r="AI105" s="73"/>
      <c r="AJ105" s="14"/>
      <c r="AK105" s="82"/>
      <c r="AL105" s="83"/>
      <c r="AM105" s="84"/>
      <c r="AN105" s="14"/>
      <c r="AO105" s="71"/>
      <c r="AP105" s="72"/>
      <c r="AQ105" s="72"/>
      <c r="AR105" s="73"/>
      <c r="AS105" s="14"/>
      <c r="AT105" s="82"/>
      <c r="AU105" s="83"/>
      <c r="AV105" s="84"/>
      <c r="AW105" s="14"/>
      <c r="AX105" s="91"/>
      <c r="AY105" s="92"/>
      <c r="AZ105" s="93"/>
      <c r="BA105" s="14"/>
      <c r="BB105" s="82"/>
      <c r="BC105" s="83"/>
      <c r="BD105" s="84"/>
      <c r="BE105" s="14"/>
      <c r="BF105" s="82"/>
      <c r="BG105" s="83"/>
      <c r="BH105" s="84"/>
      <c r="BI105" s="14"/>
      <c r="BJ105" s="82"/>
      <c r="BK105" s="83"/>
      <c r="BL105" s="84"/>
      <c r="BM105" s="14"/>
      <c r="BN105" s="100"/>
      <c r="BO105" s="101"/>
      <c r="BP105" s="102"/>
    </row>
    <row r="106" spans="3:68">
      <c r="C106" s="56"/>
      <c r="D106" s="57"/>
      <c r="E106" s="58"/>
      <c r="F106" s="58"/>
      <c r="G106" s="59"/>
      <c r="H106" s="14"/>
      <c r="I106" s="74"/>
      <c r="J106" s="75"/>
      <c r="K106" s="75"/>
      <c r="L106" s="76"/>
      <c r="M106" s="15"/>
      <c r="N106" s="74"/>
      <c r="O106" s="75"/>
      <c r="P106" s="75"/>
      <c r="Q106" s="76"/>
      <c r="R106" s="14"/>
      <c r="S106" s="85"/>
      <c r="T106" s="86"/>
      <c r="U106" s="87"/>
      <c r="V106" s="14"/>
      <c r="W106" s="74"/>
      <c r="X106" s="75"/>
      <c r="Y106" s="75"/>
      <c r="Z106" s="76"/>
      <c r="AA106" s="14"/>
      <c r="AB106" s="85"/>
      <c r="AC106" s="86"/>
      <c r="AD106" s="87"/>
      <c r="AE106" s="14"/>
      <c r="AF106" s="74"/>
      <c r="AG106" s="75"/>
      <c r="AH106" s="75"/>
      <c r="AI106" s="76"/>
      <c r="AJ106" s="14"/>
      <c r="AK106" s="85"/>
      <c r="AL106" s="86"/>
      <c r="AM106" s="87"/>
      <c r="AN106" s="14"/>
      <c r="AO106" s="74"/>
      <c r="AP106" s="75"/>
      <c r="AQ106" s="75"/>
      <c r="AR106" s="76"/>
      <c r="AS106" s="14"/>
      <c r="AT106" s="85"/>
      <c r="AU106" s="86"/>
      <c r="AV106" s="87"/>
      <c r="AW106" s="14"/>
      <c r="AX106" s="94"/>
      <c r="AY106" s="95"/>
      <c r="AZ106" s="96"/>
      <c r="BA106" s="14"/>
      <c r="BB106" s="85"/>
      <c r="BC106" s="86"/>
      <c r="BD106" s="87"/>
      <c r="BE106" s="14"/>
      <c r="BF106" s="85"/>
      <c r="BG106" s="86"/>
      <c r="BH106" s="87"/>
      <c r="BI106" s="14"/>
      <c r="BJ106" s="85"/>
      <c r="BK106" s="86"/>
      <c r="BL106" s="87"/>
      <c r="BM106" s="14"/>
      <c r="BN106" s="103"/>
      <c r="BO106" s="104"/>
      <c r="BP106" s="105"/>
    </row>
    <row r="107" spans="3:68">
      <c r="C107" s="54"/>
      <c r="D107" s="45"/>
      <c r="E107" s="51"/>
      <c r="F107" s="51"/>
      <c r="G107" s="46"/>
      <c r="H107" s="14"/>
      <c r="I107" s="71"/>
      <c r="J107" s="72"/>
      <c r="K107" s="72"/>
      <c r="L107" s="73"/>
      <c r="M107" s="15"/>
      <c r="N107" s="71"/>
      <c r="O107" s="72"/>
      <c r="P107" s="72"/>
      <c r="Q107" s="73"/>
      <c r="R107" s="14"/>
      <c r="S107" s="82"/>
      <c r="T107" s="83"/>
      <c r="U107" s="84"/>
      <c r="V107" s="14"/>
      <c r="W107" s="71"/>
      <c r="X107" s="72"/>
      <c r="Y107" s="72"/>
      <c r="Z107" s="73"/>
      <c r="AA107" s="14"/>
      <c r="AB107" s="82"/>
      <c r="AC107" s="83"/>
      <c r="AD107" s="84"/>
      <c r="AE107" s="14"/>
      <c r="AF107" s="71"/>
      <c r="AG107" s="72"/>
      <c r="AH107" s="72"/>
      <c r="AI107" s="73"/>
      <c r="AJ107" s="14"/>
      <c r="AK107" s="82"/>
      <c r="AL107" s="83"/>
      <c r="AM107" s="84"/>
      <c r="AN107" s="14"/>
      <c r="AO107" s="71"/>
      <c r="AP107" s="72"/>
      <c r="AQ107" s="72"/>
      <c r="AR107" s="73"/>
      <c r="AS107" s="14"/>
      <c r="AT107" s="82"/>
      <c r="AU107" s="83"/>
      <c r="AV107" s="84"/>
      <c r="AW107" s="14"/>
      <c r="AX107" s="91"/>
      <c r="AY107" s="92"/>
      <c r="AZ107" s="93"/>
      <c r="BA107" s="14"/>
      <c r="BB107" s="82"/>
      <c r="BC107" s="83"/>
      <c r="BD107" s="84"/>
      <c r="BE107" s="14"/>
      <c r="BF107" s="82"/>
      <c r="BG107" s="83"/>
      <c r="BH107" s="84"/>
      <c r="BI107" s="14"/>
      <c r="BJ107" s="82"/>
      <c r="BK107" s="83"/>
      <c r="BL107" s="84"/>
      <c r="BM107" s="14"/>
      <c r="BN107" s="100"/>
      <c r="BO107" s="101"/>
      <c r="BP107" s="102"/>
    </row>
    <row r="108" spans="3:68">
      <c r="C108" s="56"/>
      <c r="D108" s="57"/>
      <c r="E108" s="58"/>
      <c r="F108" s="58"/>
      <c r="G108" s="59"/>
      <c r="H108" s="14"/>
      <c r="I108" s="74"/>
      <c r="J108" s="75"/>
      <c r="K108" s="75"/>
      <c r="L108" s="76"/>
      <c r="M108" s="15"/>
      <c r="N108" s="74"/>
      <c r="O108" s="75"/>
      <c r="P108" s="75"/>
      <c r="Q108" s="76"/>
      <c r="R108" s="14"/>
      <c r="S108" s="85"/>
      <c r="T108" s="86"/>
      <c r="U108" s="87"/>
      <c r="V108" s="14"/>
      <c r="W108" s="74"/>
      <c r="X108" s="75"/>
      <c r="Y108" s="75"/>
      <c r="Z108" s="76"/>
      <c r="AA108" s="14"/>
      <c r="AB108" s="85"/>
      <c r="AC108" s="86"/>
      <c r="AD108" s="87"/>
      <c r="AE108" s="14"/>
      <c r="AF108" s="74"/>
      <c r="AG108" s="75"/>
      <c r="AH108" s="75"/>
      <c r="AI108" s="76"/>
      <c r="AJ108" s="14"/>
      <c r="AK108" s="85"/>
      <c r="AL108" s="86"/>
      <c r="AM108" s="87"/>
      <c r="AN108" s="14"/>
      <c r="AO108" s="74"/>
      <c r="AP108" s="75"/>
      <c r="AQ108" s="75"/>
      <c r="AR108" s="76"/>
      <c r="AS108" s="14"/>
      <c r="AT108" s="85"/>
      <c r="AU108" s="86"/>
      <c r="AV108" s="87"/>
      <c r="AW108" s="14"/>
      <c r="AX108" s="94"/>
      <c r="AY108" s="95"/>
      <c r="AZ108" s="96"/>
      <c r="BA108" s="14"/>
      <c r="BB108" s="85"/>
      <c r="BC108" s="86"/>
      <c r="BD108" s="87"/>
      <c r="BE108" s="14"/>
      <c r="BF108" s="85"/>
      <c r="BG108" s="86"/>
      <c r="BH108" s="87"/>
      <c r="BI108" s="14"/>
      <c r="BJ108" s="85"/>
      <c r="BK108" s="86"/>
      <c r="BL108" s="87"/>
      <c r="BM108" s="14"/>
      <c r="BN108" s="103"/>
      <c r="BO108" s="104"/>
      <c r="BP108" s="105"/>
    </row>
    <row r="109" spans="3:68">
      <c r="C109" s="54"/>
      <c r="D109" s="45"/>
      <c r="E109" s="51"/>
      <c r="F109" s="51"/>
      <c r="G109" s="46"/>
      <c r="H109" s="14"/>
      <c r="I109" s="71"/>
      <c r="J109" s="72"/>
      <c r="K109" s="72"/>
      <c r="L109" s="73"/>
      <c r="M109" s="15"/>
      <c r="N109" s="71"/>
      <c r="O109" s="72"/>
      <c r="P109" s="72"/>
      <c r="Q109" s="73"/>
      <c r="R109" s="14"/>
      <c r="S109" s="82"/>
      <c r="T109" s="83"/>
      <c r="U109" s="84"/>
      <c r="V109" s="14"/>
      <c r="W109" s="71"/>
      <c r="X109" s="72"/>
      <c r="Y109" s="72"/>
      <c r="Z109" s="73"/>
      <c r="AA109" s="14"/>
      <c r="AB109" s="82"/>
      <c r="AC109" s="83"/>
      <c r="AD109" s="84"/>
      <c r="AE109" s="14"/>
      <c r="AF109" s="71"/>
      <c r="AG109" s="72"/>
      <c r="AH109" s="72"/>
      <c r="AI109" s="73"/>
      <c r="AJ109" s="14"/>
      <c r="AK109" s="82"/>
      <c r="AL109" s="83"/>
      <c r="AM109" s="84"/>
      <c r="AN109" s="14"/>
      <c r="AO109" s="71"/>
      <c r="AP109" s="72"/>
      <c r="AQ109" s="72"/>
      <c r="AR109" s="73"/>
      <c r="AS109" s="14"/>
      <c r="AT109" s="82"/>
      <c r="AU109" s="83"/>
      <c r="AV109" s="84"/>
      <c r="AW109" s="14"/>
      <c r="AX109" s="91"/>
      <c r="AY109" s="92"/>
      <c r="AZ109" s="93"/>
      <c r="BA109" s="14"/>
      <c r="BB109" s="82"/>
      <c r="BC109" s="83"/>
      <c r="BD109" s="84"/>
      <c r="BE109" s="14"/>
      <c r="BF109" s="82"/>
      <c r="BG109" s="83"/>
      <c r="BH109" s="84"/>
      <c r="BI109" s="14"/>
      <c r="BJ109" s="82"/>
      <c r="BK109" s="83"/>
      <c r="BL109" s="84"/>
      <c r="BM109" s="14"/>
      <c r="BN109" s="100"/>
      <c r="BO109" s="101"/>
      <c r="BP109" s="102"/>
    </row>
    <row r="110" spans="3:68">
      <c r="C110" s="56"/>
      <c r="D110" s="57"/>
      <c r="E110" s="58"/>
      <c r="F110" s="58"/>
      <c r="G110" s="59"/>
      <c r="H110" s="14"/>
      <c r="I110" s="74"/>
      <c r="J110" s="75"/>
      <c r="K110" s="75"/>
      <c r="L110" s="76"/>
      <c r="M110" s="15"/>
      <c r="N110" s="74"/>
      <c r="O110" s="75"/>
      <c r="P110" s="75"/>
      <c r="Q110" s="76"/>
      <c r="R110" s="14"/>
      <c r="S110" s="85"/>
      <c r="T110" s="86"/>
      <c r="U110" s="87"/>
      <c r="V110" s="14"/>
      <c r="W110" s="74"/>
      <c r="X110" s="75"/>
      <c r="Y110" s="75"/>
      <c r="Z110" s="76"/>
      <c r="AA110" s="14"/>
      <c r="AB110" s="85"/>
      <c r="AC110" s="86"/>
      <c r="AD110" s="87"/>
      <c r="AE110" s="14"/>
      <c r="AF110" s="74"/>
      <c r="AG110" s="75"/>
      <c r="AH110" s="75"/>
      <c r="AI110" s="76"/>
      <c r="AJ110" s="14"/>
      <c r="AK110" s="85"/>
      <c r="AL110" s="86"/>
      <c r="AM110" s="87"/>
      <c r="AN110" s="14"/>
      <c r="AO110" s="74"/>
      <c r="AP110" s="75"/>
      <c r="AQ110" s="75"/>
      <c r="AR110" s="76"/>
      <c r="AS110" s="14"/>
      <c r="AT110" s="85"/>
      <c r="AU110" s="86"/>
      <c r="AV110" s="87"/>
      <c r="AW110" s="14"/>
      <c r="AX110" s="94"/>
      <c r="AY110" s="95"/>
      <c r="AZ110" s="96"/>
      <c r="BA110" s="14"/>
      <c r="BB110" s="85"/>
      <c r="BC110" s="86"/>
      <c r="BD110" s="87"/>
      <c r="BE110" s="14"/>
      <c r="BF110" s="85"/>
      <c r="BG110" s="86"/>
      <c r="BH110" s="87"/>
      <c r="BI110" s="14"/>
      <c r="BJ110" s="85"/>
      <c r="BK110" s="86"/>
      <c r="BL110" s="87"/>
      <c r="BM110" s="14"/>
      <c r="BN110" s="103"/>
      <c r="BO110" s="104"/>
      <c r="BP110" s="105"/>
    </row>
    <row r="111" spans="3:68">
      <c r="C111" s="54"/>
      <c r="D111" s="45"/>
      <c r="E111" s="51"/>
      <c r="F111" s="51"/>
      <c r="G111" s="46"/>
      <c r="H111" s="14"/>
      <c r="I111" s="71"/>
      <c r="J111" s="72"/>
      <c r="K111" s="72"/>
      <c r="L111" s="73"/>
      <c r="M111" s="15"/>
      <c r="N111" s="71"/>
      <c r="O111" s="72"/>
      <c r="P111" s="72"/>
      <c r="Q111" s="73"/>
      <c r="R111" s="14"/>
      <c r="S111" s="82"/>
      <c r="T111" s="83"/>
      <c r="U111" s="84"/>
      <c r="V111" s="14"/>
      <c r="W111" s="71"/>
      <c r="X111" s="72"/>
      <c r="Y111" s="72"/>
      <c r="Z111" s="73"/>
      <c r="AA111" s="14"/>
      <c r="AB111" s="82"/>
      <c r="AC111" s="83"/>
      <c r="AD111" s="84"/>
      <c r="AE111" s="14"/>
      <c r="AF111" s="71"/>
      <c r="AG111" s="72"/>
      <c r="AH111" s="72"/>
      <c r="AI111" s="73"/>
      <c r="AJ111" s="14"/>
      <c r="AK111" s="82"/>
      <c r="AL111" s="83"/>
      <c r="AM111" s="84"/>
      <c r="AN111" s="14"/>
      <c r="AO111" s="71"/>
      <c r="AP111" s="72"/>
      <c r="AQ111" s="72"/>
      <c r="AR111" s="73"/>
      <c r="AS111" s="14"/>
      <c r="AT111" s="82"/>
      <c r="AU111" s="83"/>
      <c r="AV111" s="84"/>
      <c r="AW111" s="14"/>
      <c r="AX111" s="91"/>
      <c r="AY111" s="92"/>
      <c r="AZ111" s="93"/>
      <c r="BA111" s="14"/>
      <c r="BB111" s="82"/>
      <c r="BC111" s="83"/>
      <c r="BD111" s="84"/>
      <c r="BE111" s="14"/>
      <c r="BF111" s="82"/>
      <c r="BG111" s="83"/>
      <c r="BH111" s="84"/>
      <c r="BI111" s="14"/>
      <c r="BJ111" s="82"/>
      <c r="BK111" s="83"/>
      <c r="BL111" s="84"/>
      <c r="BM111" s="14"/>
      <c r="BN111" s="100"/>
      <c r="BO111" s="101"/>
      <c r="BP111" s="102"/>
    </row>
    <row r="112" spans="3:68">
      <c r="C112" s="56"/>
      <c r="D112" s="57"/>
      <c r="E112" s="58"/>
      <c r="F112" s="58"/>
      <c r="G112" s="59"/>
      <c r="H112" s="14"/>
      <c r="I112" s="74"/>
      <c r="J112" s="75"/>
      <c r="K112" s="75"/>
      <c r="L112" s="76"/>
      <c r="M112" s="15"/>
      <c r="N112" s="74"/>
      <c r="O112" s="75"/>
      <c r="P112" s="75"/>
      <c r="Q112" s="76"/>
      <c r="R112" s="14"/>
      <c r="S112" s="85"/>
      <c r="T112" s="86"/>
      <c r="U112" s="87"/>
      <c r="V112" s="14"/>
      <c r="W112" s="74"/>
      <c r="X112" s="75"/>
      <c r="Y112" s="75"/>
      <c r="Z112" s="76"/>
      <c r="AA112" s="14"/>
      <c r="AB112" s="85"/>
      <c r="AC112" s="86"/>
      <c r="AD112" s="87"/>
      <c r="AE112" s="14"/>
      <c r="AF112" s="74"/>
      <c r="AG112" s="75"/>
      <c r="AH112" s="75"/>
      <c r="AI112" s="76"/>
      <c r="AJ112" s="14"/>
      <c r="AK112" s="85"/>
      <c r="AL112" s="86"/>
      <c r="AM112" s="87"/>
      <c r="AN112" s="14"/>
      <c r="AO112" s="74"/>
      <c r="AP112" s="75"/>
      <c r="AQ112" s="75"/>
      <c r="AR112" s="76"/>
      <c r="AS112" s="14"/>
      <c r="AT112" s="85"/>
      <c r="AU112" s="86"/>
      <c r="AV112" s="87"/>
      <c r="AW112" s="14"/>
      <c r="AX112" s="94"/>
      <c r="AY112" s="95"/>
      <c r="AZ112" s="96"/>
      <c r="BA112" s="14"/>
      <c r="BB112" s="85"/>
      <c r="BC112" s="86"/>
      <c r="BD112" s="87"/>
      <c r="BE112" s="14"/>
      <c r="BF112" s="85"/>
      <c r="BG112" s="86"/>
      <c r="BH112" s="87"/>
      <c r="BI112" s="14"/>
      <c r="BJ112" s="85"/>
      <c r="BK112" s="86"/>
      <c r="BL112" s="87"/>
      <c r="BM112" s="14"/>
      <c r="BN112" s="103"/>
      <c r="BO112" s="104"/>
      <c r="BP112" s="105"/>
    </row>
    <row r="113" spans="3:68">
      <c r="C113" s="54"/>
      <c r="D113" s="45"/>
      <c r="E113" s="51"/>
      <c r="F113" s="51"/>
      <c r="G113" s="46"/>
      <c r="H113" s="14"/>
      <c r="I113" s="71"/>
      <c r="J113" s="72"/>
      <c r="K113" s="72"/>
      <c r="L113" s="73"/>
      <c r="M113" s="15"/>
      <c r="N113" s="71"/>
      <c r="O113" s="72"/>
      <c r="P113" s="72"/>
      <c r="Q113" s="73"/>
      <c r="R113" s="14"/>
      <c r="S113" s="82"/>
      <c r="T113" s="83"/>
      <c r="U113" s="84"/>
      <c r="V113" s="14"/>
      <c r="W113" s="71"/>
      <c r="X113" s="72"/>
      <c r="Y113" s="72"/>
      <c r="Z113" s="73"/>
      <c r="AA113" s="14"/>
      <c r="AB113" s="82"/>
      <c r="AC113" s="83"/>
      <c r="AD113" s="84"/>
      <c r="AE113" s="14"/>
      <c r="AF113" s="71"/>
      <c r="AG113" s="72"/>
      <c r="AH113" s="72"/>
      <c r="AI113" s="73"/>
      <c r="AJ113" s="14"/>
      <c r="AK113" s="82"/>
      <c r="AL113" s="83"/>
      <c r="AM113" s="84"/>
      <c r="AN113" s="14"/>
      <c r="AO113" s="71"/>
      <c r="AP113" s="72"/>
      <c r="AQ113" s="72"/>
      <c r="AR113" s="73"/>
      <c r="AS113" s="14"/>
      <c r="AT113" s="82"/>
      <c r="AU113" s="83"/>
      <c r="AV113" s="84"/>
      <c r="AW113" s="14"/>
      <c r="AX113" s="91"/>
      <c r="AY113" s="92"/>
      <c r="AZ113" s="93"/>
      <c r="BA113" s="14"/>
      <c r="BB113" s="82"/>
      <c r="BC113" s="83"/>
      <c r="BD113" s="84"/>
      <c r="BE113" s="14"/>
      <c r="BF113" s="82"/>
      <c r="BG113" s="83"/>
      <c r="BH113" s="84"/>
      <c r="BI113" s="14"/>
      <c r="BJ113" s="82"/>
      <c r="BK113" s="83"/>
      <c r="BL113" s="84"/>
      <c r="BM113" s="14"/>
      <c r="BN113" s="100"/>
      <c r="BO113" s="101"/>
      <c r="BP113" s="102"/>
    </row>
    <row r="114" spans="3:68">
      <c r="C114" s="56"/>
      <c r="D114" s="57"/>
      <c r="E114" s="58"/>
      <c r="F114" s="58"/>
      <c r="G114" s="59"/>
      <c r="H114" s="14"/>
      <c r="I114" s="74"/>
      <c r="J114" s="75"/>
      <c r="K114" s="75"/>
      <c r="L114" s="76"/>
      <c r="M114" s="15"/>
      <c r="N114" s="74"/>
      <c r="O114" s="75"/>
      <c r="P114" s="75"/>
      <c r="Q114" s="76"/>
      <c r="R114" s="14"/>
      <c r="S114" s="85"/>
      <c r="T114" s="86"/>
      <c r="U114" s="87"/>
      <c r="V114" s="14"/>
      <c r="W114" s="74"/>
      <c r="X114" s="75"/>
      <c r="Y114" s="75"/>
      <c r="Z114" s="76"/>
      <c r="AA114" s="14"/>
      <c r="AB114" s="85"/>
      <c r="AC114" s="86"/>
      <c r="AD114" s="87"/>
      <c r="AE114" s="14"/>
      <c r="AF114" s="74"/>
      <c r="AG114" s="75"/>
      <c r="AH114" s="75"/>
      <c r="AI114" s="76"/>
      <c r="AJ114" s="14"/>
      <c r="AK114" s="85"/>
      <c r="AL114" s="86"/>
      <c r="AM114" s="87"/>
      <c r="AN114" s="14"/>
      <c r="AO114" s="74"/>
      <c r="AP114" s="75"/>
      <c r="AQ114" s="75"/>
      <c r="AR114" s="76"/>
      <c r="AS114" s="14"/>
      <c r="AT114" s="85"/>
      <c r="AU114" s="86"/>
      <c r="AV114" s="87"/>
      <c r="AW114" s="14"/>
      <c r="AX114" s="94"/>
      <c r="AY114" s="95"/>
      <c r="AZ114" s="96"/>
      <c r="BA114" s="14"/>
      <c r="BB114" s="85"/>
      <c r="BC114" s="86"/>
      <c r="BD114" s="87"/>
      <c r="BE114" s="14"/>
      <c r="BF114" s="85"/>
      <c r="BG114" s="86"/>
      <c r="BH114" s="87"/>
      <c r="BI114" s="14"/>
      <c r="BJ114" s="85"/>
      <c r="BK114" s="86"/>
      <c r="BL114" s="87"/>
      <c r="BM114" s="14"/>
      <c r="BN114" s="103"/>
      <c r="BO114" s="104"/>
      <c r="BP114" s="105"/>
    </row>
    <row r="115" spans="3:68">
      <c r="C115" s="54"/>
      <c r="D115" s="45"/>
      <c r="E115" s="51"/>
      <c r="F115" s="51"/>
      <c r="G115" s="46"/>
      <c r="H115" s="14"/>
      <c r="I115" s="71"/>
      <c r="J115" s="72"/>
      <c r="K115" s="72"/>
      <c r="L115" s="73"/>
      <c r="M115" s="15"/>
      <c r="N115" s="71"/>
      <c r="O115" s="72"/>
      <c r="P115" s="72"/>
      <c r="Q115" s="73"/>
      <c r="R115" s="14"/>
      <c r="S115" s="82"/>
      <c r="T115" s="83"/>
      <c r="U115" s="84"/>
      <c r="V115" s="14"/>
      <c r="W115" s="71"/>
      <c r="X115" s="72"/>
      <c r="Y115" s="72"/>
      <c r="Z115" s="73"/>
      <c r="AA115" s="14"/>
      <c r="AB115" s="82"/>
      <c r="AC115" s="83"/>
      <c r="AD115" s="84"/>
      <c r="AE115" s="14"/>
      <c r="AF115" s="71"/>
      <c r="AG115" s="72"/>
      <c r="AH115" s="72"/>
      <c r="AI115" s="73"/>
      <c r="AJ115" s="14"/>
      <c r="AK115" s="82"/>
      <c r="AL115" s="83"/>
      <c r="AM115" s="84"/>
      <c r="AN115" s="14"/>
      <c r="AO115" s="71"/>
      <c r="AP115" s="72"/>
      <c r="AQ115" s="72"/>
      <c r="AR115" s="73"/>
      <c r="AS115" s="14"/>
      <c r="AT115" s="82"/>
      <c r="AU115" s="83"/>
      <c r="AV115" s="84"/>
      <c r="AW115" s="14"/>
      <c r="AX115" s="91"/>
      <c r="AY115" s="92"/>
      <c r="AZ115" s="93"/>
      <c r="BA115" s="14"/>
      <c r="BB115" s="82"/>
      <c r="BC115" s="83"/>
      <c r="BD115" s="84"/>
      <c r="BE115" s="14"/>
      <c r="BF115" s="82"/>
      <c r="BG115" s="83"/>
      <c r="BH115" s="84"/>
      <c r="BI115" s="14"/>
      <c r="BJ115" s="82"/>
      <c r="BK115" s="83"/>
      <c r="BL115" s="84"/>
      <c r="BM115" s="14"/>
      <c r="BN115" s="100"/>
      <c r="BO115" s="101"/>
      <c r="BP115" s="102"/>
    </row>
    <row r="116" spans="3:68">
      <c r="C116" s="56"/>
      <c r="D116" s="57"/>
      <c r="E116" s="58"/>
      <c r="F116" s="58"/>
      <c r="G116" s="59"/>
      <c r="H116" s="14"/>
      <c r="I116" s="74"/>
      <c r="J116" s="75"/>
      <c r="K116" s="75"/>
      <c r="L116" s="76"/>
      <c r="M116" s="15"/>
      <c r="N116" s="74"/>
      <c r="O116" s="75"/>
      <c r="P116" s="75"/>
      <c r="Q116" s="76"/>
      <c r="R116" s="14"/>
      <c r="S116" s="85"/>
      <c r="T116" s="86"/>
      <c r="U116" s="87"/>
      <c r="V116" s="14"/>
      <c r="W116" s="74"/>
      <c r="X116" s="75"/>
      <c r="Y116" s="75"/>
      <c r="Z116" s="76"/>
      <c r="AA116" s="14"/>
      <c r="AB116" s="85"/>
      <c r="AC116" s="86"/>
      <c r="AD116" s="87"/>
      <c r="AE116" s="14"/>
      <c r="AF116" s="74"/>
      <c r="AG116" s="75"/>
      <c r="AH116" s="75"/>
      <c r="AI116" s="76"/>
      <c r="AJ116" s="14"/>
      <c r="AK116" s="85"/>
      <c r="AL116" s="86"/>
      <c r="AM116" s="87"/>
      <c r="AN116" s="14"/>
      <c r="AO116" s="74"/>
      <c r="AP116" s="75"/>
      <c r="AQ116" s="75"/>
      <c r="AR116" s="76"/>
      <c r="AS116" s="14"/>
      <c r="AT116" s="85"/>
      <c r="AU116" s="86"/>
      <c r="AV116" s="87"/>
      <c r="AW116" s="14"/>
      <c r="AX116" s="94"/>
      <c r="AY116" s="95"/>
      <c r="AZ116" s="96"/>
      <c r="BA116" s="14"/>
      <c r="BB116" s="85"/>
      <c r="BC116" s="86"/>
      <c r="BD116" s="87"/>
      <c r="BE116" s="14"/>
      <c r="BF116" s="85"/>
      <c r="BG116" s="86"/>
      <c r="BH116" s="87"/>
      <c r="BI116" s="14"/>
      <c r="BJ116" s="85"/>
      <c r="BK116" s="86"/>
      <c r="BL116" s="87"/>
      <c r="BM116" s="14"/>
      <c r="BN116" s="103"/>
      <c r="BO116" s="104"/>
      <c r="BP116" s="105"/>
    </row>
    <row r="117" spans="3:68">
      <c r="C117" s="54"/>
      <c r="D117" s="45"/>
      <c r="E117" s="51"/>
      <c r="F117" s="51"/>
      <c r="G117" s="46"/>
      <c r="H117" s="14"/>
      <c r="I117" s="71"/>
      <c r="J117" s="72"/>
      <c r="K117" s="72"/>
      <c r="L117" s="73"/>
      <c r="M117" s="15"/>
      <c r="N117" s="71"/>
      <c r="O117" s="72"/>
      <c r="P117" s="72"/>
      <c r="Q117" s="73"/>
      <c r="R117" s="14"/>
      <c r="S117" s="82"/>
      <c r="T117" s="83"/>
      <c r="U117" s="84"/>
      <c r="V117" s="14"/>
      <c r="W117" s="71"/>
      <c r="X117" s="72"/>
      <c r="Y117" s="72"/>
      <c r="Z117" s="73"/>
      <c r="AA117" s="14"/>
      <c r="AB117" s="82"/>
      <c r="AC117" s="83"/>
      <c r="AD117" s="84"/>
      <c r="AE117" s="14"/>
      <c r="AF117" s="71"/>
      <c r="AG117" s="72"/>
      <c r="AH117" s="72"/>
      <c r="AI117" s="73"/>
      <c r="AJ117" s="14"/>
      <c r="AK117" s="82"/>
      <c r="AL117" s="83"/>
      <c r="AM117" s="84"/>
      <c r="AN117" s="14"/>
      <c r="AO117" s="71"/>
      <c r="AP117" s="72"/>
      <c r="AQ117" s="72"/>
      <c r="AR117" s="73"/>
      <c r="AS117" s="14"/>
      <c r="AT117" s="82"/>
      <c r="AU117" s="83"/>
      <c r="AV117" s="84"/>
      <c r="AW117" s="14"/>
      <c r="AX117" s="91"/>
      <c r="AY117" s="92"/>
      <c r="AZ117" s="93"/>
      <c r="BA117" s="14"/>
      <c r="BB117" s="82"/>
      <c r="BC117" s="83"/>
      <c r="BD117" s="84"/>
      <c r="BE117" s="14"/>
      <c r="BF117" s="82"/>
      <c r="BG117" s="83"/>
      <c r="BH117" s="84"/>
      <c r="BI117" s="14"/>
      <c r="BJ117" s="82"/>
      <c r="BK117" s="83"/>
      <c r="BL117" s="84"/>
      <c r="BM117" s="14"/>
      <c r="BN117" s="100"/>
      <c r="BO117" s="101"/>
      <c r="BP117" s="102"/>
    </row>
    <row r="118" spans="3:68">
      <c r="C118" s="56"/>
      <c r="D118" s="57"/>
      <c r="E118" s="58"/>
      <c r="F118" s="58"/>
      <c r="G118" s="59"/>
      <c r="H118" s="14"/>
      <c r="I118" s="74"/>
      <c r="J118" s="75"/>
      <c r="K118" s="75"/>
      <c r="L118" s="76"/>
      <c r="M118" s="15"/>
      <c r="N118" s="74"/>
      <c r="O118" s="75"/>
      <c r="P118" s="75"/>
      <c r="Q118" s="76"/>
      <c r="R118" s="14"/>
      <c r="S118" s="85"/>
      <c r="T118" s="86"/>
      <c r="U118" s="87"/>
      <c r="V118" s="14"/>
      <c r="W118" s="74"/>
      <c r="X118" s="75"/>
      <c r="Y118" s="75"/>
      <c r="Z118" s="76"/>
      <c r="AA118" s="14"/>
      <c r="AB118" s="85"/>
      <c r="AC118" s="86"/>
      <c r="AD118" s="87"/>
      <c r="AE118" s="14"/>
      <c r="AF118" s="74"/>
      <c r="AG118" s="75"/>
      <c r="AH118" s="75"/>
      <c r="AI118" s="76"/>
      <c r="AJ118" s="14"/>
      <c r="AK118" s="85"/>
      <c r="AL118" s="86"/>
      <c r="AM118" s="87"/>
      <c r="AN118" s="14"/>
      <c r="AO118" s="74"/>
      <c r="AP118" s="75"/>
      <c r="AQ118" s="75"/>
      <c r="AR118" s="76"/>
      <c r="AS118" s="14"/>
      <c r="AT118" s="85"/>
      <c r="AU118" s="86"/>
      <c r="AV118" s="87"/>
      <c r="AW118" s="14"/>
      <c r="AX118" s="94"/>
      <c r="AY118" s="95"/>
      <c r="AZ118" s="96"/>
      <c r="BA118" s="14"/>
      <c r="BB118" s="85"/>
      <c r="BC118" s="86"/>
      <c r="BD118" s="87"/>
      <c r="BE118" s="14"/>
      <c r="BF118" s="85"/>
      <c r="BG118" s="86"/>
      <c r="BH118" s="87"/>
      <c r="BI118" s="14"/>
      <c r="BJ118" s="85"/>
      <c r="BK118" s="86"/>
      <c r="BL118" s="87"/>
      <c r="BM118" s="14"/>
      <c r="BN118" s="103"/>
      <c r="BO118" s="104"/>
      <c r="BP118" s="105"/>
    </row>
    <row r="119" spans="3:68">
      <c r="C119" s="54"/>
      <c r="D119" s="45"/>
      <c r="E119" s="51"/>
      <c r="F119" s="51"/>
      <c r="G119" s="46"/>
      <c r="H119" s="14"/>
      <c r="I119" s="71"/>
      <c r="J119" s="72"/>
      <c r="K119" s="72"/>
      <c r="L119" s="73"/>
      <c r="M119" s="15"/>
      <c r="N119" s="71"/>
      <c r="O119" s="72"/>
      <c r="P119" s="72"/>
      <c r="Q119" s="73"/>
      <c r="R119" s="14"/>
      <c r="S119" s="82"/>
      <c r="T119" s="83"/>
      <c r="U119" s="84"/>
      <c r="V119" s="14"/>
      <c r="W119" s="71"/>
      <c r="X119" s="72"/>
      <c r="Y119" s="72"/>
      <c r="Z119" s="73"/>
      <c r="AA119" s="14"/>
      <c r="AB119" s="82"/>
      <c r="AC119" s="83"/>
      <c r="AD119" s="84"/>
      <c r="AE119" s="14"/>
      <c r="AF119" s="71"/>
      <c r="AG119" s="72"/>
      <c r="AH119" s="72"/>
      <c r="AI119" s="73"/>
      <c r="AJ119" s="14"/>
      <c r="AK119" s="82"/>
      <c r="AL119" s="83"/>
      <c r="AM119" s="84"/>
      <c r="AN119" s="14"/>
      <c r="AO119" s="71"/>
      <c r="AP119" s="72"/>
      <c r="AQ119" s="72"/>
      <c r="AR119" s="73"/>
      <c r="AS119" s="14"/>
      <c r="AT119" s="82"/>
      <c r="AU119" s="83"/>
      <c r="AV119" s="84"/>
      <c r="AW119" s="14"/>
      <c r="AX119" s="91"/>
      <c r="AY119" s="92"/>
      <c r="AZ119" s="93"/>
      <c r="BA119" s="14"/>
      <c r="BB119" s="82"/>
      <c r="BC119" s="83"/>
      <c r="BD119" s="84"/>
      <c r="BE119" s="14"/>
      <c r="BF119" s="82"/>
      <c r="BG119" s="83"/>
      <c r="BH119" s="84"/>
      <c r="BI119" s="14"/>
      <c r="BJ119" s="82"/>
      <c r="BK119" s="83"/>
      <c r="BL119" s="84"/>
      <c r="BM119" s="14"/>
      <c r="BN119" s="100"/>
      <c r="BO119" s="101"/>
      <c r="BP119" s="102"/>
    </row>
    <row r="120" spans="3:68">
      <c r="C120" s="56"/>
      <c r="D120" s="57"/>
      <c r="E120" s="58"/>
      <c r="F120" s="58"/>
      <c r="G120" s="59"/>
      <c r="H120" s="14"/>
      <c r="I120" s="74"/>
      <c r="J120" s="75"/>
      <c r="K120" s="75"/>
      <c r="L120" s="76"/>
      <c r="M120" s="15"/>
      <c r="N120" s="74"/>
      <c r="O120" s="75"/>
      <c r="P120" s="75"/>
      <c r="Q120" s="76"/>
      <c r="R120" s="14"/>
      <c r="S120" s="85"/>
      <c r="T120" s="86"/>
      <c r="U120" s="87"/>
      <c r="V120" s="14"/>
      <c r="W120" s="74"/>
      <c r="X120" s="75"/>
      <c r="Y120" s="75"/>
      <c r="Z120" s="76"/>
      <c r="AA120" s="14"/>
      <c r="AB120" s="85"/>
      <c r="AC120" s="86"/>
      <c r="AD120" s="87"/>
      <c r="AE120" s="14"/>
      <c r="AF120" s="74"/>
      <c r="AG120" s="75"/>
      <c r="AH120" s="75"/>
      <c r="AI120" s="76"/>
      <c r="AJ120" s="14"/>
      <c r="AK120" s="85"/>
      <c r="AL120" s="86"/>
      <c r="AM120" s="87"/>
      <c r="AN120" s="14"/>
      <c r="AO120" s="74"/>
      <c r="AP120" s="75"/>
      <c r="AQ120" s="75"/>
      <c r="AR120" s="76"/>
      <c r="AS120" s="14"/>
      <c r="AT120" s="85"/>
      <c r="AU120" s="86"/>
      <c r="AV120" s="87"/>
      <c r="AW120" s="14"/>
      <c r="AX120" s="94"/>
      <c r="AY120" s="95"/>
      <c r="AZ120" s="96"/>
      <c r="BA120" s="14"/>
      <c r="BB120" s="85"/>
      <c r="BC120" s="86"/>
      <c r="BD120" s="87"/>
      <c r="BE120" s="14"/>
      <c r="BF120" s="85"/>
      <c r="BG120" s="86"/>
      <c r="BH120" s="87"/>
      <c r="BI120" s="14"/>
      <c r="BJ120" s="85"/>
      <c r="BK120" s="86"/>
      <c r="BL120" s="87"/>
      <c r="BM120" s="14"/>
      <c r="BN120" s="103"/>
      <c r="BO120" s="104"/>
      <c r="BP120" s="105"/>
    </row>
    <row r="121" spans="3:68">
      <c r="C121" s="54"/>
      <c r="D121" s="45"/>
      <c r="E121" s="51"/>
      <c r="F121" s="51"/>
      <c r="G121" s="46"/>
      <c r="H121" s="14"/>
      <c r="I121" s="71"/>
      <c r="J121" s="72"/>
      <c r="K121" s="72"/>
      <c r="L121" s="73"/>
      <c r="M121" s="15"/>
      <c r="N121" s="71"/>
      <c r="O121" s="72"/>
      <c r="P121" s="72"/>
      <c r="Q121" s="73"/>
      <c r="R121" s="14"/>
      <c r="S121" s="82"/>
      <c r="T121" s="83"/>
      <c r="U121" s="84"/>
      <c r="V121" s="14"/>
      <c r="W121" s="71"/>
      <c r="X121" s="72"/>
      <c r="Y121" s="72"/>
      <c r="Z121" s="73"/>
      <c r="AA121" s="14"/>
      <c r="AB121" s="82"/>
      <c r="AC121" s="83"/>
      <c r="AD121" s="84"/>
      <c r="AE121" s="14"/>
      <c r="AF121" s="71"/>
      <c r="AG121" s="72"/>
      <c r="AH121" s="72"/>
      <c r="AI121" s="73"/>
      <c r="AJ121" s="14"/>
      <c r="AK121" s="82"/>
      <c r="AL121" s="83"/>
      <c r="AM121" s="84"/>
      <c r="AN121" s="14"/>
      <c r="AO121" s="71"/>
      <c r="AP121" s="72"/>
      <c r="AQ121" s="72"/>
      <c r="AR121" s="73"/>
      <c r="AS121" s="14"/>
      <c r="AT121" s="82"/>
      <c r="AU121" s="83"/>
      <c r="AV121" s="84"/>
      <c r="AW121" s="14"/>
      <c r="AX121" s="91"/>
      <c r="AY121" s="92"/>
      <c r="AZ121" s="93"/>
      <c r="BA121" s="14"/>
      <c r="BB121" s="82"/>
      <c r="BC121" s="83"/>
      <c r="BD121" s="84"/>
      <c r="BE121" s="14"/>
      <c r="BF121" s="82"/>
      <c r="BG121" s="83"/>
      <c r="BH121" s="84"/>
      <c r="BI121" s="14"/>
      <c r="BJ121" s="82"/>
      <c r="BK121" s="83"/>
      <c r="BL121" s="84"/>
      <c r="BM121" s="14"/>
      <c r="BN121" s="100"/>
      <c r="BO121" s="101"/>
      <c r="BP121" s="102"/>
    </row>
    <row r="122" spans="3:68">
      <c r="C122" s="56"/>
      <c r="D122" s="57"/>
      <c r="E122" s="58"/>
      <c r="F122" s="58"/>
      <c r="G122" s="59"/>
      <c r="H122" s="14"/>
      <c r="I122" s="74"/>
      <c r="J122" s="75"/>
      <c r="K122" s="75"/>
      <c r="L122" s="76"/>
      <c r="M122" s="15"/>
      <c r="N122" s="74"/>
      <c r="O122" s="75"/>
      <c r="P122" s="75"/>
      <c r="Q122" s="76"/>
      <c r="R122" s="14"/>
      <c r="S122" s="85"/>
      <c r="T122" s="86"/>
      <c r="U122" s="87"/>
      <c r="V122" s="14"/>
      <c r="W122" s="74"/>
      <c r="X122" s="75"/>
      <c r="Y122" s="75"/>
      <c r="Z122" s="76"/>
      <c r="AA122" s="14"/>
      <c r="AB122" s="85"/>
      <c r="AC122" s="86"/>
      <c r="AD122" s="87"/>
      <c r="AE122" s="14"/>
      <c r="AF122" s="74"/>
      <c r="AG122" s="75"/>
      <c r="AH122" s="75"/>
      <c r="AI122" s="76"/>
      <c r="AJ122" s="14"/>
      <c r="AK122" s="85"/>
      <c r="AL122" s="86"/>
      <c r="AM122" s="87"/>
      <c r="AN122" s="14"/>
      <c r="AO122" s="74"/>
      <c r="AP122" s="75"/>
      <c r="AQ122" s="75"/>
      <c r="AR122" s="76"/>
      <c r="AS122" s="14"/>
      <c r="AT122" s="85"/>
      <c r="AU122" s="86"/>
      <c r="AV122" s="87"/>
      <c r="AW122" s="14"/>
      <c r="AX122" s="94"/>
      <c r="AY122" s="95"/>
      <c r="AZ122" s="96"/>
      <c r="BA122" s="14"/>
      <c r="BB122" s="85"/>
      <c r="BC122" s="86"/>
      <c r="BD122" s="87"/>
      <c r="BE122" s="14"/>
      <c r="BF122" s="85"/>
      <c r="BG122" s="86"/>
      <c r="BH122" s="87"/>
      <c r="BI122" s="14"/>
      <c r="BJ122" s="85"/>
      <c r="BK122" s="86"/>
      <c r="BL122" s="87"/>
      <c r="BM122" s="14"/>
      <c r="BN122" s="103"/>
      <c r="BO122" s="104"/>
      <c r="BP122" s="105"/>
    </row>
    <row r="123" spans="3:68">
      <c r="C123" s="54"/>
      <c r="D123" s="45"/>
      <c r="E123" s="51"/>
      <c r="F123" s="51"/>
      <c r="G123" s="46"/>
      <c r="H123" s="14"/>
      <c r="I123" s="71"/>
      <c r="J123" s="72"/>
      <c r="K123" s="72"/>
      <c r="L123" s="73"/>
      <c r="M123" s="15"/>
      <c r="N123" s="71"/>
      <c r="O123" s="72"/>
      <c r="P123" s="72"/>
      <c r="Q123" s="73"/>
      <c r="R123" s="14"/>
      <c r="S123" s="82"/>
      <c r="T123" s="83"/>
      <c r="U123" s="84"/>
      <c r="V123" s="14"/>
      <c r="W123" s="71"/>
      <c r="X123" s="72"/>
      <c r="Y123" s="72"/>
      <c r="Z123" s="73"/>
      <c r="AA123" s="14"/>
      <c r="AB123" s="82"/>
      <c r="AC123" s="83"/>
      <c r="AD123" s="84"/>
      <c r="AE123" s="14"/>
      <c r="AF123" s="71"/>
      <c r="AG123" s="72"/>
      <c r="AH123" s="72"/>
      <c r="AI123" s="73"/>
      <c r="AJ123" s="14"/>
      <c r="AK123" s="82"/>
      <c r="AL123" s="83"/>
      <c r="AM123" s="84"/>
      <c r="AN123" s="14"/>
      <c r="AO123" s="71"/>
      <c r="AP123" s="72"/>
      <c r="AQ123" s="72"/>
      <c r="AR123" s="73"/>
      <c r="AS123" s="14"/>
      <c r="AT123" s="82"/>
      <c r="AU123" s="83"/>
      <c r="AV123" s="84"/>
      <c r="AW123" s="14"/>
      <c r="AX123" s="91"/>
      <c r="AY123" s="92"/>
      <c r="AZ123" s="93"/>
      <c r="BA123" s="14"/>
      <c r="BB123" s="82"/>
      <c r="BC123" s="83"/>
      <c r="BD123" s="84"/>
      <c r="BE123" s="14"/>
      <c r="BF123" s="82"/>
      <c r="BG123" s="83"/>
      <c r="BH123" s="84"/>
      <c r="BI123" s="14"/>
      <c r="BJ123" s="82"/>
      <c r="BK123" s="83"/>
      <c r="BL123" s="84"/>
      <c r="BM123" s="14"/>
      <c r="BN123" s="100"/>
      <c r="BO123" s="101"/>
      <c r="BP123" s="102"/>
    </row>
    <row r="124" spans="3:68">
      <c r="C124" s="56"/>
      <c r="D124" s="57"/>
      <c r="E124" s="58"/>
      <c r="F124" s="58"/>
      <c r="G124" s="59"/>
      <c r="H124" s="14"/>
      <c r="I124" s="74"/>
      <c r="J124" s="75"/>
      <c r="K124" s="75"/>
      <c r="L124" s="76"/>
      <c r="M124" s="15"/>
      <c r="N124" s="74"/>
      <c r="O124" s="75"/>
      <c r="P124" s="75"/>
      <c r="Q124" s="76"/>
      <c r="R124" s="14"/>
      <c r="S124" s="85"/>
      <c r="T124" s="86"/>
      <c r="U124" s="87"/>
      <c r="V124" s="14"/>
      <c r="W124" s="74"/>
      <c r="X124" s="75"/>
      <c r="Y124" s="75"/>
      <c r="Z124" s="76"/>
      <c r="AA124" s="14"/>
      <c r="AB124" s="85"/>
      <c r="AC124" s="86"/>
      <c r="AD124" s="87"/>
      <c r="AE124" s="14"/>
      <c r="AF124" s="74"/>
      <c r="AG124" s="75"/>
      <c r="AH124" s="75"/>
      <c r="AI124" s="76"/>
      <c r="AJ124" s="14"/>
      <c r="AK124" s="85"/>
      <c r="AL124" s="86"/>
      <c r="AM124" s="87"/>
      <c r="AN124" s="14"/>
      <c r="AO124" s="74"/>
      <c r="AP124" s="75"/>
      <c r="AQ124" s="75"/>
      <c r="AR124" s="76"/>
      <c r="AS124" s="14"/>
      <c r="AT124" s="85"/>
      <c r="AU124" s="86"/>
      <c r="AV124" s="87"/>
      <c r="AW124" s="14"/>
      <c r="AX124" s="94"/>
      <c r="AY124" s="95"/>
      <c r="AZ124" s="96"/>
      <c r="BA124" s="14"/>
      <c r="BB124" s="85"/>
      <c r="BC124" s="86"/>
      <c r="BD124" s="87"/>
      <c r="BE124" s="14"/>
      <c r="BF124" s="85"/>
      <c r="BG124" s="86"/>
      <c r="BH124" s="87"/>
      <c r="BI124" s="14"/>
      <c r="BJ124" s="85"/>
      <c r="BK124" s="86"/>
      <c r="BL124" s="87"/>
      <c r="BM124" s="14"/>
      <c r="BN124" s="103"/>
      <c r="BO124" s="104"/>
      <c r="BP124" s="105"/>
    </row>
    <row r="125" spans="3:68">
      <c r="C125" s="54"/>
      <c r="D125" s="45"/>
      <c r="E125" s="51"/>
      <c r="F125" s="51"/>
      <c r="G125" s="46"/>
      <c r="H125" s="14"/>
      <c r="I125" s="71"/>
      <c r="J125" s="72"/>
      <c r="K125" s="72"/>
      <c r="L125" s="73"/>
      <c r="M125" s="15"/>
      <c r="N125" s="71"/>
      <c r="O125" s="72"/>
      <c r="P125" s="72"/>
      <c r="Q125" s="73"/>
      <c r="R125" s="14"/>
      <c r="S125" s="82"/>
      <c r="T125" s="83"/>
      <c r="U125" s="84"/>
      <c r="V125" s="14"/>
      <c r="W125" s="71"/>
      <c r="X125" s="72"/>
      <c r="Y125" s="72"/>
      <c r="Z125" s="73"/>
      <c r="AA125" s="14"/>
      <c r="AB125" s="82"/>
      <c r="AC125" s="83"/>
      <c r="AD125" s="84"/>
      <c r="AE125" s="14"/>
      <c r="AF125" s="71"/>
      <c r="AG125" s="72"/>
      <c r="AH125" s="72"/>
      <c r="AI125" s="73"/>
      <c r="AJ125" s="14"/>
      <c r="AK125" s="82"/>
      <c r="AL125" s="83"/>
      <c r="AM125" s="84"/>
      <c r="AN125" s="14"/>
      <c r="AO125" s="71"/>
      <c r="AP125" s="72"/>
      <c r="AQ125" s="72"/>
      <c r="AR125" s="73"/>
      <c r="AS125" s="14"/>
      <c r="AT125" s="82"/>
      <c r="AU125" s="83"/>
      <c r="AV125" s="84"/>
      <c r="AW125" s="14"/>
      <c r="AX125" s="91"/>
      <c r="AY125" s="92"/>
      <c r="AZ125" s="93"/>
      <c r="BA125" s="14"/>
      <c r="BB125" s="82"/>
      <c r="BC125" s="83"/>
      <c r="BD125" s="84"/>
      <c r="BE125" s="14"/>
      <c r="BF125" s="82"/>
      <c r="BG125" s="83"/>
      <c r="BH125" s="84"/>
      <c r="BI125" s="14"/>
      <c r="BJ125" s="82"/>
      <c r="BK125" s="83"/>
      <c r="BL125" s="84"/>
      <c r="BM125" s="14"/>
      <c r="BN125" s="100"/>
      <c r="BO125" s="101"/>
      <c r="BP125" s="102"/>
    </row>
    <row r="126" spans="3:68">
      <c r="C126" s="56"/>
      <c r="D126" s="57"/>
      <c r="E126" s="58"/>
      <c r="F126" s="58"/>
      <c r="G126" s="59"/>
      <c r="H126" s="14"/>
      <c r="I126" s="74"/>
      <c r="J126" s="75"/>
      <c r="K126" s="75"/>
      <c r="L126" s="76"/>
      <c r="M126" s="15"/>
      <c r="N126" s="74"/>
      <c r="O126" s="75"/>
      <c r="P126" s="75"/>
      <c r="Q126" s="76"/>
      <c r="R126" s="14"/>
      <c r="S126" s="85"/>
      <c r="T126" s="86"/>
      <c r="U126" s="87"/>
      <c r="V126" s="14"/>
      <c r="W126" s="74"/>
      <c r="X126" s="75"/>
      <c r="Y126" s="75"/>
      <c r="Z126" s="76"/>
      <c r="AA126" s="14"/>
      <c r="AB126" s="85"/>
      <c r="AC126" s="86"/>
      <c r="AD126" s="87"/>
      <c r="AE126" s="14"/>
      <c r="AF126" s="74"/>
      <c r="AG126" s="75"/>
      <c r="AH126" s="75"/>
      <c r="AI126" s="76"/>
      <c r="AJ126" s="14"/>
      <c r="AK126" s="85"/>
      <c r="AL126" s="86"/>
      <c r="AM126" s="87"/>
      <c r="AN126" s="14"/>
      <c r="AO126" s="74"/>
      <c r="AP126" s="75"/>
      <c r="AQ126" s="75"/>
      <c r="AR126" s="76"/>
      <c r="AS126" s="14"/>
      <c r="AT126" s="85"/>
      <c r="AU126" s="86"/>
      <c r="AV126" s="87"/>
      <c r="AW126" s="14"/>
      <c r="AX126" s="94"/>
      <c r="AY126" s="95"/>
      <c r="AZ126" s="96"/>
      <c r="BA126" s="14"/>
      <c r="BB126" s="85"/>
      <c r="BC126" s="86"/>
      <c r="BD126" s="87"/>
      <c r="BE126" s="14"/>
      <c r="BF126" s="85"/>
      <c r="BG126" s="86"/>
      <c r="BH126" s="87"/>
      <c r="BI126" s="14"/>
      <c r="BJ126" s="85"/>
      <c r="BK126" s="86"/>
      <c r="BL126" s="87"/>
      <c r="BM126" s="14"/>
      <c r="BN126" s="103"/>
      <c r="BO126" s="104"/>
      <c r="BP126" s="105"/>
    </row>
    <row r="127" spans="3:68">
      <c r="C127" s="54"/>
      <c r="D127" s="45"/>
      <c r="E127" s="51"/>
      <c r="F127" s="51"/>
      <c r="G127" s="46"/>
      <c r="H127" s="14"/>
      <c r="I127" s="71"/>
      <c r="J127" s="72"/>
      <c r="K127" s="72"/>
      <c r="L127" s="73"/>
      <c r="M127" s="15"/>
      <c r="N127" s="71"/>
      <c r="O127" s="72"/>
      <c r="P127" s="72"/>
      <c r="Q127" s="73"/>
      <c r="R127" s="14"/>
      <c r="S127" s="82"/>
      <c r="T127" s="83"/>
      <c r="U127" s="84"/>
      <c r="V127" s="14"/>
      <c r="W127" s="71"/>
      <c r="X127" s="72"/>
      <c r="Y127" s="72"/>
      <c r="Z127" s="73"/>
      <c r="AA127" s="14"/>
      <c r="AB127" s="82"/>
      <c r="AC127" s="83"/>
      <c r="AD127" s="84"/>
      <c r="AE127" s="14"/>
      <c r="AF127" s="71"/>
      <c r="AG127" s="72"/>
      <c r="AH127" s="72"/>
      <c r="AI127" s="73"/>
      <c r="AJ127" s="14"/>
      <c r="AK127" s="82"/>
      <c r="AL127" s="83"/>
      <c r="AM127" s="84"/>
      <c r="AN127" s="14"/>
      <c r="AO127" s="71"/>
      <c r="AP127" s="72"/>
      <c r="AQ127" s="72"/>
      <c r="AR127" s="73"/>
      <c r="AS127" s="14"/>
      <c r="AT127" s="82"/>
      <c r="AU127" s="83"/>
      <c r="AV127" s="84"/>
      <c r="AW127" s="14"/>
      <c r="AX127" s="91"/>
      <c r="AY127" s="92"/>
      <c r="AZ127" s="93"/>
      <c r="BA127" s="14"/>
      <c r="BB127" s="82"/>
      <c r="BC127" s="83"/>
      <c r="BD127" s="84"/>
      <c r="BE127" s="14"/>
      <c r="BF127" s="82"/>
      <c r="BG127" s="83"/>
      <c r="BH127" s="84"/>
      <c r="BI127" s="14"/>
      <c r="BJ127" s="82"/>
      <c r="BK127" s="83"/>
      <c r="BL127" s="84"/>
      <c r="BM127" s="14"/>
      <c r="BN127" s="100"/>
      <c r="BO127" s="101"/>
      <c r="BP127" s="102"/>
    </row>
    <row r="128" spans="3:68">
      <c r="C128" s="56"/>
      <c r="D128" s="57"/>
      <c r="E128" s="58"/>
      <c r="F128" s="58"/>
      <c r="G128" s="59"/>
      <c r="H128" s="14"/>
      <c r="I128" s="74"/>
      <c r="J128" s="75"/>
      <c r="K128" s="75"/>
      <c r="L128" s="76"/>
      <c r="M128" s="15"/>
      <c r="N128" s="74"/>
      <c r="O128" s="75"/>
      <c r="P128" s="75"/>
      <c r="Q128" s="76"/>
      <c r="R128" s="14"/>
      <c r="S128" s="85"/>
      <c r="T128" s="86"/>
      <c r="U128" s="87"/>
      <c r="V128" s="14"/>
      <c r="W128" s="74"/>
      <c r="X128" s="75"/>
      <c r="Y128" s="75"/>
      <c r="Z128" s="76"/>
      <c r="AA128" s="14"/>
      <c r="AB128" s="85"/>
      <c r="AC128" s="86"/>
      <c r="AD128" s="87"/>
      <c r="AE128" s="14"/>
      <c r="AF128" s="74"/>
      <c r="AG128" s="75"/>
      <c r="AH128" s="75"/>
      <c r="AI128" s="76"/>
      <c r="AJ128" s="14"/>
      <c r="AK128" s="85"/>
      <c r="AL128" s="86"/>
      <c r="AM128" s="87"/>
      <c r="AN128" s="14"/>
      <c r="AO128" s="74"/>
      <c r="AP128" s="75"/>
      <c r="AQ128" s="75"/>
      <c r="AR128" s="76"/>
      <c r="AS128" s="14"/>
      <c r="AT128" s="85"/>
      <c r="AU128" s="86"/>
      <c r="AV128" s="87"/>
      <c r="AW128" s="14"/>
      <c r="AX128" s="94"/>
      <c r="AY128" s="95"/>
      <c r="AZ128" s="96"/>
      <c r="BA128" s="14"/>
      <c r="BB128" s="85"/>
      <c r="BC128" s="86"/>
      <c r="BD128" s="87"/>
      <c r="BE128" s="14"/>
      <c r="BF128" s="85"/>
      <c r="BG128" s="86"/>
      <c r="BH128" s="87"/>
      <c r="BI128" s="14"/>
      <c r="BJ128" s="85"/>
      <c r="BK128" s="86"/>
      <c r="BL128" s="87"/>
      <c r="BM128" s="14"/>
      <c r="BN128" s="103"/>
      <c r="BO128" s="104"/>
      <c r="BP128" s="105"/>
    </row>
    <row r="129" spans="3:68">
      <c r="C129" s="54"/>
      <c r="D129" s="45"/>
      <c r="E129" s="51"/>
      <c r="F129" s="51"/>
      <c r="G129" s="46"/>
      <c r="H129" s="14"/>
      <c r="I129" s="71"/>
      <c r="J129" s="72"/>
      <c r="K129" s="72"/>
      <c r="L129" s="73"/>
      <c r="M129" s="15"/>
      <c r="N129" s="71"/>
      <c r="O129" s="72"/>
      <c r="P129" s="72"/>
      <c r="Q129" s="73"/>
      <c r="R129" s="14"/>
      <c r="S129" s="82"/>
      <c r="T129" s="83"/>
      <c r="U129" s="84"/>
      <c r="V129" s="14"/>
      <c r="W129" s="71"/>
      <c r="X129" s="72"/>
      <c r="Y129" s="72"/>
      <c r="Z129" s="73"/>
      <c r="AA129" s="14"/>
      <c r="AB129" s="82"/>
      <c r="AC129" s="83"/>
      <c r="AD129" s="84"/>
      <c r="AE129" s="14"/>
      <c r="AF129" s="71"/>
      <c r="AG129" s="72"/>
      <c r="AH129" s="72"/>
      <c r="AI129" s="73"/>
      <c r="AJ129" s="14"/>
      <c r="AK129" s="82"/>
      <c r="AL129" s="83"/>
      <c r="AM129" s="84"/>
      <c r="AN129" s="14"/>
      <c r="AO129" s="71"/>
      <c r="AP129" s="72"/>
      <c r="AQ129" s="72"/>
      <c r="AR129" s="73"/>
      <c r="AS129" s="14"/>
      <c r="AT129" s="82"/>
      <c r="AU129" s="83"/>
      <c r="AV129" s="84"/>
      <c r="AW129" s="14"/>
      <c r="AX129" s="91"/>
      <c r="AY129" s="92"/>
      <c r="AZ129" s="93"/>
      <c r="BA129" s="14"/>
      <c r="BB129" s="82"/>
      <c r="BC129" s="83"/>
      <c r="BD129" s="84"/>
      <c r="BE129" s="14"/>
      <c r="BF129" s="82"/>
      <c r="BG129" s="83"/>
      <c r="BH129" s="84"/>
      <c r="BI129" s="14"/>
      <c r="BJ129" s="82"/>
      <c r="BK129" s="83"/>
      <c r="BL129" s="84"/>
      <c r="BM129" s="14"/>
      <c r="BN129" s="100"/>
      <c r="BO129" s="101"/>
      <c r="BP129" s="102"/>
    </row>
    <row r="130" spans="3:68">
      <c r="C130" s="56"/>
      <c r="D130" s="57"/>
      <c r="E130" s="58"/>
      <c r="F130" s="58"/>
      <c r="G130" s="59"/>
      <c r="H130" s="14"/>
      <c r="I130" s="74"/>
      <c r="J130" s="75"/>
      <c r="K130" s="75"/>
      <c r="L130" s="76"/>
      <c r="M130" s="15"/>
      <c r="N130" s="74"/>
      <c r="O130" s="75"/>
      <c r="P130" s="75"/>
      <c r="Q130" s="76"/>
      <c r="R130" s="14"/>
      <c r="S130" s="85"/>
      <c r="T130" s="86"/>
      <c r="U130" s="87"/>
      <c r="V130" s="14"/>
      <c r="W130" s="74"/>
      <c r="X130" s="75"/>
      <c r="Y130" s="75"/>
      <c r="Z130" s="76"/>
      <c r="AA130" s="14"/>
      <c r="AB130" s="85"/>
      <c r="AC130" s="86"/>
      <c r="AD130" s="87"/>
      <c r="AE130" s="14"/>
      <c r="AF130" s="74"/>
      <c r="AG130" s="75"/>
      <c r="AH130" s="75"/>
      <c r="AI130" s="76"/>
      <c r="AJ130" s="14"/>
      <c r="AK130" s="85"/>
      <c r="AL130" s="86"/>
      <c r="AM130" s="87"/>
      <c r="AN130" s="14"/>
      <c r="AO130" s="74"/>
      <c r="AP130" s="75"/>
      <c r="AQ130" s="75"/>
      <c r="AR130" s="76"/>
      <c r="AS130" s="14"/>
      <c r="AT130" s="85"/>
      <c r="AU130" s="86"/>
      <c r="AV130" s="87"/>
      <c r="AW130" s="14"/>
      <c r="AX130" s="94"/>
      <c r="AY130" s="95"/>
      <c r="AZ130" s="96"/>
      <c r="BA130" s="14"/>
      <c r="BB130" s="85"/>
      <c r="BC130" s="86"/>
      <c r="BD130" s="87"/>
      <c r="BE130" s="14"/>
      <c r="BF130" s="85"/>
      <c r="BG130" s="86"/>
      <c r="BH130" s="87"/>
      <c r="BI130" s="14"/>
      <c r="BJ130" s="85"/>
      <c r="BK130" s="86"/>
      <c r="BL130" s="87"/>
      <c r="BM130" s="14"/>
      <c r="BN130" s="103"/>
      <c r="BO130" s="104"/>
      <c r="BP130" s="105"/>
    </row>
    <row r="131" spans="3:68">
      <c r="C131" s="54"/>
      <c r="D131" s="45"/>
      <c r="E131" s="51"/>
      <c r="F131" s="51"/>
      <c r="G131" s="46"/>
      <c r="H131" s="14"/>
      <c r="I131" s="71"/>
      <c r="J131" s="72"/>
      <c r="K131" s="72"/>
      <c r="L131" s="73"/>
      <c r="M131" s="15"/>
      <c r="N131" s="71"/>
      <c r="O131" s="72"/>
      <c r="P131" s="72"/>
      <c r="Q131" s="73"/>
      <c r="R131" s="14"/>
      <c r="S131" s="82"/>
      <c r="T131" s="83"/>
      <c r="U131" s="84"/>
      <c r="V131" s="14"/>
      <c r="W131" s="71"/>
      <c r="X131" s="72"/>
      <c r="Y131" s="72"/>
      <c r="Z131" s="73"/>
      <c r="AA131" s="14"/>
      <c r="AB131" s="82"/>
      <c r="AC131" s="83"/>
      <c r="AD131" s="84"/>
      <c r="AE131" s="14"/>
      <c r="AF131" s="71"/>
      <c r="AG131" s="72"/>
      <c r="AH131" s="72"/>
      <c r="AI131" s="73"/>
      <c r="AJ131" s="14"/>
      <c r="AK131" s="82"/>
      <c r="AL131" s="83"/>
      <c r="AM131" s="84"/>
      <c r="AN131" s="14"/>
      <c r="AO131" s="71"/>
      <c r="AP131" s="72"/>
      <c r="AQ131" s="72"/>
      <c r="AR131" s="73"/>
      <c r="AS131" s="14"/>
      <c r="AT131" s="82"/>
      <c r="AU131" s="83"/>
      <c r="AV131" s="84"/>
      <c r="AW131" s="14"/>
      <c r="AX131" s="91"/>
      <c r="AY131" s="92"/>
      <c r="AZ131" s="93"/>
      <c r="BA131" s="14"/>
      <c r="BB131" s="82"/>
      <c r="BC131" s="83"/>
      <c r="BD131" s="84"/>
      <c r="BE131" s="14"/>
      <c r="BF131" s="82"/>
      <c r="BG131" s="83"/>
      <c r="BH131" s="84"/>
      <c r="BI131" s="14"/>
      <c r="BJ131" s="82"/>
      <c r="BK131" s="83"/>
      <c r="BL131" s="84"/>
      <c r="BM131" s="14"/>
      <c r="BN131" s="100"/>
      <c r="BO131" s="101"/>
      <c r="BP131" s="102"/>
    </row>
    <row r="132" spans="3:68">
      <c r="C132" s="56"/>
      <c r="D132" s="57"/>
      <c r="E132" s="58"/>
      <c r="F132" s="58"/>
      <c r="G132" s="59"/>
      <c r="H132" s="14"/>
      <c r="I132" s="74"/>
      <c r="J132" s="75"/>
      <c r="K132" s="75"/>
      <c r="L132" s="76"/>
      <c r="M132" s="15"/>
      <c r="N132" s="74"/>
      <c r="O132" s="75"/>
      <c r="P132" s="75"/>
      <c r="Q132" s="76"/>
      <c r="R132" s="14"/>
      <c r="S132" s="85"/>
      <c r="T132" s="86"/>
      <c r="U132" s="87"/>
      <c r="V132" s="14"/>
      <c r="W132" s="74"/>
      <c r="X132" s="75"/>
      <c r="Y132" s="75"/>
      <c r="Z132" s="76"/>
      <c r="AA132" s="14"/>
      <c r="AB132" s="85"/>
      <c r="AC132" s="86"/>
      <c r="AD132" s="87"/>
      <c r="AE132" s="14"/>
      <c r="AF132" s="74"/>
      <c r="AG132" s="75"/>
      <c r="AH132" s="75"/>
      <c r="AI132" s="76"/>
      <c r="AJ132" s="14"/>
      <c r="AK132" s="85"/>
      <c r="AL132" s="86"/>
      <c r="AM132" s="87"/>
      <c r="AN132" s="14"/>
      <c r="AO132" s="74"/>
      <c r="AP132" s="75"/>
      <c r="AQ132" s="75"/>
      <c r="AR132" s="76"/>
      <c r="AS132" s="14"/>
      <c r="AT132" s="85"/>
      <c r="AU132" s="86"/>
      <c r="AV132" s="87"/>
      <c r="AW132" s="14"/>
      <c r="AX132" s="94"/>
      <c r="AY132" s="95"/>
      <c r="AZ132" s="96"/>
      <c r="BA132" s="14"/>
      <c r="BB132" s="85"/>
      <c r="BC132" s="86"/>
      <c r="BD132" s="87"/>
      <c r="BE132" s="14"/>
      <c r="BF132" s="85"/>
      <c r="BG132" s="86"/>
      <c r="BH132" s="87"/>
      <c r="BI132" s="14"/>
      <c r="BJ132" s="85"/>
      <c r="BK132" s="86"/>
      <c r="BL132" s="87"/>
      <c r="BM132" s="14"/>
      <c r="BN132" s="103"/>
      <c r="BO132" s="104"/>
      <c r="BP132" s="105"/>
    </row>
    <row r="133" spans="3:68">
      <c r="C133" s="54"/>
      <c r="D133" s="45"/>
      <c r="E133" s="51"/>
      <c r="F133" s="51"/>
      <c r="G133" s="46"/>
      <c r="H133" s="14"/>
      <c r="I133" s="71"/>
      <c r="J133" s="72"/>
      <c r="K133" s="72"/>
      <c r="L133" s="73"/>
      <c r="M133" s="15"/>
      <c r="N133" s="71"/>
      <c r="O133" s="72"/>
      <c r="P133" s="72"/>
      <c r="Q133" s="73"/>
      <c r="R133" s="14"/>
      <c r="S133" s="82"/>
      <c r="T133" s="83"/>
      <c r="U133" s="84"/>
      <c r="V133" s="14"/>
      <c r="W133" s="71"/>
      <c r="X133" s="72"/>
      <c r="Y133" s="72"/>
      <c r="Z133" s="73"/>
      <c r="AA133" s="14"/>
      <c r="AB133" s="82"/>
      <c r="AC133" s="83"/>
      <c r="AD133" s="84"/>
      <c r="AE133" s="14"/>
      <c r="AF133" s="71"/>
      <c r="AG133" s="72"/>
      <c r="AH133" s="72"/>
      <c r="AI133" s="73"/>
      <c r="AJ133" s="14"/>
      <c r="AK133" s="82"/>
      <c r="AL133" s="83"/>
      <c r="AM133" s="84"/>
      <c r="AN133" s="14"/>
      <c r="AO133" s="71"/>
      <c r="AP133" s="72"/>
      <c r="AQ133" s="72"/>
      <c r="AR133" s="73"/>
      <c r="AS133" s="14"/>
      <c r="AT133" s="82"/>
      <c r="AU133" s="83"/>
      <c r="AV133" s="84"/>
      <c r="AW133" s="14"/>
      <c r="AX133" s="91"/>
      <c r="AY133" s="92"/>
      <c r="AZ133" s="93"/>
      <c r="BA133" s="14"/>
      <c r="BB133" s="82"/>
      <c r="BC133" s="83"/>
      <c r="BD133" s="84"/>
      <c r="BE133" s="14"/>
      <c r="BF133" s="82"/>
      <c r="BG133" s="83"/>
      <c r="BH133" s="84"/>
      <c r="BI133" s="14"/>
      <c r="BJ133" s="82"/>
      <c r="BK133" s="83"/>
      <c r="BL133" s="84"/>
      <c r="BM133" s="14"/>
      <c r="BN133" s="100"/>
      <c r="BO133" s="101"/>
      <c r="BP133" s="102"/>
    </row>
    <row r="134" spans="3:68">
      <c r="C134" s="56"/>
      <c r="D134" s="57"/>
      <c r="E134" s="58"/>
      <c r="F134" s="58"/>
      <c r="G134" s="59"/>
      <c r="H134" s="14"/>
      <c r="I134" s="74"/>
      <c r="J134" s="75"/>
      <c r="K134" s="75"/>
      <c r="L134" s="76"/>
      <c r="M134" s="15"/>
      <c r="N134" s="74"/>
      <c r="O134" s="75"/>
      <c r="P134" s="75"/>
      <c r="Q134" s="76"/>
      <c r="R134" s="14"/>
      <c r="S134" s="85"/>
      <c r="T134" s="86"/>
      <c r="U134" s="87"/>
      <c r="V134" s="14"/>
      <c r="W134" s="74"/>
      <c r="X134" s="75"/>
      <c r="Y134" s="75"/>
      <c r="Z134" s="76"/>
      <c r="AA134" s="14"/>
      <c r="AB134" s="85"/>
      <c r="AC134" s="86"/>
      <c r="AD134" s="87"/>
      <c r="AE134" s="14"/>
      <c r="AF134" s="74"/>
      <c r="AG134" s="75"/>
      <c r="AH134" s="75"/>
      <c r="AI134" s="76"/>
      <c r="AJ134" s="14"/>
      <c r="AK134" s="85"/>
      <c r="AL134" s="86"/>
      <c r="AM134" s="87"/>
      <c r="AN134" s="14"/>
      <c r="AO134" s="74"/>
      <c r="AP134" s="75"/>
      <c r="AQ134" s="75"/>
      <c r="AR134" s="76"/>
      <c r="AS134" s="14"/>
      <c r="AT134" s="85"/>
      <c r="AU134" s="86"/>
      <c r="AV134" s="87"/>
      <c r="AW134" s="14"/>
      <c r="AX134" s="94"/>
      <c r="AY134" s="95"/>
      <c r="AZ134" s="96"/>
      <c r="BA134" s="14"/>
      <c r="BB134" s="85"/>
      <c r="BC134" s="86"/>
      <c r="BD134" s="87"/>
      <c r="BE134" s="14"/>
      <c r="BF134" s="85"/>
      <c r="BG134" s="86"/>
      <c r="BH134" s="87"/>
      <c r="BI134" s="14"/>
      <c r="BJ134" s="85"/>
      <c r="BK134" s="86"/>
      <c r="BL134" s="87"/>
      <c r="BM134" s="14"/>
      <c r="BN134" s="103"/>
      <c r="BO134" s="104"/>
      <c r="BP134" s="105"/>
    </row>
    <row r="135" spans="3:68">
      <c r="C135" s="54"/>
      <c r="D135" s="45"/>
      <c r="E135" s="51"/>
      <c r="F135" s="51"/>
      <c r="G135" s="46"/>
      <c r="H135" s="14"/>
      <c r="I135" s="71"/>
      <c r="J135" s="72"/>
      <c r="K135" s="72"/>
      <c r="L135" s="73"/>
      <c r="M135" s="15"/>
      <c r="N135" s="71"/>
      <c r="O135" s="72"/>
      <c r="P135" s="72"/>
      <c r="Q135" s="73"/>
      <c r="R135" s="14"/>
      <c r="S135" s="82"/>
      <c r="T135" s="83"/>
      <c r="U135" s="84"/>
      <c r="V135" s="14"/>
      <c r="W135" s="71"/>
      <c r="X135" s="72"/>
      <c r="Y135" s="72"/>
      <c r="Z135" s="73"/>
      <c r="AA135" s="14"/>
      <c r="AB135" s="82"/>
      <c r="AC135" s="83"/>
      <c r="AD135" s="84"/>
      <c r="AE135" s="14"/>
      <c r="AF135" s="71"/>
      <c r="AG135" s="72"/>
      <c r="AH135" s="72"/>
      <c r="AI135" s="73"/>
      <c r="AJ135" s="14"/>
      <c r="AK135" s="82"/>
      <c r="AL135" s="83"/>
      <c r="AM135" s="84"/>
      <c r="AN135" s="14"/>
      <c r="AO135" s="71"/>
      <c r="AP135" s="72"/>
      <c r="AQ135" s="72"/>
      <c r="AR135" s="73"/>
      <c r="AS135" s="14"/>
      <c r="AT135" s="82"/>
      <c r="AU135" s="83"/>
      <c r="AV135" s="84"/>
      <c r="AW135" s="14"/>
      <c r="AX135" s="91"/>
      <c r="AY135" s="92"/>
      <c r="AZ135" s="93"/>
      <c r="BA135" s="14"/>
      <c r="BB135" s="82"/>
      <c r="BC135" s="83"/>
      <c r="BD135" s="84"/>
      <c r="BE135" s="14"/>
      <c r="BF135" s="82"/>
      <c r="BG135" s="83"/>
      <c r="BH135" s="84"/>
      <c r="BI135" s="14"/>
      <c r="BJ135" s="82"/>
      <c r="BK135" s="83"/>
      <c r="BL135" s="84"/>
      <c r="BM135" s="14"/>
      <c r="BN135" s="100"/>
      <c r="BO135" s="101"/>
      <c r="BP135" s="102"/>
    </row>
    <row r="136" spans="3:68">
      <c r="C136" s="56"/>
      <c r="D136" s="57"/>
      <c r="E136" s="58"/>
      <c r="F136" s="58"/>
      <c r="G136" s="59"/>
      <c r="H136" s="14"/>
      <c r="I136" s="74"/>
      <c r="J136" s="75"/>
      <c r="K136" s="75"/>
      <c r="L136" s="76"/>
      <c r="M136" s="15"/>
      <c r="N136" s="74"/>
      <c r="O136" s="75"/>
      <c r="P136" s="75"/>
      <c r="Q136" s="76"/>
      <c r="R136" s="14"/>
      <c r="S136" s="85"/>
      <c r="T136" s="86"/>
      <c r="U136" s="87"/>
      <c r="V136" s="14"/>
      <c r="W136" s="74"/>
      <c r="X136" s="75"/>
      <c r="Y136" s="75"/>
      <c r="Z136" s="76"/>
      <c r="AA136" s="14"/>
      <c r="AB136" s="85"/>
      <c r="AC136" s="86"/>
      <c r="AD136" s="87"/>
      <c r="AE136" s="14"/>
      <c r="AF136" s="74"/>
      <c r="AG136" s="75"/>
      <c r="AH136" s="75"/>
      <c r="AI136" s="76"/>
      <c r="AJ136" s="14"/>
      <c r="AK136" s="85"/>
      <c r="AL136" s="86"/>
      <c r="AM136" s="87"/>
      <c r="AN136" s="14"/>
      <c r="AO136" s="74"/>
      <c r="AP136" s="75"/>
      <c r="AQ136" s="75"/>
      <c r="AR136" s="76"/>
      <c r="AS136" s="14"/>
      <c r="AT136" s="85"/>
      <c r="AU136" s="86"/>
      <c r="AV136" s="87"/>
      <c r="AW136" s="14"/>
      <c r="AX136" s="94"/>
      <c r="AY136" s="95"/>
      <c r="AZ136" s="96"/>
      <c r="BA136" s="14"/>
      <c r="BB136" s="85"/>
      <c r="BC136" s="86"/>
      <c r="BD136" s="87"/>
      <c r="BE136" s="14"/>
      <c r="BF136" s="85"/>
      <c r="BG136" s="86"/>
      <c r="BH136" s="87"/>
      <c r="BI136" s="14"/>
      <c r="BJ136" s="85"/>
      <c r="BK136" s="86"/>
      <c r="BL136" s="87"/>
      <c r="BM136" s="14"/>
      <c r="BN136" s="103"/>
      <c r="BO136" s="104"/>
      <c r="BP136" s="105"/>
    </row>
    <row r="137" spans="3:68">
      <c r="C137" s="54"/>
      <c r="D137" s="45"/>
      <c r="E137" s="51"/>
      <c r="F137" s="51"/>
      <c r="G137" s="46"/>
      <c r="H137" s="14"/>
      <c r="I137" s="71"/>
      <c r="J137" s="72"/>
      <c r="K137" s="72"/>
      <c r="L137" s="73"/>
      <c r="M137" s="15"/>
      <c r="N137" s="71"/>
      <c r="O137" s="72"/>
      <c r="P137" s="72"/>
      <c r="Q137" s="73"/>
      <c r="R137" s="14"/>
      <c r="S137" s="82"/>
      <c r="T137" s="83"/>
      <c r="U137" s="84"/>
      <c r="V137" s="14"/>
      <c r="W137" s="71"/>
      <c r="X137" s="72"/>
      <c r="Y137" s="72"/>
      <c r="Z137" s="73"/>
      <c r="AA137" s="14"/>
      <c r="AB137" s="82"/>
      <c r="AC137" s="83"/>
      <c r="AD137" s="84"/>
      <c r="AE137" s="14"/>
      <c r="AF137" s="71"/>
      <c r="AG137" s="72"/>
      <c r="AH137" s="72"/>
      <c r="AI137" s="73"/>
      <c r="AJ137" s="14"/>
      <c r="AK137" s="82"/>
      <c r="AL137" s="83"/>
      <c r="AM137" s="84"/>
      <c r="AN137" s="14"/>
      <c r="AO137" s="71"/>
      <c r="AP137" s="72"/>
      <c r="AQ137" s="72"/>
      <c r="AR137" s="73"/>
      <c r="AS137" s="14"/>
      <c r="AT137" s="82"/>
      <c r="AU137" s="83"/>
      <c r="AV137" s="84"/>
      <c r="AW137" s="14"/>
      <c r="AX137" s="91"/>
      <c r="AY137" s="92"/>
      <c r="AZ137" s="93"/>
      <c r="BA137" s="14"/>
      <c r="BB137" s="82"/>
      <c r="BC137" s="83"/>
      <c r="BD137" s="84"/>
      <c r="BE137" s="14"/>
      <c r="BF137" s="82"/>
      <c r="BG137" s="83"/>
      <c r="BH137" s="84"/>
      <c r="BI137" s="14"/>
      <c r="BJ137" s="82"/>
      <c r="BK137" s="83"/>
      <c r="BL137" s="84"/>
      <c r="BM137" s="14"/>
      <c r="BN137" s="100"/>
      <c r="BO137" s="101"/>
      <c r="BP137" s="102"/>
    </row>
    <row r="138" spans="3:68">
      <c r="C138" s="56"/>
      <c r="D138" s="57"/>
      <c r="E138" s="58"/>
      <c r="F138" s="58"/>
      <c r="G138" s="59"/>
      <c r="H138" s="14"/>
      <c r="I138" s="74"/>
      <c r="J138" s="75"/>
      <c r="K138" s="75"/>
      <c r="L138" s="76"/>
      <c r="M138" s="15"/>
      <c r="N138" s="74"/>
      <c r="O138" s="75"/>
      <c r="P138" s="75"/>
      <c r="Q138" s="76"/>
      <c r="R138" s="14"/>
      <c r="S138" s="85"/>
      <c r="T138" s="86"/>
      <c r="U138" s="87"/>
      <c r="V138" s="14"/>
      <c r="W138" s="74"/>
      <c r="X138" s="75"/>
      <c r="Y138" s="75"/>
      <c r="Z138" s="76"/>
      <c r="AA138" s="14"/>
      <c r="AB138" s="85"/>
      <c r="AC138" s="86"/>
      <c r="AD138" s="87"/>
      <c r="AE138" s="14"/>
      <c r="AF138" s="74"/>
      <c r="AG138" s="75"/>
      <c r="AH138" s="75"/>
      <c r="AI138" s="76"/>
      <c r="AJ138" s="14"/>
      <c r="AK138" s="85"/>
      <c r="AL138" s="86"/>
      <c r="AM138" s="87"/>
      <c r="AN138" s="14"/>
      <c r="AO138" s="74"/>
      <c r="AP138" s="75"/>
      <c r="AQ138" s="75"/>
      <c r="AR138" s="76"/>
      <c r="AS138" s="14"/>
      <c r="AT138" s="85"/>
      <c r="AU138" s="86"/>
      <c r="AV138" s="87"/>
      <c r="AW138" s="14"/>
      <c r="AX138" s="94"/>
      <c r="AY138" s="95"/>
      <c r="AZ138" s="96"/>
      <c r="BA138" s="14"/>
      <c r="BB138" s="85"/>
      <c r="BC138" s="86"/>
      <c r="BD138" s="87"/>
      <c r="BE138" s="14"/>
      <c r="BF138" s="85"/>
      <c r="BG138" s="86"/>
      <c r="BH138" s="87"/>
      <c r="BI138" s="14"/>
      <c r="BJ138" s="85"/>
      <c r="BK138" s="86"/>
      <c r="BL138" s="87"/>
      <c r="BM138" s="14"/>
      <c r="BN138" s="103"/>
      <c r="BO138" s="104"/>
      <c r="BP138" s="105"/>
    </row>
    <row r="139" spans="3:68">
      <c r="C139" s="54"/>
      <c r="D139" s="45"/>
      <c r="E139" s="51"/>
      <c r="F139" s="51"/>
      <c r="G139" s="46"/>
      <c r="H139" s="14"/>
      <c r="I139" s="71"/>
      <c r="J139" s="72"/>
      <c r="K139" s="72"/>
      <c r="L139" s="73"/>
      <c r="M139" s="15"/>
      <c r="N139" s="71"/>
      <c r="O139" s="72"/>
      <c r="P139" s="72"/>
      <c r="Q139" s="73"/>
      <c r="R139" s="14"/>
      <c r="S139" s="82"/>
      <c r="T139" s="83"/>
      <c r="U139" s="84"/>
      <c r="V139" s="14"/>
      <c r="W139" s="71"/>
      <c r="X139" s="72"/>
      <c r="Y139" s="72"/>
      <c r="Z139" s="73"/>
      <c r="AA139" s="14"/>
      <c r="AB139" s="82"/>
      <c r="AC139" s="83"/>
      <c r="AD139" s="84"/>
      <c r="AE139" s="14"/>
      <c r="AF139" s="71"/>
      <c r="AG139" s="72"/>
      <c r="AH139" s="72"/>
      <c r="AI139" s="73"/>
      <c r="AJ139" s="14"/>
      <c r="AK139" s="82"/>
      <c r="AL139" s="83"/>
      <c r="AM139" s="84"/>
      <c r="AN139" s="14"/>
      <c r="AO139" s="71"/>
      <c r="AP139" s="72"/>
      <c r="AQ139" s="72"/>
      <c r="AR139" s="73"/>
      <c r="AS139" s="14"/>
      <c r="AT139" s="82"/>
      <c r="AU139" s="83"/>
      <c r="AV139" s="84"/>
      <c r="AW139" s="14"/>
      <c r="AX139" s="91"/>
      <c r="AY139" s="92"/>
      <c r="AZ139" s="93"/>
      <c r="BA139" s="14"/>
      <c r="BB139" s="82"/>
      <c r="BC139" s="83"/>
      <c r="BD139" s="84"/>
      <c r="BE139" s="14"/>
      <c r="BF139" s="82"/>
      <c r="BG139" s="83"/>
      <c r="BH139" s="84"/>
      <c r="BI139" s="14"/>
      <c r="BJ139" s="82"/>
      <c r="BK139" s="83"/>
      <c r="BL139" s="84"/>
      <c r="BM139" s="14"/>
      <c r="BN139" s="100"/>
      <c r="BO139" s="101"/>
      <c r="BP139" s="102"/>
    </row>
    <row r="140" spans="3:68">
      <c r="C140" s="56"/>
      <c r="D140" s="57"/>
      <c r="E140" s="58"/>
      <c r="F140" s="58"/>
      <c r="G140" s="59"/>
      <c r="H140" s="14"/>
      <c r="I140" s="74"/>
      <c r="J140" s="75"/>
      <c r="K140" s="75"/>
      <c r="L140" s="76"/>
      <c r="M140" s="15"/>
      <c r="N140" s="74"/>
      <c r="O140" s="75"/>
      <c r="P140" s="75"/>
      <c r="Q140" s="76"/>
      <c r="R140" s="14"/>
      <c r="S140" s="85"/>
      <c r="T140" s="86"/>
      <c r="U140" s="87"/>
      <c r="V140" s="14"/>
      <c r="W140" s="74"/>
      <c r="X140" s="75"/>
      <c r="Y140" s="75"/>
      <c r="Z140" s="76"/>
      <c r="AA140" s="14"/>
      <c r="AB140" s="85"/>
      <c r="AC140" s="86"/>
      <c r="AD140" s="87"/>
      <c r="AE140" s="14"/>
      <c r="AF140" s="74"/>
      <c r="AG140" s="75"/>
      <c r="AH140" s="75"/>
      <c r="AI140" s="76"/>
      <c r="AJ140" s="14"/>
      <c r="AK140" s="85"/>
      <c r="AL140" s="86"/>
      <c r="AM140" s="87"/>
      <c r="AN140" s="14"/>
      <c r="AO140" s="74"/>
      <c r="AP140" s="75"/>
      <c r="AQ140" s="75"/>
      <c r="AR140" s="76"/>
      <c r="AS140" s="14"/>
      <c r="AT140" s="85"/>
      <c r="AU140" s="86"/>
      <c r="AV140" s="87"/>
      <c r="AW140" s="14"/>
      <c r="AX140" s="94"/>
      <c r="AY140" s="95"/>
      <c r="AZ140" s="96"/>
      <c r="BA140" s="14"/>
      <c r="BB140" s="85"/>
      <c r="BC140" s="86"/>
      <c r="BD140" s="87"/>
      <c r="BE140" s="14"/>
      <c r="BF140" s="85"/>
      <c r="BG140" s="86"/>
      <c r="BH140" s="87"/>
      <c r="BI140" s="14"/>
      <c r="BJ140" s="85"/>
      <c r="BK140" s="86"/>
      <c r="BL140" s="87"/>
      <c r="BM140" s="14"/>
      <c r="BN140" s="103"/>
      <c r="BO140" s="104"/>
      <c r="BP140" s="105"/>
    </row>
    <row r="141" spans="3:68">
      <c r="C141" s="54"/>
      <c r="D141" s="45"/>
      <c r="E141" s="51"/>
      <c r="F141" s="51"/>
      <c r="G141" s="46"/>
      <c r="H141" s="14"/>
      <c r="I141" s="71"/>
      <c r="J141" s="72"/>
      <c r="K141" s="72"/>
      <c r="L141" s="73"/>
      <c r="M141" s="15"/>
      <c r="N141" s="71"/>
      <c r="O141" s="72"/>
      <c r="P141" s="72"/>
      <c r="Q141" s="73"/>
      <c r="R141" s="14"/>
      <c r="S141" s="82"/>
      <c r="T141" s="83"/>
      <c r="U141" s="84"/>
      <c r="V141" s="14"/>
      <c r="W141" s="71"/>
      <c r="X141" s="72"/>
      <c r="Y141" s="72"/>
      <c r="Z141" s="73"/>
      <c r="AA141" s="14"/>
      <c r="AB141" s="82"/>
      <c r="AC141" s="83"/>
      <c r="AD141" s="84"/>
      <c r="AE141" s="14"/>
      <c r="AF141" s="71"/>
      <c r="AG141" s="72"/>
      <c r="AH141" s="72"/>
      <c r="AI141" s="73"/>
      <c r="AJ141" s="14"/>
      <c r="AK141" s="82"/>
      <c r="AL141" s="83"/>
      <c r="AM141" s="84"/>
      <c r="AN141" s="14"/>
      <c r="AO141" s="71"/>
      <c r="AP141" s="72"/>
      <c r="AQ141" s="72"/>
      <c r="AR141" s="73"/>
      <c r="AS141" s="14"/>
      <c r="AT141" s="82"/>
      <c r="AU141" s="83"/>
      <c r="AV141" s="84"/>
      <c r="AW141" s="14"/>
      <c r="AX141" s="91"/>
      <c r="AY141" s="92"/>
      <c r="AZ141" s="93"/>
      <c r="BA141" s="14"/>
      <c r="BB141" s="82"/>
      <c r="BC141" s="83"/>
      <c r="BD141" s="84"/>
      <c r="BE141" s="14"/>
      <c r="BF141" s="82"/>
      <c r="BG141" s="83"/>
      <c r="BH141" s="84"/>
      <c r="BI141" s="14"/>
      <c r="BJ141" s="82"/>
      <c r="BK141" s="83"/>
      <c r="BL141" s="84"/>
      <c r="BM141" s="14"/>
      <c r="BN141" s="100"/>
      <c r="BO141" s="101"/>
      <c r="BP141" s="102"/>
    </row>
    <row r="142" spans="3:68">
      <c r="C142" s="56"/>
      <c r="D142" s="57"/>
      <c r="E142" s="58"/>
      <c r="F142" s="58"/>
      <c r="G142" s="59"/>
      <c r="H142" s="14"/>
      <c r="I142" s="74"/>
      <c r="J142" s="75"/>
      <c r="K142" s="75"/>
      <c r="L142" s="76"/>
      <c r="M142" s="15"/>
      <c r="N142" s="74"/>
      <c r="O142" s="75"/>
      <c r="P142" s="75"/>
      <c r="Q142" s="76"/>
      <c r="R142" s="14"/>
      <c r="S142" s="85"/>
      <c r="T142" s="86"/>
      <c r="U142" s="87"/>
      <c r="V142" s="14"/>
      <c r="W142" s="74"/>
      <c r="X142" s="75"/>
      <c r="Y142" s="75"/>
      <c r="Z142" s="76"/>
      <c r="AA142" s="14"/>
      <c r="AB142" s="85"/>
      <c r="AC142" s="86"/>
      <c r="AD142" s="87"/>
      <c r="AE142" s="14"/>
      <c r="AF142" s="74"/>
      <c r="AG142" s="75"/>
      <c r="AH142" s="75"/>
      <c r="AI142" s="76"/>
      <c r="AJ142" s="14"/>
      <c r="AK142" s="85"/>
      <c r="AL142" s="86"/>
      <c r="AM142" s="87"/>
      <c r="AN142" s="14"/>
      <c r="AO142" s="74"/>
      <c r="AP142" s="75"/>
      <c r="AQ142" s="75"/>
      <c r="AR142" s="76"/>
      <c r="AS142" s="14"/>
      <c r="AT142" s="85"/>
      <c r="AU142" s="86"/>
      <c r="AV142" s="87"/>
      <c r="AW142" s="14"/>
      <c r="AX142" s="94"/>
      <c r="AY142" s="95"/>
      <c r="AZ142" s="96"/>
      <c r="BA142" s="14"/>
      <c r="BB142" s="85"/>
      <c r="BC142" s="86"/>
      <c r="BD142" s="87"/>
      <c r="BE142" s="14"/>
      <c r="BF142" s="85"/>
      <c r="BG142" s="86"/>
      <c r="BH142" s="87"/>
      <c r="BI142" s="14"/>
      <c r="BJ142" s="85"/>
      <c r="BK142" s="86"/>
      <c r="BL142" s="87"/>
      <c r="BM142" s="14"/>
      <c r="BN142" s="103"/>
      <c r="BO142" s="104"/>
      <c r="BP142" s="105"/>
    </row>
    <row r="143" spans="3:68">
      <c r="C143" s="54"/>
      <c r="D143" s="45"/>
      <c r="E143" s="51"/>
      <c r="F143" s="51"/>
      <c r="G143" s="46"/>
      <c r="H143" s="14"/>
      <c r="I143" s="71"/>
      <c r="J143" s="72"/>
      <c r="K143" s="72"/>
      <c r="L143" s="73"/>
      <c r="M143" s="15"/>
      <c r="N143" s="71"/>
      <c r="O143" s="72"/>
      <c r="P143" s="72"/>
      <c r="Q143" s="73"/>
      <c r="R143" s="14"/>
      <c r="S143" s="82"/>
      <c r="T143" s="83"/>
      <c r="U143" s="84"/>
      <c r="V143" s="14"/>
      <c r="W143" s="71"/>
      <c r="X143" s="72"/>
      <c r="Y143" s="72"/>
      <c r="Z143" s="73"/>
      <c r="AA143" s="14"/>
      <c r="AB143" s="82"/>
      <c r="AC143" s="83"/>
      <c r="AD143" s="84"/>
      <c r="AE143" s="14"/>
      <c r="AF143" s="71"/>
      <c r="AG143" s="72"/>
      <c r="AH143" s="72"/>
      <c r="AI143" s="73"/>
      <c r="AJ143" s="14"/>
      <c r="AK143" s="82"/>
      <c r="AL143" s="83"/>
      <c r="AM143" s="84"/>
      <c r="AN143" s="14"/>
      <c r="AO143" s="71"/>
      <c r="AP143" s="72"/>
      <c r="AQ143" s="72"/>
      <c r="AR143" s="73"/>
      <c r="AS143" s="14"/>
      <c r="AT143" s="82"/>
      <c r="AU143" s="83"/>
      <c r="AV143" s="84"/>
      <c r="AW143" s="14"/>
      <c r="AX143" s="91"/>
      <c r="AY143" s="92"/>
      <c r="AZ143" s="93"/>
      <c r="BA143" s="14"/>
      <c r="BB143" s="82"/>
      <c r="BC143" s="83"/>
      <c r="BD143" s="84"/>
      <c r="BE143" s="14"/>
      <c r="BF143" s="82"/>
      <c r="BG143" s="83"/>
      <c r="BH143" s="84"/>
      <c r="BI143" s="14"/>
      <c r="BJ143" s="82"/>
      <c r="BK143" s="83"/>
      <c r="BL143" s="84"/>
      <c r="BM143" s="14"/>
      <c r="BN143" s="100"/>
      <c r="BO143" s="101"/>
      <c r="BP143" s="102"/>
    </row>
    <row r="144" spans="3:68">
      <c r="C144" s="56"/>
      <c r="D144" s="57"/>
      <c r="E144" s="58"/>
      <c r="F144" s="58"/>
      <c r="G144" s="59"/>
      <c r="I144" s="74"/>
      <c r="J144" s="75"/>
      <c r="K144" s="75"/>
      <c r="L144" s="76"/>
      <c r="M144" s="16"/>
      <c r="N144" s="74"/>
      <c r="O144" s="75"/>
      <c r="P144" s="75"/>
      <c r="Q144" s="76"/>
      <c r="S144" s="85"/>
      <c r="T144" s="86"/>
      <c r="U144" s="87"/>
      <c r="W144" s="74"/>
      <c r="X144" s="75"/>
      <c r="Y144" s="75"/>
      <c r="Z144" s="76"/>
      <c r="AB144" s="85"/>
      <c r="AC144" s="86"/>
      <c r="AD144" s="87"/>
      <c r="AF144" s="74"/>
      <c r="AG144" s="75"/>
      <c r="AH144" s="75"/>
      <c r="AI144" s="76"/>
      <c r="AK144" s="85"/>
      <c r="AL144" s="86"/>
      <c r="AM144" s="87"/>
      <c r="AO144" s="74"/>
      <c r="AP144" s="75"/>
      <c r="AQ144" s="75"/>
      <c r="AR144" s="76"/>
      <c r="AT144" s="85"/>
      <c r="AU144" s="86"/>
      <c r="AV144" s="87"/>
      <c r="AX144" s="94"/>
      <c r="AY144" s="95"/>
      <c r="AZ144" s="96"/>
      <c r="BB144" s="85"/>
      <c r="BC144" s="86"/>
      <c r="BD144" s="87"/>
      <c r="BF144" s="85"/>
      <c r="BG144" s="86"/>
      <c r="BH144" s="87"/>
      <c r="BJ144" s="85"/>
      <c r="BK144" s="86"/>
      <c r="BL144" s="87"/>
      <c r="BN144" s="103"/>
      <c r="BO144" s="104"/>
      <c r="BP144" s="105"/>
    </row>
    <row r="145" spans="3:68">
      <c r="C145" s="54"/>
      <c r="D145" s="45"/>
      <c r="E145" s="51"/>
      <c r="F145" s="51"/>
      <c r="G145" s="46"/>
      <c r="I145" s="71"/>
      <c r="J145" s="72"/>
      <c r="K145" s="72"/>
      <c r="L145" s="73"/>
      <c r="M145" s="16"/>
      <c r="N145" s="71"/>
      <c r="O145" s="72"/>
      <c r="P145" s="72"/>
      <c r="Q145" s="73"/>
      <c r="S145" s="82"/>
      <c r="T145" s="83"/>
      <c r="U145" s="84"/>
      <c r="W145" s="71"/>
      <c r="X145" s="72"/>
      <c r="Y145" s="72"/>
      <c r="Z145" s="73"/>
      <c r="AB145" s="82"/>
      <c r="AC145" s="83"/>
      <c r="AD145" s="84"/>
      <c r="AF145" s="71"/>
      <c r="AG145" s="72"/>
      <c r="AH145" s="72"/>
      <c r="AI145" s="73"/>
      <c r="AK145" s="82"/>
      <c r="AL145" s="83"/>
      <c r="AM145" s="84"/>
      <c r="AO145" s="71"/>
      <c r="AP145" s="72"/>
      <c r="AQ145" s="72"/>
      <c r="AR145" s="73"/>
      <c r="AT145" s="82"/>
      <c r="AU145" s="83"/>
      <c r="AV145" s="84"/>
      <c r="AX145" s="91"/>
      <c r="AY145" s="92"/>
      <c r="AZ145" s="93"/>
      <c r="BB145" s="82"/>
      <c r="BC145" s="83"/>
      <c r="BD145" s="84"/>
      <c r="BF145" s="82"/>
      <c r="BG145" s="83"/>
      <c r="BH145" s="84"/>
      <c r="BJ145" s="82"/>
      <c r="BK145" s="83"/>
      <c r="BL145" s="84"/>
      <c r="BN145" s="100"/>
      <c r="BO145" s="101"/>
      <c r="BP145" s="102"/>
    </row>
    <row r="146" spans="3:68">
      <c r="C146" s="56"/>
      <c r="D146" s="57"/>
      <c r="E146" s="58"/>
      <c r="F146" s="58"/>
      <c r="G146" s="59"/>
      <c r="I146" s="74"/>
      <c r="J146" s="75"/>
      <c r="K146" s="75"/>
      <c r="L146" s="76"/>
      <c r="M146" s="16"/>
      <c r="N146" s="74"/>
      <c r="O146" s="75"/>
      <c r="P146" s="75"/>
      <c r="Q146" s="76"/>
      <c r="S146" s="85"/>
      <c r="T146" s="86"/>
      <c r="U146" s="87"/>
      <c r="W146" s="74"/>
      <c r="X146" s="75"/>
      <c r="Y146" s="75"/>
      <c r="Z146" s="76"/>
      <c r="AB146" s="85"/>
      <c r="AC146" s="86"/>
      <c r="AD146" s="87"/>
      <c r="AF146" s="74"/>
      <c r="AG146" s="75"/>
      <c r="AH146" s="75"/>
      <c r="AI146" s="76"/>
      <c r="AK146" s="85"/>
      <c r="AL146" s="86"/>
      <c r="AM146" s="87"/>
      <c r="AO146" s="74"/>
      <c r="AP146" s="75"/>
      <c r="AQ146" s="75"/>
      <c r="AR146" s="76"/>
      <c r="AT146" s="85"/>
      <c r="AU146" s="86"/>
      <c r="AV146" s="87"/>
      <c r="AX146" s="94"/>
      <c r="AY146" s="95"/>
      <c r="AZ146" s="96"/>
      <c r="BB146" s="85"/>
      <c r="BC146" s="86"/>
      <c r="BD146" s="87"/>
      <c r="BF146" s="85"/>
      <c r="BG146" s="86"/>
      <c r="BH146" s="87"/>
      <c r="BJ146" s="85"/>
      <c r="BK146" s="86"/>
      <c r="BL146" s="87"/>
      <c r="BN146" s="103"/>
      <c r="BO146" s="104"/>
      <c r="BP146" s="105"/>
    </row>
    <row r="147" spans="3:68">
      <c r="C147" s="54"/>
      <c r="D147" s="45"/>
      <c r="E147" s="51"/>
      <c r="F147" s="51"/>
      <c r="G147" s="46"/>
      <c r="I147" s="71"/>
      <c r="J147" s="72"/>
      <c r="K147" s="72"/>
      <c r="L147" s="73"/>
      <c r="M147" s="16"/>
      <c r="N147" s="71"/>
      <c r="O147" s="72"/>
      <c r="P147" s="72"/>
      <c r="Q147" s="73"/>
      <c r="S147" s="82"/>
      <c r="T147" s="83"/>
      <c r="U147" s="84"/>
      <c r="W147" s="71"/>
      <c r="X147" s="72"/>
      <c r="Y147" s="72"/>
      <c r="Z147" s="73"/>
      <c r="AB147" s="82"/>
      <c r="AC147" s="83"/>
      <c r="AD147" s="84"/>
      <c r="AF147" s="71"/>
      <c r="AG147" s="72"/>
      <c r="AH147" s="72"/>
      <c r="AI147" s="73"/>
      <c r="AK147" s="82"/>
      <c r="AL147" s="83"/>
      <c r="AM147" s="84"/>
      <c r="AO147" s="71"/>
      <c r="AP147" s="72"/>
      <c r="AQ147" s="72"/>
      <c r="AR147" s="73"/>
      <c r="AT147" s="82"/>
      <c r="AU147" s="83"/>
      <c r="AV147" s="84"/>
      <c r="AX147" s="91"/>
      <c r="AY147" s="92"/>
      <c r="AZ147" s="93"/>
      <c r="BB147" s="82"/>
      <c r="BC147" s="83"/>
      <c r="BD147" s="84"/>
      <c r="BF147" s="82"/>
      <c r="BG147" s="83"/>
      <c r="BH147" s="84"/>
      <c r="BJ147" s="82"/>
      <c r="BK147" s="83"/>
      <c r="BL147" s="84"/>
      <c r="BN147" s="100"/>
      <c r="BO147" s="101"/>
      <c r="BP147" s="102"/>
    </row>
    <row r="148" spans="3:68">
      <c r="C148" s="56"/>
      <c r="D148" s="57"/>
      <c r="E148" s="58"/>
      <c r="F148" s="58"/>
      <c r="G148" s="59"/>
      <c r="I148" s="74"/>
      <c r="J148" s="75"/>
      <c r="K148" s="75"/>
      <c r="L148" s="76"/>
      <c r="M148" s="16"/>
      <c r="N148" s="74"/>
      <c r="O148" s="75"/>
      <c r="P148" s="75"/>
      <c r="Q148" s="76"/>
      <c r="S148" s="85"/>
      <c r="T148" s="86"/>
      <c r="U148" s="87"/>
      <c r="W148" s="74"/>
      <c r="X148" s="75"/>
      <c r="Y148" s="75"/>
      <c r="Z148" s="76"/>
      <c r="AB148" s="85"/>
      <c r="AC148" s="86"/>
      <c r="AD148" s="87"/>
      <c r="AF148" s="74"/>
      <c r="AG148" s="75"/>
      <c r="AH148" s="75"/>
      <c r="AI148" s="76"/>
      <c r="AK148" s="85"/>
      <c r="AL148" s="86"/>
      <c r="AM148" s="87"/>
      <c r="AO148" s="74"/>
      <c r="AP148" s="75"/>
      <c r="AQ148" s="75"/>
      <c r="AR148" s="76"/>
      <c r="AT148" s="85"/>
      <c r="AU148" s="86"/>
      <c r="AV148" s="87"/>
      <c r="AX148" s="94"/>
      <c r="AY148" s="95"/>
      <c r="AZ148" s="96"/>
      <c r="BB148" s="85"/>
      <c r="BC148" s="86"/>
      <c r="BD148" s="87"/>
      <c r="BF148" s="85"/>
      <c r="BG148" s="86"/>
      <c r="BH148" s="87"/>
      <c r="BJ148" s="85"/>
      <c r="BK148" s="86"/>
      <c r="BL148" s="87"/>
      <c r="BN148" s="103"/>
      <c r="BO148" s="104"/>
      <c r="BP148" s="105"/>
    </row>
    <row r="149" spans="3:68">
      <c r="C149" s="54"/>
      <c r="D149" s="45"/>
      <c r="E149" s="51"/>
      <c r="F149" s="51"/>
      <c r="G149" s="46"/>
      <c r="I149" s="71"/>
      <c r="J149" s="72"/>
      <c r="K149" s="72"/>
      <c r="L149" s="73"/>
      <c r="M149" s="16"/>
      <c r="N149" s="71"/>
      <c r="O149" s="72"/>
      <c r="P149" s="72"/>
      <c r="Q149" s="73"/>
      <c r="S149" s="82"/>
      <c r="T149" s="83"/>
      <c r="U149" s="84"/>
      <c r="W149" s="71"/>
      <c r="X149" s="72"/>
      <c r="Y149" s="72"/>
      <c r="Z149" s="73"/>
      <c r="AB149" s="82"/>
      <c r="AC149" s="83"/>
      <c r="AD149" s="84"/>
      <c r="AF149" s="71"/>
      <c r="AG149" s="72"/>
      <c r="AH149" s="72"/>
      <c r="AI149" s="73"/>
      <c r="AK149" s="82"/>
      <c r="AL149" s="83"/>
      <c r="AM149" s="84"/>
      <c r="AO149" s="71"/>
      <c r="AP149" s="72"/>
      <c r="AQ149" s="72"/>
      <c r="AR149" s="73"/>
      <c r="AT149" s="82"/>
      <c r="AU149" s="83"/>
      <c r="AV149" s="84"/>
      <c r="AX149" s="91"/>
      <c r="AY149" s="92"/>
      <c r="AZ149" s="93"/>
      <c r="BB149" s="82"/>
      <c r="BC149" s="83"/>
      <c r="BD149" s="84"/>
      <c r="BF149" s="82"/>
      <c r="BG149" s="83"/>
      <c r="BH149" s="84"/>
      <c r="BJ149" s="82"/>
      <c r="BK149" s="83"/>
      <c r="BL149" s="84"/>
      <c r="BN149" s="100"/>
      <c r="BO149" s="101"/>
      <c r="BP149" s="102"/>
    </row>
    <row r="150" spans="3:68">
      <c r="C150" s="56"/>
      <c r="D150" s="57"/>
      <c r="E150" s="58"/>
      <c r="F150" s="58"/>
      <c r="G150" s="59"/>
      <c r="I150" s="74"/>
      <c r="J150" s="75"/>
      <c r="K150" s="75"/>
      <c r="L150" s="76"/>
      <c r="M150" s="16"/>
      <c r="N150" s="74"/>
      <c r="O150" s="75"/>
      <c r="P150" s="75"/>
      <c r="Q150" s="76"/>
      <c r="S150" s="85"/>
      <c r="T150" s="86"/>
      <c r="U150" s="87"/>
      <c r="W150" s="74"/>
      <c r="X150" s="75"/>
      <c r="Y150" s="75"/>
      <c r="Z150" s="76"/>
      <c r="AB150" s="85"/>
      <c r="AC150" s="86"/>
      <c r="AD150" s="87"/>
      <c r="AF150" s="74"/>
      <c r="AG150" s="75"/>
      <c r="AH150" s="75"/>
      <c r="AI150" s="76"/>
      <c r="AK150" s="85"/>
      <c r="AL150" s="86"/>
      <c r="AM150" s="87"/>
      <c r="AO150" s="74"/>
      <c r="AP150" s="75"/>
      <c r="AQ150" s="75"/>
      <c r="AR150" s="76"/>
      <c r="AT150" s="85"/>
      <c r="AU150" s="86"/>
      <c r="AV150" s="87"/>
      <c r="AX150" s="94"/>
      <c r="AY150" s="95"/>
      <c r="AZ150" s="96"/>
      <c r="BB150" s="85"/>
      <c r="BC150" s="86"/>
      <c r="BD150" s="87"/>
      <c r="BF150" s="85"/>
      <c r="BG150" s="86"/>
      <c r="BH150" s="87"/>
      <c r="BJ150" s="85"/>
      <c r="BK150" s="86"/>
      <c r="BL150" s="87"/>
      <c r="BN150" s="103"/>
      <c r="BO150" s="104"/>
      <c r="BP150" s="105"/>
    </row>
    <row r="151" spans="3:68">
      <c r="C151" s="54"/>
      <c r="D151" s="45"/>
      <c r="E151" s="51"/>
      <c r="F151" s="51"/>
      <c r="G151" s="46"/>
      <c r="I151" s="71"/>
      <c r="J151" s="72"/>
      <c r="K151" s="72"/>
      <c r="L151" s="73"/>
      <c r="M151" s="16"/>
      <c r="N151" s="71"/>
      <c r="O151" s="72"/>
      <c r="P151" s="72"/>
      <c r="Q151" s="73"/>
      <c r="S151" s="82"/>
      <c r="T151" s="83"/>
      <c r="U151" s="84"/>
      <c r="W151" s="71"/>
      <c r="X151" s="72"/>
      <c r="Y151" s="72"/>
      <c r="Z151" s="73"/>
      <c r="AB151" s="82"/>
      <c r="AC151" s="83"/>
      <c r="AD151" s="84"/>
      <c r="AF151" s="71"/>
      <c r="AG151" s="72"/>
      <c r="AH151" s="72"/>
      <c r="AI151" s="73"/>
      <c r="AK151" s="82"/>
      <c r="AL151" s="83"/>
      <c r="AM151" s="84"/>
      <c r="AO151" s="71"/>
      <c r="AP151" s="72"/>
      <c r="AQ151" s="72"/>
      <c r="AR151" s="73"/>
      <c r="AT151" s="82"/>
      <c r="AU151" s="83"/>
      <c r="AV151" s="84"/>
      <c r="AX151" s="91"/>
      <c r="AY151" s="92"/>
      <c r="AZ151" s="93"/>
      <c r="BB151" s="82"/>
      <c r="BC151" s="83"/>
      <c r="BD151" s="84"/>
      <c r="BF151" s="82"/>
      <c r="BG151" s="83"/>
      <c r="BH151" s="84"/>
      <c r="BJ151" s="82"/>
      <c r="BK151" s="83"/>
      <c r="BL151" s="84"/>
      <c r="BN151" s="100"/>
      <c r="BO151" s="101"/>
      <c r="BP151" s="102"/>
    </row>
    <row r="152" spans="3:68">
      <c r="C152" s="56"/>
      <c r="D152" s="57"/>
      <c r="E152" s="58"/>
      <c r="F152" s="58"/>
      <c r="G152" s="59"/>
      <c r="I152" s="74"/>
      <c r="J152" s="75"/>
      <c r="K152" s="75"/>
      <c r="L152" s="76"/>
      <c r="M152" s="16"/>
      <c r="N152" s="74"/>
      <c r="O152" s="75"/>
      <c r="P152" s="75"/>
      <c r="Q152" s="76"/>
      <c r="S152" s="85"/>
      <c r="T152" s="86"/>
      <c r="U152" s="87"/>
      <c r="W152" s="74"/>
      <c r="X152" s="75"/>
      <c r="Y152" s="75"/>
      <c r="Z152" s="76"/>
      <c r="AB152" s="85"/>
      <c r="AC152" s="86"/>
      <c r="AD152" s="87"/>
      <c r="AF152" s="74"/>
      <c r="AG152" s="75"/>
      <c r="AH152" s="75"/>
      <c r="AI152" s="76"/>
      <c r="AK152" s="85"/>
      <c r="AL152" s="86"/>
      <c r="AM152" s="87"/>
      <c r="AO152" s="74"/>
      <c r="AP152" s="75"/>
      <c r="AQ152" s="75"/>
      <c r="AR152" s="76"/>
      <c r="AT152" s="85"/>
      <c r="AU152" s="86"/>
      <c r="AV152" s="87"/>
      <c r="AX152" s="94"/>
      <c r="AY152" s="95"/>
      <c r="AZ152" s="96"/>
      <c r="BB152" s="85"/>
      <c r="BC152" s="86"/>
      <c r="BD152" s="87"/>
      <c r="BF152" s="85"/>
      <c r="BG152" s="86"/>
      <c r="BH152" s="87"/>
      <c r="BJ152" s="85"/>
      <c r="BK152" s="86"/>
      <c r="BL152" s="87"/>
      <c r="BN152" s="103"/>
      <c r="BO152" s="104"/>
      <c r="BP152" s="105"/>
    </row>
    <row r="153" spans="3:68">
      <c r="C153" s="54"/>
      <c r="D153" s="45"/>
      <c r="E153" s="51"/>
      <c r="F153" s="51"/>
      <c r="G153" s="46"/>
      <c r="I153" s="71"/>
      <c r="J153" s="72"/>
      <c r="K153" s="72"/>
      <c r="L153" s="73"/>
      <c r="M153" s="16"/>
      <c r="N153" s="71"/>
      <c r="O153" s="72"/>
      <c r="P153" s="72"/>
      <c r="Q153" s="73"/>
      <c r="S153" s="82"/>
      <c r="T153" s="83"/>
      <c r="U153" s="84"/>
      <c r="W153" s="71"/>
      <c r="X153" s="72"/>
      <c r="Y153" s="72"/>
      <c r="Z153" s="73"/>
      <c r="AB153" s="82"/>
      <c r="AC153" s="83"/>
      <c r="AD153" s="84"/>
      <c r="AF153" s="71"/>
      <c r="AG153" s="72"/>
      <c r="AH153" s="72"/>
      <c r="AI153" s="73"/>
      <c r="AK153" s="82"/>
      <c r="AL153" s="83"/>
      <c r="AM153" s="84"/>
      <c r="AO153" s="71"/>
      <c r="AP153" s="72"/>
      <c r="AQ153" s="72"/>
      <c r="AR153" s="73"/>
      <c r="AT153" s="82"/>
      <c r="AU153" s="83"/>
      <c r="AV153" s="84"/>
      <c r="AX153" s="91"/>
      <c r="AY153" s="92"/>
      <c r="AZ153" s="93"/>
      <c r="BB153" s="82"/>
      <c r="BC153" s="83"/>
      <c r="BD153" s="84"/>
      <c r="BF153" s="82"/>
      <c r="BG153" s="83"/>
      <c r="BH153" s="84"/>
      <c r="BJ153" s="82"/>
      <c r="BK153" s="83"/>
      <c r="BL153" s="84"/>
      <c r="BN153" s="100"/>
      <c r="BO153" s="101"/>
      <c r="BP153" s="102"/>
    </row>
    <row r="154" spans="3:68">
      <c r="C154" s="56"/>
      <c r="D154" s="57"/>
      <c r="E154" s="58"/>
      <c r="F154" s="58"/>
      <c r="G154" s="59"/>
      <c r="I154" s="74"/>
      <c r="J154" s="75"/>
      <c r="K154" s="75"/>
      <c r="L154" s="76"/>
      <c r="M154" s="16"/>
      <c r="N154" s="74"/>
      <c r="O154" s="75"/>
      <c r="P154" s="75"/>
      <c r="Q154" s="76"/>
      <c r="S154" s="85"/>
      <c r="T154" s="86"/>
      <c r="U154" s="87"/>
      <c r="W154" s="74"/>
      <c r="X154" s="75"/>
      <c r="Y154" s="75"/>
      <c r="Z154" s="76"/>
      <c r="AB154" s="85"/>
      <c r="AC154" s="86"/>
      <c r="AD154" s="87"/>
      <c r="AF154" s="74"/>
      <c r="AG154" s="75"/>
      <c r="AH154" s="75"/>
      <c r="AI154" s="76"/>
      <c r="AK154" s="85"/>
      <c r="AL154" s="86"/>
      <c r="AM154" s="87"/>
      <c r="AO154" s="74"/>
      <c r="AP154" s="75"/>
      <c r="AQ154" s="75"/>
      <c r="AR154" s="76"/>
      <c r="AT154" s="85"/>
      <c r="AU154" s="86"/>
      <c r="AV154" s="87"/>
      <c r="AX154" s="94"/>
      <c r="AY154" s="95"/>
      <c r="AZ154" s="96"/>
      <c r="BB154" s="85"/>
      <c r="BC154" s="86"/>
      <c r="BD154" s="87"/>
      <c r="BF154" s="85"/>
      <c r="BG154" s="86"/>
      <c r="BH154" s="87"/>
      <c r="BJ154" s="85"/>
      <c r="BK154" s="86"/>
      <c r="BL154" s="87"/>
      <c r="BN154" s="103"/>
      <c r="BO154" s="104"/>
      <c r="BP154" s="105"/>
    </row>
    <row r="155" spans="3:68">
      <c r="C155" s="54"/>
      <c r="D155" s="45"/>
      <c r="E155" s="51"/>
      <c r="F155" s="51"/>
      <c r="G155" s="46"/>
      <c r="I155" s="71"/>
      <c r="J155" s="72"/>
      <c r="K155" s="72"/>
      <c r="L155" s="73"/>
      <c r="M155" s="16"/>
      <c r="N155" s="71"/>
      <c r="O155" s="72"/>
      <c r="P155" s="72"/>
      <c r="Q155" s="73"/>
      <c r="S155" s="82"/>
      <c r="T155" s="83"/>
      <c r="U155" s="84"/>
      <c r="W155" s="71"/>
      <c r="X155" s="72"/>
      <c r="Y155" s="72"/>
      <c r="Z155" s="73"/>
      <c r="AB155" s="82"/>
      <c r="AC155" s="83"/>
      <c r="AD155" s="84"/>
      <c r="AF155" s="71"/>
      <c r="AG155" s="72"/>
      <c r="AH155" s="72"/>
      <c r="AI155" s="73"/>
      <c r="AK155" s="82"/>
      <c r="AL155" s="83"/>
      <c r="AM155" s="84"/>
      <c r="AO155" s="71"/>
      <c r="AP155" s="72"/>
      <c r="AQ155" s="72"/>
      <c r="AR155" s="73"/>
      <c r="AT155" s="82"/>
      <c r="AU155" s="83"/>
      <c r="AV155" s="84"/>
      <c r="AX155" s="91"/>
      <c r="AY155" s="92"/>
      <c r="AZ155" s="93"/>
      <c r="BB155" s="82"/>
      <c r="BC155" s="83"/>
      <c r="BD155" s="84"/>
      <c r="BF155" s="82"/>
      <c r="BG155" s="83"/>
      <c r="BH155" s="84"/>
      <c r="BJ155" s="82"/>
      <c r="BK155" s="83"/>
      <c r="BL155" s="84"/>
      <c r="BN155" s="100"/>
      <c r="BO155" s="101"/>
      <c r="BP155" s="102"/>
    </row>
    <row r="156" spans="3:68">
      <c r="C156" s="56"/>
      <c r="D156" s="57"/>
      <c r="E156" s="58"/>
      <c r="F156" s="58"/>
      <c r="G156" s="59"/>
      <c r="I156" s="74"/>
      <c r="J156" s="75"/>
      <c r="K156" s="75"/>
      <c r="L156" s="76"/>
      <c r="M156" s="16"/>
      <c r="N156" s="74"/>
      <c r="O156" s="75"/>
      <c r="P156" s="75"/>
      <c r="Q156" s="76"/>
      <c r="S156" s="85"/>
      <c r="T156" s="86"/>
      <c r="U156" s="87"/>
      <c r="W156" s="74"/>
      <c r="X156" s="75"/>
      <c r="Y156" s="75"/>
      <c r="Z156" s="76"/>
      <c r="AB156" s="85"/>
      <c r="AC156" s="86"/>
      <c r="AD156" s="87"/>
      <c r="AF156" s="74"/>
      <c r="AG156" s="75"/>
      <c r="AH156" s="75"/>
      <c r="AI156" s="76"/>
      <c r="AK156" s="85"/>
      <c r="AL156" s="86"/>
      <c r="AM156" s="87"/>
      <c r="AO156" s="74"/>
      <c r="AP156" s="75"/>
      <c r="AQ156" s="75"/>
      <c r="AR156" s="76"/>
      <c r="AT156" s="85"/>
      <c r="AU156" s="86"/>
      <c r="AV156" s="87"/>
      <c r="AX156" s="94"/>
      <c r="AY156" s="95"/>
      <c r="AZ156" s="96"/>
      <c r="BB156" s="85"/>
      <c r="BC156" s="86"/>
      <c r="BD156" s="87"/>
      <c r="BF156" s="85"/>
      <c r="BG156" s="86"/>
      <c r="BH156" s="87"/>
      <c r="BJ156" s="85"/>
      <c r="BK156" s="86"/>
      <c r="BL156" s="87"/>
      <c r="BN156" s="103"/>
      <c r="BO156" s="104"/>
      <c r="BP156" s="105"/>
    </row>
    <row r="157" spans="3:68">
      <c r="C157" s="54"/>
      <c r="D157" s="45"/>
      <c r="E157" s="51"/>
      <c r="F157" s="51"/>
      <c r="G157" s="46"/>
      <c r="I157" s="71"/>
      <c r="J157" s="72"/>
      <c r="K157" s="72"/>
      <c r="L157" s="73"/>
      <c r="M157" s="16"/>
      <c r="N157" s="71"/>
      <c r="O157" s="72"/>
      <c r="P157" s="72"/>
      <c r="Q157" s="73"/>
      <c r="S157" s="82"/>
      <c r="T157" s="83"/>
      <c r="U157" s="84"/>
      <c r="W157" s="71"/>
      <c r="X157" s="72"/>
      <c r="Y157" s="72"/>
      <c r="Z157" s="73"/>
      <c r="AB157" s="82"/>
      <c r="AC157" s="83"/>
      <c r="AD157" s="84"/>
      <c r="AF157" s="71"/>
      <c r="AG157" s="72"/>
      <c r="AH157" s="72"/>
      <c r="AI157" s="73"/>
      <c r="AK157" s="82"/>
      <c r="AL157" s="83"/>
      <c r="AM157" s="84"/>
      <c r="AO157" s="71"/>
      <c r="AP157" s="72"/>
      <c r="AQ157" s="72"/>
      <c r="AR157" s="73"/>
      <c r="AT157" s="82"/>
      <c r="AU157" s="83"/>
      <c r="AV157" s="84"/>
      <c r="AX157" s="91"/>
      <c r="AY157" s="92"/>
      <c r="AZ157" s="93"/>
      <c r="BB157" s="82"/>
      <c r="BC157" s="83"/>
      <c r="BD157" s="84"/>
      <c r="BF157" s="82"/>
      <c r="BG157" s="83"/>
      <c r="BH157" s="84"/>
      <c r="BJ157" s="82"/>
      <c r="BK157" s="83"/>
      <c r="BL157" s="84"/>
      <c r="BN157" s="100"/>
      <c r="BO157" s="101"/>
      <c r="BP157" s="102"/>
    </row>
    <row r="158" spans="3:68">
      <c r="C158" s="56"/>
      <c r="D158" s="57"/>
      <c r="E158" s="58"/>
      <c r="F158" s="58"/>
      <c r="G158" s="59"/>
      <c r="I158" s="74"/>
      <c r="J158" s="75"/>
      <c r="K158" s="75"/>
      <c r="L158" s="76"/>
      <c r="M158" s="16"/>
      <c r="N158" s="74"/>
      <c r="O158" s="75"/>
      <c r="P158" s="75"/>
      <c r="Q158" s="76"/>
      <c r="S158" s="85"/>
      <c r="T158" s="86"/>
      <c r="U158" s="87"/>
      <c r="W158" s="74"/>
      <c r="X158" s="75"/>
      <c r="Y158" s="75"/>
      <c r="Z158" s="76"/>
      <c r="AB158" s="85"/>
      <c r="AC158" s="86"/>
      <c r="AD158" s="87"/>
      <c r="AF158" s="74"/>
      <c r="AG158" s="75"/>
      <c r="AH158" s="75"/>
      <c r="AI158" s="76"/>
      <c r="AK158" s="85"/>
      <c r="AL158" s="86"/>
      <c r="AM158" s="87"/>
      <c r="AO158" s="74"/>
      <c r="AP158" s="75"/>
      <c r="AQ158" s="75"/>
      <c r="AR158" s="76"/>
      <c r="AT158" s="85"/>
      <c r="AU158" s="86"/>
      <c r="AV158" s="87"/>
      <c r="AX158" s="94"/>
      <c r="AY158" s="95"/>
      <c r="AZ158" s="96"/>
      <c r="BB158" s="85"/>
      <c r="BC158" s="86"/>
      <c r="BD158" s="87"/>
      <c r="BF158" s="85"/>
      <c r="BG158" s="86"/>
      <c r="BH158" s="87"/>
      <c r="BJ158" s="85"/>
      <c r="BK158" s="86"/>
      <c r="BL158" s="87"/>
      <c r="BN158" s="103"/>
      <c r="BO158" s="104"/>
      <c r="BP158" s="105"/>
    </row>
    <row r="159" spans="3:68">
      <c r="C159" s="54"/>
      <c r="D159" s="45"/>
      <c r="E159" s="51"/>
      <c r="F159" s="51"/>
      <c r="G159" s="46"/>
      <c r="I159" s="71"/>
      <c r="J159" s="72"/>
      <c r="K159" s="72"/>
      <c r="L159" s="73"/>
      <c r="M159" s="16"/>
      <c r="N159" s="71"/>
      <c r="O159" s="72"/>
      <c r="P159" s="72"/>
      <c r="Q159" s="73"/>
      <c r="S159" s="82"/>
      <c r="T159" s="83"/>
      <c r="U159" s="84"/>
      <c r="W159" s="71"/>
      <c r="X159" s="72"/>
      <c r="Y159" s="72"/>
      <c r="Z159" s="73"/>
      <c r="AB159" s="82"/>
      <c r="AC159" s="83"/>
      <c r="AD159" s="84"/>
      <c r="AF159" s="71"/>
      <c r="AG159" s="72"/>
      <c r="AH159" s="72"/>
      <c r="AI159" s="73"/>
      <c r="AK159" s="82"/>
      <c r="AL159" s="83"/>
      <c r="AM159" s="84"/>
      <c r="AO159" s="71"/>
      <c r="AP159" s="72"/>
      <c r="AQ159" s="72"/>
      <c r="AR159" s="73"/>
      <c r="AT159" s="82"/>
      <c r="AU159" s="83"/>
      <c r="AV159" s="84"/>
      <c r="AX159" s="91"/>
      <c r="AY159" s="92"/>
      <c r="AZ159" s="93"/>
      <c r="BB159" s="82"/>
      <c r="BC159" s="83"/>
      <c r="BD159" s="84"/>
      <c r="BF159" s="82"/>
      <c r="BG159" s="83"/>
      <c r="BH159" s="84"/>
      <c r="BJ159" s="82"/>
      <c r="BK159" s="83"/>
      <c r="BL159" s="84"/>
      <c r="BN159" s="100"/>
      <c r="BO159" s="101"/>
      <c r="BP159" s="102"/>
    </row>
    <row r="160" spans="3:68">
      <c r="C160" s="56"/>
      <c r="D160" s="57"/>
      <c r="E160" s="58"/>
      <c r="F160" s="58"/>
      <c r="G160" s="59"/>
      <c r="I160" s="74"/>
      <c r="J160" s="75"/>
      <c r="K160" s="75"/>
      <c r="L160" s="76"/>
      <c r="M160" s="16"/>
      <c r="N160" s="74"/>
      <c r="O160" s="75"/>
      <c r="P160" s="75"/>
      <c r="Q160" s="76"/>
      <c r="S160" s="85"/>
      <c r="T160" s="86"/>
      <c r="U160" s="87"/>
      <c r="W160" s="74"/>
      <c r="X160" s="75"/>
      <c r="Y160" s="75"/>
      <c r="Z160" s="76"/>
      <c r="AB160" s="85"/>
      <c r="AC160" s="86"/>
      <c r="AD160" s="87"/>
      <c r="AF160" s="74"/>
      <c r="AG160" s="75"/>
      <c r="AH160" s="75"/>
      <c r="AI160" s="76"/>
      <c r="AK160" s="85"/>
      <c r="AL160" s="86"/>
      <c r="AM160" s="87"/>
      <c r="AO160" s="74"/>
      <c r="AP160" s="75"/>
      <c r="AQ160" s="75"/>
      <c r="AR160" s="76"/>
      <c r="AT160" s="85"/>
      <c r="AU160" s="86"/>
      <c r="AV160" s="87"/>
      <c r="AX160" s="94"/>
      <c r="AY160" s="95"/>
      <c r="AZ160" s="96"/>
      <c r="BB160" s="85"/>
      <c r="BC160" s="86"/>
      <c r="BD160" s="87"/>
      <c r="BF160" s="85"/>
      <c r="BG160" s="86"/>
      <c r="BH160" s="87"/>
      <c r="BJ160" s="85"/>
      <c r="BK160" s="86"/>
      <c r="BL160" s="87"/>
      <c r="BN160" s="103"/>
      <c r="BO160" s="104"/>
      <c r="BP160" s="105"/>
    </row>
    <row r="161" spans="3:68">
      <c r="C161" s="54"/>
      <c r="D161" s="45"/>
      <c r="E161" s="51"/>
      <c r="F161" s="51"/>
      <c r="G161" s="46"/>
      <c r="I161" s="71"/>
      <c r="J161" s="72"/>
      <c r="K161" s="72"/>
      <c r="L161" s="73"/>
      <c r="M161" s="16"/>
      <c r="N161" s="71"/>
      <c r="O161" s="72"/>
      <c r="P161" s="72"/>
      <c r="Q161" s="73"/>
      <c r="S161" s="82"/>
      <c r="T161" s="83"/>
      <c r="U161" s="84"/>
      <c r="W161" s="71"/>
      <c r="X161" s="72"/>
      <c r="Y161" s="72"/>
      <c r="Z161" s="73"/>
      <c r="AB161" s="82"/>
      <c r="AC161" s="83"/>
      <c r="AD161" s="84"/>
      <c r="AF161" s="71"/>
      <c r="AG161" s="72"/>
      <c r="AH161" s="72"/>
      <c r="AI161" s="73"/>
      <c r="AK161" s="82"/>
      <c r="AL161" s="83"/>
      <c r="AM161" s="84"/>
      <c r="AO161" s="71"/>
      <c r="AP161" s="72"/>
      <c r="AQ161" s="72"/>
      <c r="AR161" s="73"/>
      <c r="AT161" s="82"/>
      <c r="AU161" s="83"/>
      <c r="AV161" s="84"/>
      <c r="AX161" s="91"/>
      <c r="AY161" s="92"/>
      <c r="AZ161" s="93"/>
      <c r="BB161" s="82"/>
      <c r="BC161" s="83"/>
      <c r="BD161" s="84"/>
      <c r="BF161" s="82"/>
      <c r="BG161" s="83"/>
      <c r="BH161" s="84"/>
      <c r="BJ161" s="82"/>
      <c r="BK161" s="83"/>
      <c r="BL161" s="84"/>
      <c r="BN161" s="100"/>
      <c r="BO161" s="101"/>
      <c r="BP161" s="102"/>
    </row>
    <row r="162" spans="3:68">
      <c r="C162" s="56"/>
      <c r="D162" s="57"/>
      <c r="E162" s="58"/>
      <c r="F162" s="58"/>
      <c r="G162" s="59"/>
      <c r="I162" s="74"/>
      <c r="J162" s="75"/>
      <c r="K162" s="75"/>
      <c r="L162" s="76"/>
      <c r="M162" s="16"/>
      <c r="N162" s="74"/>
      <c r="O162" s="75"/>
      <c r="P162" s="75"/>
      <c r="Q162" s="76"/>
      <c r="S162" s="85"/>
      <c r="T162" s="86"/>
      <c r="U162" s="87"/>
      <c r="W162" s="74"/>
      <c r="X162" s="75"/>
      <c r="Y162" s="75"/>
      <c r="Z162" s="76"/>
      <c r="AB162" s="85"/>
      <c r="AC162" s="86"/>
      <c r="AD162" s="87"/>
      <c r="AF162" s="74"/>
      <c r="AG162" s="75"/>
      <c r="AH162" s="75"/>
      <c r="AI162" s="76"/>
      <c r="AK162" s="85"/>
      <c r="AL162" s="86"/>
      <c r="AM162" s="87"/>
      <c r="AO162" s="74"/>
      <c r="AP162" s="75"/>
      <c r="AQ162" s="75"/>
      <c r="AR162" s="76"/>
      <c r="AT162" s="85"/>
      <c r="AU162" s="86"/>
      <c r="AV162" s="87"/>
      <c r="AX162" s="94"/>
      <c r="AY162" s="95"/>
      <c r="AZ162" s="96"/>
      <c r="BB162" s="85"/>
      <c r="BC162" s="86"/>
      <c r="BD162" s="87"/>
      <c r="BF162" s="85"/>
      <c r="BG162" s="86"/>
      <c r="BH162" s="87"/>
      <c r="BJ162" s="85"/>
      <c r="BK162" s="86"/>
      <c r="BL162" s="87"/>
      <c r="BN162" s="103"/>
      <c r="BO162" s="104"/>
      <c r="BP162" s="105"/>
    </row>
    <row r="163" spans="3:68">
      <c r="C163" s="54"/>
      <c r="D163" s="45"/>
      <c r="E163" s="51"/>
      <c r="F163" s="51"/>
      <c r="G163" s="46"/>
      <c r="I163" s="71"/>
      <c r="J163" s="72"/>
      <c r="K163" s="72"/>
      <c r="L163" s="73"/>
      <c r="M163" s="16"/>
      <c r="N163" s="71"/>
      <c r="O163" s="72"/>
      <c r="P163" s="72"/>
      <c r="Q163" s="73"/>
      <c r="S163" s="82"/>
      <c r="T163" s="83"/>
      <c r="U163" s="84"/>
      <c r="W163" s="71"/>
      <c r="X163" s="72"/>
      <c r="Y163" s="72"/>
      <c r="Z163" s="73"/>
      <c r="AB163" s="82"/>
      <c r="AC163" s="83"/>
      <c r="AD163" s="84"/>
      <c r="AF163" s="71"/>
      <c r="AG163" s="72"/>
      <c r="AH163" s="72"/>
      <c r="AI163" s="73"/>
      <c r="AK163" s="82"/>
      <c r="AL163" s="83"/>
      <c r="AM163" s="84"/>
      <c r="AO163" s="71"/>
      <c r="AP163" s="72"/>
      <c r="AQ163" s="72"/>
      <c r="AR163" s="73"/>
      <c r="AT163" s="82"/>
      <c r="AU163" s="83"/>
      <c r="AV163" s="84"/>
      <c r="AX163" s="91"/>
      <c r="AY163" s="92"/>
      <c r="AZ163" s="93"/>
      <c r="BB163" s="82"/>
      <c r="BC163" s="83"/>
      <c r="BD163" s="84"/>
      <c r="BF163" s="82"/>
      <c r="BG163" s="83"/>
      <c r="BH163" s="84"/>
      <c r="BJ163" s="82"/>
      <c r="BK163" s="83"/>
      <c r="BL163" s="84"/>
      <c r="BN163" s="100"/>
      <c r="BO163" s="101"/>
      <c r="BP163" s="102"/>
    </row>
    <row r="164" spans="3:68">
      <c r="C164" s="56"/>
      <c r="D164" s="57"/>
      <c r="E164" s="58"/>
      <c r="F164" s="58"/>
      <c r="G164" s="59"/>
      <c r="I164" s="74"/>
      <c r="J164" s="75"/>
      <c r="K164" s="75"/>
      <c r="L164" s="76"/>
      <c r="M164" s="16"/>
      <c r="N164" s="74"/>
      <c r="O164" s="75"/>
      <c r="P164" s="75"/>
      <c r="Q164" s="76"/>
      <c r="S164" s="85"/>
      <c r="T164" s="86"/>
      <c r="U164" s="87"/>
      <c r="W164" s="74"/>
      <c r="X164" s="75"/>
      <c r="Y164" s="75"/>
      <c r="Z164" s="76"/>
      <c r="AB164" s="85"/>
      <c r="AC164" s="86"/>
      <c r="AD164" s="87"/>
      <c r="AF164" s="74"/>
      <c r="AG164" s="75"/>
      <c r="AH164" s="75"/>
      <c r="AI164" s="76"/>
      <c r="AK164" s="85"/>
      <c r="AL164" s="86"/>
      <c r="AM164" s="87"/>
      <c r="AO164" s="74"/>
      <c r="AP164" s="75"/>
      <c r="AQ164" s="75"/>
      <c r="AR164" s="76"/>
      <c r="AT164" s="85"/>
      <c r="AU164" s="86"/>
      <c r="AV164" s="87"/>
      <c r="AX164" s="94"/>
      <c r="AY164" s="95"/>
      <c r="AZ164" s="96"/>
      <c r="BB164" s="85"/>
      <c r="BC164" s="86"/>
      <c r="BD164" s="87"/>
      <c r="BF164" s="85"/>
      <c r="BG164" s="86"/>
      <c r="BH164" s="87"/>
      <c r="BJ164" s="85"/>
      <c r="BK164" s="86"/>
      <c r="BL164" s="87"/>
      <c r="BN164" s="103"/>
      <c r="BO164" s="104"/>
      <c r="BP164" s="105"/>
    </row>
    <row r="165" spans="3:68">
      <c r="C165" s="54"/>
      <c r="D165" s="45"/>
      <c r="E165" s="51"/>
      <c r="F165" s="51"/>
      <c r="G165" s="46"/>
      <c r="I165" s="71"/>
      <c r="J165" s="72"/>
      <c r="K165" s="72"/>
      <c r="L165" s="73"/>
      <c r="M165" s="16"/>
      <c r="N165" s="71"/>
      <c r="O165" s="72"/>
      <c r="P165" s="72"/>
      <c r="Q165" s="73"/>
      <c r="S165" s="82"/>
      <c r="T165" s="83"/>
      <c r="U165" s="84"/>
      <c r="W165" s="71"/>
      <c r="X165" s="72"/>
      <c r="Y165" s="72"/>
      <c r="Z165" s="73"/>
      <c r="AB165" s="82"/>
      <c r="AC165" s="83"/>
      <c r="AD165" s="84"/>
      <c r="AF165" s="71"/>
      <c r="AG165" s="72"/>
      <c r="AH165" s="72"/>
      <c r="AI165" s="73"/>
      <c r="AK165" s="82"/>
      <c r="AL165" s="83"/>
      <c r="AM165" s="84"/>
      <c r="AO165" s="71"/>
      <c r="AP165" s="72"/>
      <c r="AQ165" s="72"/>
      <c r="AR165" s="73"/>
      <c r="AT165" s="82"/>
      <c r="AU165" s="83"/>
      <c r="AV165" s="84"/>
      <c r="AX165" s="91"/>
      <c r="AY165" s="92"/>
      <c r="AZ165" s="93"/>
      <c r="BB165" s="82"/>
      <c r="BC165" s="83"/>
      <c r="BD165" s="84"/>
      <c r="BF165" s="82"/>
      <c r="BG165" s="83"/>
      <c r="BH165" s="84"/>
      <c r="BJ165" s="82"/>
      <c r="BK165" s="83"/>
      <c r="BL165" s="84"/>
      <c r="BN165" s="100"/>
      <c r="BO165" s="101"/>
      <c r="BP165" s="102"/>
    </row>
    <row r="166" spans="3:68">
      <c r="C166" s="56"/>
      <c r="D166" s="57"/>
      <c r="E166" s="58"/>
      <c r="F166" s="58"/>
      <c r="G166" s="59"/>
      <c r="I166" s="74"/>
      <c r="J166" s="75"/>
      <c r="K166" s="75"/>
      <c r="L166" s="76"/>
      <c r="M166" s="16"/>
      <c r="N166" s="74"/>
      <c r="O166" s="75"/>
      <c r="P166" s="75"/>
      <c r="Q166" s="76"/>
      <c r="S166" s="85"/>
      <c r="T166" s="86"/>
      <c r="U166" s="87"/>
      <c r="W166" s="74"/>
      <c r="X166" s="75"/>
      <c r="Y166" s="75"/>
      <c r="Z166" s="76"/>
      <c r="AB166" s="85"/>
      <c r="AC166" s="86"/>
      <c r="AD166" s="87"/>
      <c r="AF166" s="74"/>
      <c r="AG166" s="75"/>
      <c r="AH166" s="75"/>
      <c r="AI166" s="76"/>
      <c r="AK166" s="85"/>
      <c r="AL166" s="86"/>
      <c r="AM166" s="87"/>
      <c r="AO166" s="74"/>
      <c r="AP166" s="75"/>
      <c r="AQ166" s="75"/>
      <c r="AR166" s="76"/>
      <c r="AT166" s="85"/>
      <c r="AU166" s="86"/>
      <c r="AV166" s="87"/>
      <c r="AX166" s="94"/>
      <c r="AY166" s="95"/>
      <c r="AZ166" s="96"/>
      <c r="BB166" s="85"/>
      <c r="BC166" s="86"/>
      <c r="BD166" s="87"/>
      <c r="BF166" s="85"/>
      <c r="BG166" s="86"/>
      <c r="BH166" s="87"/>
      <c r="BJ166" s="85"/>
      <c r="BK166" s="86"/>
      <c r="BL166" s="87"/>
      <c r="BN166" s="103"/>
      <c r="BO166" s="104"/>
      <c r="BP166" s="105"/>
    </row>
    <row r="167" spans="3:68">
      <c r="C167" s="54"/>
      <c r="D167" s="45"/>
      <c r="E167" s="51"/>
      <c r="F167" s="51"/>
      <c r="G167" s="46"/>
      <c r="I167" s="71"/>
      <c r="J167" s="72"/>
      <c r="K167" s="72"/>
      <c r="L167" s="73"/>
      <c r="M167" s="16"/>
      <c r="N167" s="71"/>
      <c r="O167" s="72"/>
      <c r="P167" s="72"/>
      <c r="Q167" s="73"/>
      <c r="S167" s="82"/>
      <c r="T167" s="83"/>
      <c r="U167" s="84"/>
      <c r="W167" s="71"/>
      <c r="X167" s="72"/>
      <c r="Y167" s="72"/>
      <c r="Z167" s="73"/>
      <c r="AB167" s="82"/>
      <c r="AC167" s="83"/>
      <c r="AD167" s="84"/>
      <c r="AF167" s="71"/>
      <c r="AG167" s="72"/>
      <c r="AH167" s="72"/>
      <c r="AI167" s="73"/>
      <c r="AK167" s="82"/>
      <c r="AL167" s="83"/>
      <c r="AM167" s="84"/>
      <c r="AO167" s="71"/>
      <c r="AP167" s="72"/>
      <c r="AQ167" s="72"/>
      <c r="AR167" s="73"/>
      <c r="AT167" s="82"/>
      <c r="AU167" s="83"/>
      <c r="AV167" s="84"/>
      <c r="AX167" s="91"/>
      <c r="AY167" s="92"/>
      <c r="AZ167" s="93"/>
      <c r="BB167" s="82"/>
      <c r="BC167" s="83"/>
      <c r="BD167" s="84"/>
      <c r="BF167" s="82"/>
      <c r="BG167" s="83"/>
      <c r="BH167" s="84"/>
      <c r="BJ167" s="82"/>
      <c r="BK167" s="83"/>
      <c r="BL167" s="84"/>
      <c r="BN167" s="100"/>
      <c r="BO167" s="101"/>
      <c r="BP167" s="102"/>
    </row>
    <row r="168" spans="3:68">
      <c r="C168" s="56"/>
      <c r="D168" s="57"/>
      <c r="E168" s="58"/>
      <c r="F168" s="58"/>
      <c r="G168" s="59"/>
      <c r="I168" s="74"/>
      <c r="J168" s="75"/>
      <c r="K168" s="75"/>
      <c r="L168" s="76"/>
      <c r="M168" s="16"/>
      <c r="N168" s="74"/>
      <c r="O168" s="75"/>
      <c r="P168" s="75"/>
      <c r="Q168" s="76"/>
      <c r="S168" s="85"/>
      <c r="T168" s="86"/>
      <c r="U168" s="87"/>
      <c r="W168" s="74"/>
      <c r="X168" s="75"/>
      <c r="Y168" s="75"/>
      <c r="Z168" s="76"/>
      <c r="AB168" s="85"/>
      <c r="AC168" s="86"/>
      <c r="AD168" s="87"/>
      <c r="AF168" s="74"/>
      <c r="AG168" s="75"/>
      <c r="AH168" s="75"/>
      <c r="AI168" s="76"/>
      <c r="AK168" s="85"/>
      <c r="AL168" s="86"/>
      <c r="AM168" s="87"/>
      <c r="AO168" s="74"/>
      <c r="AP168" s="75"/>
      <c r="AQ168" s="75"/>
      <c r="AR168" s="76"/>
      <c r="AT168" s="85"/>
      <c r="AU168" s="86"/>
      <c r="AV168" s="87"/>
      <c r="AX168" s="94"/>
      <c r="AY168" s="95"/>
      <c r="AZ168" s="96"/>
      <c r="BB168" s="85"/>
      <c r="BC168" s="86"/>
      <c r="BD168" s="87"/>
      <c r="BF168" s="85"/>
      <c r="BG168" s="86"/>
      <c r="BH168" s="87"/>
      <c r="BJ168" s="85"/>
      <c r="BK168" s="86"/>
      <c r="BL168" s="87"/>
      <c r="BN168" s="103"/>
      <c r="BO168" s="104"/>
      <c r="BP168" s="105"/>
    </row>
    <row r="169" spans="3:68">
      <c r="C169" s="54"/>
      <c r="D169" s="45"/>
      <c r="E169" s="51"/>
      <c r="F169" s="51"/>
      <c r="G169" s="46"/>
      <c r="I169" s="71"/>
      <c r="J169" s="72"/>
      <c r="K169" s="72"/>
      <c r="L169" s="73"/>
      <c r="M169" s="16"/>
      <c r="N169" s="71"/>
      <c r="O169" s="72"/>
      <c r="P169" s="72"/>
      <c r="Q169" s="73"/>
      <c r="S169" s="82"/>
      <c r="T169" s="83"/>
      <c r="U169" s="84"/>
      <c r="W169" s="71"/>
      <c r="X169" s="72"/>
      <c r="Y169" s="72"/>
      <c r="Z169" s="73"/>
      <c r="AB169" s="82"/>
      <c r="AC169" s="83"/>
      <c r="AD169" s="84"/>
      <c r="AF169" s="71"/>
      <c r="AG169" s="72"/>
      <c r="AH169" s="72"/>
      <c r="AI169" s="73"/>
      <c r="AK169" s="82"/>
      <c r="AL169" s="83"/>
      <c r="AM169" s="84"/>
      <c r="AO169" s="71"/>
      <c r="AP169" s="72"/>
      <c r="AQ169" s="72"/>
      <c r="AR169" s="73"/>
      <c r="AT169" s="82"/>
      <c r="AU169" s="83"/>
      <c r="AV169" s="84"/>
      <c r="AX169" s="91"/>
      <c r="AY169" s="92"/>
      <c r="AZ169" s="93"/>
      <c r="BB169" s="82"/>
      <c r="BC169" s="83"/>
      <c r="BD169" s="84"/>
      <c r="BF169" s="82"/>
      <c r="BG169" s="83"/>
      <c r="BH169" s="84"/>
      <c r="BJ169" s="82"/>
      <c r="BK169" s="83"/>
      <c r="BL169" s="84"/>
      <c r="BN169" s="100"/>
      <c r="BO169" s="101"/>
      <c r="BP169" s="102"/>
    </row>
    <row r="170" spans="3:68">
      <c r="C170" s="56"/>
      <c r="D170" s="57"/>
      <c r="E170" s="58"/>
      <c r="F170" s="58"/>
      <c r="G170" s="59"/>
      <c r="I170" s="74"/>
      <c r="J170" s="75"/>
      <c r="K170" s="75"/>
      <c r="L170" s="76"/>
      <c r="M170" s="16"/>
      <c r="N170" s="74"/>
      <c r="O170" s="75"/>
      <c r="P170" s="75"/>
      <c r="Q170" s="76"/>
      <c r="S170" s="85"/>
      <c r="T170" s="86"/>
      <c r="U170" s="87"/>
      <c r="W170" s="74"/>
      <c r="X170" s="75"/>
      <c r="Y170" s="75"/>
      <c r="Z170" s="76"/>
      <c r="AB170" s="85"/>
      <c r="AC170" s="86"/>
      <c r="AD170" s="87"/>
      <c r="AF170" s="74"/>
      <c r="AG170" s="75"/>
      <c r="AH170" s="75"/>
      <c r="AI170" s="76"/>
      <c r="AK170" s="85"/>
      <c r="AL170" s="86"/>
      <c r="AM170" s="87"/>
      <c r="AO170" s="74"/>
      <c r="AP170" s="75"/>
      <c r="AQ170" s="75"/>
      <c r="AR170" s="76"/>
      <c r="AT170" s="85"/>
      <c r="AU170" s="86"/>
      <c r="AV170" s="87"/>
      <c r="AX170" s="94"/>
      <c r="AY170" s="95"/>
      <c r="AZ170" s="96"/>
      <c r="BB170" s="85"/>
      <c r="BC170" s="86"/>
      <c r="BD170" s="87"/>
      <c r="BF170" s="85"/>
      <c r="BG170" s="86"/>
      <c r="BH170" s="87"/>
      <c r="BJ170" s="85"/>
      <c r="BK170" s="86"/>
      <c r="BL170" s="87"/>
      <c r="BN170" s="103"/>
      <c r="BO170" s="104"/>
      <c r="BP170" s="105"/>
    </row>
    <row r="171" spans="3:68">
      <c r="C171" s="54"/>
      <c r="D171" s="45"/>
      <c r="E171" s="51"/>
      <c r="F171" s="51"/>
      <c r="G171" s="46"/>
      <c r="I171" s="71"/>
      <c r="J171" s="72"/>
      <c r="K171" s="72"/>
      <c r="L171" s="73"/>
      <c r="M171" s="16"/>
      <c r="N171" s="71"/>
      <c r="O171" s="72"/>
      <c r="P171" s="72"/>
      <c r="Q171" s="73"/>
      <c r="S171" s="82"/>
      <c r="T171" s="83"/>
      <c r="U171" s="84"/>
      <c r="W171" s="71"/>
      <c r="X171" s="72"/>
      <c r="Y171" s="72"/>
      <c r="Z171" s="73"/>
      <c r="AB171" s="82"/>
      <c r="AC171" s="83"/>
      <c r="AD171" s="84"/>
      <c r="AF171" s="71"/>
      <c r="AG171" s="72"/>
      <c r="AH171" s="72"/>
      <c r="AI171" s="73"/>
      <c r="AK171" s="82"/>
      <c r="AL171" s="83"/>
      <c r="AM171" s="84"/>
      <c r="AO171" s="71"/>
      <c r="AP171" s="72"/>
      <c r="AQ171" s="72"/>
      <c r="AR171" s="73"/>
      <c r="AT171" s="82"/>
      <c r="AU171" s="83"/>
      <c r="AV171" s="84"/>
      <c r="AX171" s="91"/>
      <c r="AY171" s="92"/>
      <c r="AZ171" s="93"/>
      <c r="BB171" s="82"/>
      <c r="BC171" s="83"/>
      <c r="BD171" s="84"/>
      <c r="BF171" s="82"/>
      <c r="BG171" s="83"/>
      <c r="BH171" s="84"/>
      <c r="BJ171" s="82"/>
      <c r="BK171" s="83"/>
      <c r="BL171" s="84"/>
      <c r="BN171" s="100"/>
      <c r="BO171" s="101"/>
      <c r="BP171" s="102"/>
    </row>
    <row r="172" spans="3:68">
      <c r="C172" s="56"/>
      <c r="D172" s="57"/>
      <c r="E172" s="58"/>
      <c r="F172" s="58"/>
      <c r="G172" s="59"/>
      <c r="I172" s="74"/>
      <c r="J172" s="75"/>
      <c r="K172" s="75"/>
      <c r="L172" s="76"/>
      <c r="M172" s="16"/>
      <c r="N172" s="74"/>
      <c r="O172" s="75"/>
      <c r="P172" s="75"/>
      <c r="Q172" s="76"/>
      <c r="S172" s="85"/>
      <c r="T172" s="86"/>
      <c r="U172" s="87"/>
      <c r="W172" s="74"/>
      <c r="X172" s="75"/>
      <c r="Y172" s="75"/>
      <c r="Z172" s="76"/>
      <c r="AB172" s="85"/>
      <c r="AC172" s="86"/>
      <c r="AD172" s="87"/>
      <c r="AF172" s="74"/>
      <c r="AG172" s="75"/>
      <c r="AH172" s="75"/>
      <c r="AI172" s="76"/>
      <c r="AK172" s="85"/>
      <c r="AL172" s="86"/>
      <c r="AM172" s="87"/>
      <c r="AO172" s="74"/>
      <c r="AP172" s="75"/>
      <c r="AQ172" s="75"/>
      <c r="AR172" s="76"/>
      <c r="AT172" s="85"/>
      <c r="AU172" s="86"/>
      <c r="AV172" s="87"/>
      <c r="AX172" s="94"/>
      <c r="AY172" s="95"/>
      <c r="AZ172" s="96"/>
      <c r="BB172" s="85"/>
      <c r="BC172" s="86"/>
      <c r="BD172" s="87"/>
      <c r="BF172" s="85"/>
      <c r="BG172" s="86"/>
      <c r="BH172" s="87"/>
      <c r="BJ172" s="85"/>
      <c r="BK172" s="86"/>
      <c r="BL172" s="87"/>
      <c r="BN172" s="103"/>
      <c r="BO172" s="104"/>
      <c r="BP172" s="105"/>
    </row>
    <row r="173" spans="3:68">
      <c r="C173" s="54"/>
      <c r="D173" s="45"/>
      <c r="E173" s="51"/>
      <c r="F173" s="51"/>
      <c r="G173" s="46"/>
      <c r="I173" s="71"/>
      <c r="J173" s="72"/>
      <c r="K173" s="72"/>
      <c r="L173" s="73"/>
      <c r="M173" s="16"/>
      <c r="N173" s="71"/>
      <c r="O173" s="72"/>
      <c r="P173" s="72"/>
      <c r="Q173" s="73"/>
      <c r="S173" s="82"/>
      <c r="T173" s="83"/>
      <c r="U173" s="84"/>
      <c r="W173" s="71"/>
      <c r="X173" s="72"/>
      <c r="Y173" s="72"/>
      <c r="Z173" s="73"/>
      <c r="AB173" s="82"/>
      <c r="AC173" s="83"/>
      <c r="AD173" s="84"/>
      <c r="AF173" s="71"/>
      <c r="AG173" s="72"/>
      <c r="AH173" s="72"/>
      <c r="AI173" s="73"/>
      <c r="AK173" s="82"/>
      <c r="AL173" s="83"/>
      <c r="AM173" s="84"/>
      <c r="AO173" s="71"/>
      <c r="AP173" s="72"/>
      <c r="AQ173" s="72"/>
      <c r="AR173" s="73"/>
      <c r="AT173" s="82"/>
      <c r="AU173" s="83"/>
      <c r="AV173" s="84"/>
      <c r="AX173" s="91"/>
      <c r="AY173" s="92"/>
      <c r="AZ173" s="93"/>
      <c r="BB173" s="82"/>
      <c r="BC173" s="83"/>
      <c r="BD173" s="84"/>
      <c r="BF173" s="82"/>
      <c r="BG173" s="83"/>
      <c r="BH173" s="84"/>
      <c r="BJ173" s="82"/>
      <c r="BK173" s="83"/>
      <c r="BL173" s="84"/>
      <c r="BN173" s="100"/>
      <c r="BO173" s="101"/>
      <c r="BP173" s="102"/>
    </row>
    <row r="174" spans="3:68">
      <c r="C174" s="56"/>
      <c r="D174" s="57"/>
      <c r="E174" s="58"/>
      <c r="F174" s="58"/>
      <c r="G174" s="59"/>
      <c r="I174" s="74"/>
      <c r="J174" s="75"/>
      <c r="K174" s="75"/>
      <c r="L174" s="76"/>
      <c r="M174" s="16"/>
      <c r="N174" s="74"/>
      <c r="O174" s="75"/>
      <c r="P174" s="75"/>
      <c r="Q174" s="76"/>
      <c r="S174" s="85"/>
      <c r="T174" s="86"/>
      <c r="U174" s="87"/>
      <c r="W174" s="74"/>
      <c r="X174" s="75"/>
      <c r="Y174" s="75"/>
      <c r="Z174" s="76"/>
      <c r="AB174" s="85"/>
      <c r="AC174" s="86"/>
      <c r="AD174" s="87"/>
      <c r="AF174" s="74"/>
      <c r="AG174" s="75"/>
      <c r="AH174" s="75"/>
      <c r="AI174" s="76"/>
      <c r="AK174" s="85"/>
      <c r="AL174" s="86"/>
      <c r="AM174" s="87"/>
      <c r="AO174" s="74"/>
      <c r="AP174" s="75"/>
      <c r="AQ174" s="75"/>
      <c r="AR174" s="76"/>
      <c r="AT174" s="85"/>
      <c r="AU174" s="86"/>
      <c r="AV174" s="87"/>
      <c r="AX174" s="94"/>
      <c r="AY174" s="95"/>
      <c r="AZ174" s="96"/>
      <c r="BB174" s="85"/>
      <c r="BC174" s="86"/>
      <c r="BD174" s="87"/>
      <c r="BF174" s="85"/>
      <c r="BG174" s="86"/>
      <c r="BH174" s="87"/>
      <c r="BJ174" s="85"/>
      <c r="BK174" s="86"/>
      <c r="BL174" s="87"/>
      <c r="BN174" s="103"/>
      <c r="BO174" s="104"/>
      <c r="BP174" s="105"/>
    </row>
    <row r="175" spans="3:68">
      <c r="C175" s="54"/>
      <c r="D175" s="45"/>
      <c r="E175" s="51"/>
      <c r="F175" s="51"/>
      <c r="G175" s="46"/>
      <c r="I175" s="71"/>
      <c r="J175" s="72"/>
      <c r="K175" s="72"/>
      <c r="L175" s="73"/>
      <c r="M175" s="16"/>
      <c r="N175" s="71"/>
      <c r="O175" s="72"/>
      <c r="P175" s="72"/>
      <c r="Q175" s="73"/>
      <c r="S175" s="82"/>
      <c r="T175" s="83"/>
      <c r="U175" s="84"/>
      <c r="W175" s="71"/>
      <c r="X175" s="72"/>
      <c r="Y175" s="72"/>
      <c r="Z175" s="73"/>
      <c r="AB175" s="82"/>
      <c r="AC175" s="83"/>
      <c r="AD175" s="84"/>
      <c r="AF175" s="71"/>
      <c r="AG175" s="72"/>
      <c r="AH175" s="72"/>
      <c r="AI175" s="73"/>
      <c r="AK175" s="82"/>
      <c r="AL175" s="83"/>
      <c r="AM175" s="84"/>
      <c r="AO175" s="71"/>
      <c r="AP175" s="72"/>
      <c r="AQ175" s="72"/>
      <c r="AR175" s="73"/>
      <c r="AT175" s="82"/>
      <c r="AU175" s="83"/>
      <c r="AV175" s="84"/>
      <c r="AX175" s="91"/>
      <c r="AY175" s="92"/>
      <c r="AZ175" s="93"/>
      <c r="BB175" s="82"/>
      <c r="BC175" s="83"/>
      <c r="BD175" s="84"/>
      <c r="BF175" s="82"/>
      <c r="BG175" s="83"/>
      <c r="BH175" s="84"/>
      <c r="BJ175" s="82"/>
      <c r="BK175" s="83"/>
      <c r="BL175" s="84"/>
      <c r="BN175" s="100"/>
      <c r="BO175" s="101"/>
      <c r="BP175" s="102"/>
    </row>
    <row r="176" spans="3:68">
      <c r="C176" s="56"/>
      <c r="D176" s="57"/>
      <c r="E176" s="58"/>
      <c r="F176" s="58"/>
      <c r="G176" s="59"/>
      <c r="I176" s="74"/>
      <c r="J176" s="75"/>
      <c r="K176" s="75"/>
      <c r="L176" s="76"/>
      <c r="M176" s="16"/>
      <c r="N176" s="74"/>
      <c r="O176" s="75"/>
      <c r="P176" s="75"/>
      <c r="Q176" s="76"/>
      <c r="S176" s="85"/>
      <c r="T176" s="86"/>
      <c r="U176" s="87"/>
      <c r="W176" s="74"/>
      <c r="X176" s="75"/>
      <c r="Y176" s="75"/>
      <c r="Z176" s="76"/>
      <c r="AB176" s="85"/>
      <c r="AC176" s="86"/>
      <c r="AD176" s="87"/>
      <c r="AF176" s="74"/>
      <c r="AG176" s="75"/>
      <c r="AH176" s="75"/>
      <c r="AI176" s="76"/>
      <c r="AK176" s="85"/>
      <c r="AL176" s="86"/>
      <c r="AM176" s="87"/>
      <c r="AO176" s="74"/>
      <c r="AP176" s="75"/>
      <c r="AQ176" s="75"/>
      <c r="AR176" s="76"/>
      <c r="AT176" s="85"/>
      <c r="AU176" s="86"/>
      <c r="AV176" s="87"/>
      <c r="AX176" s="94"/>
      <c r="AY176" s="95"/>
      <c r="AZ176" s="96"/>
      <c r="BB176" s="85"/>
      <c r="BC176" s="86"/>
      <c r="BD176" s="87"/>
      <c r="BF176" s="85"/>
      <c r="BG176" s="86"/>
      <c r="BH176" s="87"/>
      <c r="BJ176" s="85"/>
      <c r="BK176" s="86"/>
      <c r="BL176" s="87"/>
      <c r="BN176" s="103"/>
      <c r="BO176" s="104"/>
      <c r="BP176" s="105"/>
    </row>
    <row r="177" spans="3:68">
      <c r="C177" s="54"/>
      <c r="D177" s="45"/>
      <c r="E177" s="51"/>
      <c r="F177" s="51"/>
      <c r="G177" s="46"/>
      <c r="I177" s="71"/>
      <c r="J177" s="72"/>
      <c r="K177" s="72"/>
      <c r="L177" s="73"/>
      <c r="M177" s="16"/>
      <c r="N177" s="71"/>
      <c r="O177" s="72"/>
      <c r="P177" s="72"/>
      <c r="Q177" s="73"/>
      <c r="S177" s="82"/>
      <c r="T177" s="83"/>
      <c r="U177" s="84"/>
      <c r="W177" s="71"/>
      <c r="X177" s="72"/>
      <c r="Y177" s="72"/>
      <c r="Z177" s="73"/>
      <c r="AB177" s="82"/>
      <c r="AC177" s="83"/>
      <c r="AD177" s="84"/>
      <c r="AF177" s="71"/>
      <c r="AG177" s="72"/>
      <c r="AH177" s="72"/>
      <c r="AI177" s="73"/>
      <c r="AK177" s="82"/>
      <c r="AL177" s="83"/>
      <c r="AM177" s="84"/>
      <c r="AO177" s="71"/>
      <c r="AP177" s="72"/>
      <c r="AQ177" s="72"/>
      <c r="AR177" s="73"/>
      <c r="AT177" s="82"/>
      <c r="AU177" s="83"/>
      <c r="AV177" s="84"/>
      <c r="AX177" s="91"/>
      <c r="AY177" s="92"/>
      <c r="AZ177" s="93"/>
      <c r="BB177" s="82"/>
      <c r="BC177" s="83"/>
      <c r="BD177" s="84"/>
      <c r="BF177" s="82"/>
      <c r="BG177" s="83"/>
      <c r="BH177" s="84"/>
      <c r="BJ177" s="82"/>
      <c r="BK177" s="83"/>
      <c r="BL177" s="84"/>
      <c r="BN177" s="100"/>
      <c r="BO177" s="101"/>
      <c r="BP177" s="102"/>
    </row>
    <row r="178" spans="3:68">
      <c r="C178" s="56"/>
      <c r="D178" s="57"/>
      <c r="E178" s="58"/>
      <c r="F178" s="58"/>
      <c r="G178" s="59"/>
      <c r="I178" s="74"/>
      <c r="J178" s="75"/>
      <c r="K178" s="75"/>
      <c r="L178" s="76"/>
      <c r="M178" s="16"/>
      <c r="N178" s="74"/>
      <c r="O178" s="75"/>
      <c r="P178" s="75"/>
      <c r="Q178" s="76"/>
      <c r="S178" s="85"/>
      <c r="T178" s="86"/>
      <c r="U178" s="87"/>
      <c r="W178" s="74"/>
      <c r="X178" s="75"/>
      <c r="Y178" s="75"/>
      <c r="Z178" s="76"/>
      <c r="AB178" s="85"/>
      <c r="AC178" s="86"/>
      <c r="AD178" s="87"/>
      <c r="AF178" s="74"/>
      <c r="AG178" s="75"/>
      <c r="AH178" s="75"/>
      <c r="AI178" s="76"/>
      <c r="AK178" s="85"/>
      <c r="AL178" s="86"/>
      <c r="AM178" s="87"/>
      <c r="AO178" s="74"/>
      <c r="AP178" s="75"/>
      <c r="AQ178" s="75"/>
      <c r="AR178" s="76"/>
      <c r="AT178" s="85"/>
      <c r="AU178" s="86"/>
      <c r="AV178" s="87"/>
      <c r="AX178" s="94"/>
      <c r="AY178" s="95"/>
      <c r="AZ178" s="96"/>
      <c r="BB178" s="85"/>
      <c r="BC178" s="86"/>
      <c r="BD178" s="87"/>
      <c r="BF178" s="85"/>
      <c r="BG178" s="86"/>
      <c r="BH178" s="87"/>
      <c r="BJ178" s="85"/>
      <c r="BK178" s="86"/>
      <c r="BL178" s="87"/>
      <c r="BN178" s="103"/>
      <c r="BO178" s="104"/>
      <c r="BP178" s="105"/>
    </row>
    <row r="179" spans="3:68">
      <c r="C179" s="54"/>
      <c r="D179" s="45"/>
      <c r="E179" s="51"/>
      <c r="F179" s="51"/>
      <c r="G179" s="46"/>
      <c r="I179" s="71"/>
      <c r="J179" s="72"/>
      <c r="K179" s="72"/>
      <c r="L179" s="73"/>
      <c r="M179" s="16"/>
      <c r="N179" s="71"/>
      <c r="O179" s="72"/>
      <c r="P179" s="72"/>
      <c r="Q179" s="73"/>
      <c r="S179" s="82"/>
      <c r="T179" s="83"/>
      <c r="U179" s="84"/>
      <c r="W179" s="71"/>
      <c r="X179" s="72"/>
      <c r="Y179" s="72"/>
      <c r="Z179" s="73"/>
      <c r="AB179" s="82"/>
      <c r="AC179" s="83"/>
      <c r="AD179" s="84"/>
      <c r="AF179" s="71"/>
      <c r="AG179" s="72"/>
      <c r="AH179" s="72"/>
      <c r="AI179" s="73"/>
      <c r="AK179" s="82"/>
      <c r="AL179" s="83"/>
      <c r="AM179" s="84"/>
      <c r="AO179" s="71"/>
      <c r="AP179" s="72"/>
      <c r="AQ179" s="72"/>
      <c r="AR179" s="73"/>
      <c r="AT179" s="82"/>
      <c r="AU179" s="83"/>
      <c r="AV179" s="84"/>
      <c r="AX179" s="91"/>
      <c r="AY179" s="92"/>
      <c r="AZ179" s="93"/>
      <c r="BB179" s="82"/>
      <c r="BC179" s="83"/>
      <c r="BD179" s="84"/>
      <c r="BF179" s="82"/>
      <c r="BG179" s="83"/>
      <c r="BH179" s="84"/>
      <c r="BJ179" s="82"/>
      <c r="BK179" s="83"/>
      <c r="BL179" s="84"/>
      <c r="BN179" s="100"/>
      <c r="BO179" s="101"/>
      <c r="BP179" s="102"/>
    </row>
    <row r="180" spans="3:68">
      <c r="C180" s="56"/>
      <c r="D180" s="57"/>
      <c r="E180" s="58"/>
      <c r="F180" s="58"/>
      <c r="G180" s="59"/>
      <c r="I180" s="74"/>
      <c r="J180" s="75"/>
      <c r="K180" s="75"/>
      <c r="L180" s="76"/>
      <c r="M180" s="16"/>
      <c r="N180" s="74"/>
      <c r="O180" s="75"/>
      <c r="P180" s="75"/>
      <c r="Q180" s="76"/>
      <c r="S180" s="85"/>
      <c r="T180" s="86"/>
      <c r="U180" s="87"/>
      <c r="W180" s="74"/>
      <c r="X180" s="75"/>
      <c r="Y180" s="75"/>
      <c r="Z180" s="76"/>
      <c r="AB180" s="85"/>
      <c r="AC180" s="86"/>
      <c r="AD180" s="87"/>
      <c r="AF180" s="74"/>
      <c r="AG180" s="75"/>
      <c r="AH180" s="75"/>
      <c r="AI180" s="76"/>
      <c r="AK180" s="85"/>
      <c r="AL180" s="86"/>
      <c r="AM180" s="87"/>
      <c r="AO180" s="74"/>
      <c r="AP180" s="75"/>
      <c r="AQ180" s="75"/>
      <c r="AR180" s="76"/>
      <c r="AT180" s="85"/>
      <c r="AU180" s="86"/>
      <c r="AV180" s="87"/>
      <c r="AX180" s="94"/>
      <c r="AY180" s="95"/>
      <c r="AZ180" s="96"/>
      <c r="BB180" s="85"/>
      <c r="BC180" s="86"/>
      <c r="BD180" s="87"/>
      <c r="BF180" s="85"/>
      <c r="BG180" s="86"/>
      <c r="BH180" s="87"/>
      <c r="BJ180" s="85"/>
      <c r="BK180" s="86"/>
      <c r="BL180" s="87"/>
      <c r="BN180" s="103"/>
      <c r="BO180" s="104"/>
      <c r="BP180" s="105"/>
    </row>
    <row r="181" spans="3:68">
      <c r="C181" s="54"/>
      <c r="D181" s="45"/>
      <c r="E181" s="51"/>
      <c r="F181" s="51"/>
      <c r="G181" s="46"/>
      <c r="I181" s="71"/>
      <c r="J181" s="72"/>
      <c r="K181" s="72"/>
      <c r="L181" s="73"/>
      <c r="M181" s="16"/>
      <c r="N181" s="71"/>
      <c r="O181" s="72"/>
      <c r="P181" s="72"/>
      <c r="Q181" s="73"/>
      <c r="S181" s="82"/>
      <c r="T181" s="83"/>
      <c r="U181" s="84"/>
      <c r="W181" s="71"/>
      <c r="X181" s="72"/>
      <c r="Y181" s="72"/>
      <c r="Z181" s="73"/>
      <c r="AB181" s="82"/>
      <c r="AC181" s="83"/>
      <c r="AD181" s="84"/>
      <c r="AF181" s="71"/>
      <c r="AG181" s="72"/>
      <c r="AH181" s="72"/>
      <c r="AI181" s="73"/>
      <c r="AK181" s="82"/>
      <c r="AL181" s="83"/>
      <c r="AM181" s="84"/>
      <c r="AO181" s="71"/>
      <c r="AP181" s="72"/>
      <c r="AQ181" s="72"/>
      <c r="AR181" s="73"/>
      <c r="AT181" s="82"/>
      <c r="AU181" s="83"/>
      <c r="AV181" s="84"/>
      <c r="AX181" s="91"/>
      <c r="AY181" s="92"/>
      <c r="AZ181" s="93"/>
      <c r="BB181" s="82"/>
      <c r="BC181" s="83"/>
      <c r="BD181" s="84"/>
      <c r="BF181" s="82"/>
      <c r="BG181" s="83"/>
      <c r="BH181" s="84"/>
      <c r="BJ181" s="82"/>
      <c r="BK181" s="83"/>
      <c r="BL181" s="84"/>
      <c r="BN181" s="100"/>
      <c r="BO181" s="101"/>
      <c r="BP181" s="102"/>
    </row>
    <row r="182" spans="3:68">
      <c r="C182" s="56"/>
      <c r="D182" s="57"/>
      <c r="E182" s="58"/>
      <c r="F182" s="58"/>
      <c r="G182" s="59"/>
      <c r="I182" s="74"/>
      <c r="J182" s="75"/>
      <c r="K182" s="75"/>
      <c r="L182" s="76"/>
      <c r="M182" s="16"/>
      <c r="N182" s="74"/>
      <c r="O182" s="75"/>
      <c r="P182" s="75"/>
      <c r="Q182" s="76"/>
      <c r="S182" s="85"/>
      <c r="T182" s="86"/>
      <c r="U182" s="87"/>
      <c r="W182" s="74"/>
      <c r="X182" s="75"/>
      <c r="Y182" s="75"/>
      <c r="Z182" s="76"/>
      <c r="AB182" s="85"/>
      <c r="AC182" s="86"/>
      <c r="AD182" s="87"/>
      <c r="AF182" s="74"/>
      <c r="AG182" s="75"/>
      <c r="AH182" s="75"/>
      <c r="AI182" s="76"/>
      <c r="AK182" s="85"/>
      <c r="AL182" s="86"/>
      <c r="AM182" s="87"/>
      <c r="AO182" s="74"/>
      <c r="AP182" s="75"/>
      <c r="AQ182" s="75"/>
      <c r="AR182" s="76"/>
      <c r="AT182" s="85"/>
      <c r="AU182" s="86"/>
      <c r="AV182" s="87"/>
      <c r="AX182" s="94"/>
      <c r="AY182" s="95"/>
      <c r="AZ182" s="96"/>
      <c r="BB182" s="85"/>
      <c r="BC182" s="86"/>
      <c r="BD182" s="87"/>
      <c r="BF182" s="85"/>
      <c r="BG182" s="86"/>
      <c r="BH182" s="87"/>
      <c r="BJ182" s="85"/>
      <c r="BK182" s="86"/>
      <c r="BL182" s="87"/>
      <c r="BN182" s="103"/>
      <c r="BO182" s="104"/>
      <c r="BP182" s="105"/>
    </row>
    <row r="183" spans="3:68">
      <c r="C183" s="54"/>
      <c r="D183" s="45"/>
      <c r="E183" s="51"/>
      <c r="F183" s="51"/>
      <c r="G183" s="46"/>
      <c r="I183" s="71"/>
      <c r="J183" s="72"/>
      <c r="K183" s="72"/>
      <c r="L183" s="73"/>
      <c r="M183" s="16"/>
      <c r="N183" s="71"/>
      <c r="O183" s="72"/>
      <c r="P183" s="72"/>
      <c r="Q183" s="73"/>
      <c r="S183" s="82"/>
      <c r="T183" s="83"/>
      <c r="U183" s="84"/>
      <c r="W183" s="71"/>
      <c r="X183" s="72"/>
      <c r="Y183" s="72"/>
      <c r="Z183" s="73"/>
      <c r="AB183" s="82"/>
      <c r="AC183" s="83"/>
      <c r="AD183" s="84"/>
      <c r="AF183" s="71"/>
      <c r="AG183" s="72"/>
      <c r="AH183" s="72"/>
      <c r="AI183" s="73"/>
      <c r="AK183" s="82"/>
      <c r="AL183" s="83"/>
      <c r="AM183" s="84"/>
      <c r="AO183" s="71"/>
      <c r="AP183" s="72"/>
      <c r="AQ183" s="72"/>
      <c r="AR183" s="73"/>
      <c r="AT183" s="82"/>
      <c r="AU183" s="83"/>
      <c r="AV183" s="84"/>
      <c r="AX183" s="91"/>
      <c r="AY183" s="92"/>
      <c r="AZ183" s="93"/>
      <c r="BB183" s="82"/>
      <c r="BC183" s="83"/>
      <c r="BD183" s="84"/>
      <c r="BF183" s="82"/>
      <c r="BG183" s="83"/>
      <c r="BH183" s="84"/>
      <c r="BJ183" s="82"/>
      <c r="BK183" s="83"/>
      <c r="BL183" s="84"/>
      <c r="BN183" s="100"/>
      <c r="BO183" s="101"/>
      <c r="BP183" s="102"/>
    </row>
    <row r="184" spans="3:68">
      <c r="C184" s="56"/>
      <c r="D184" s="57"/>
      <c r="E184" s="58"/>
      <c r="F184" s="58"/>
      <c r="G184" s="59"/>
      <c r="I184" s="74"/>
      <c r="J184" s="75"/>
      <c r="K184" s="75"/>
      <c r="L184" s="76"/>
      <c r="M184" s="16"/>
      <c r="N184" s="74"/>
      <c r="O184" s="75"/>
      <c r="P184" s="75"/>
      <c r="Q184" s="76"/>
      <c r="S184" s="85"/>
      <c r="T184" s="86"/>
      <c r="U184" s="87"/>
      <c r="W184" s="74"/>
      <c r="X184" s="75"/>
      <c r="Y184" s="75"/>
      <c r="Z184" s="76"/>
      <c r="AB184" s="85"/>
      <c r="AC184" s="86"/>
      <c r="AD184" s="87"/>
      <c r="AF184" s="74"/>
      <c r="AG184" s="75"/>
      <c r="AH184" s="75"/>
      <c r="AI184" s="76"/>
      <c r="AK184" s="85"/>
      <c r="AL184" s="86"/>
      <c r="AM184" s="87"/>
      <c r="AO184" s="74"/>
      <c r="AP184" s="75"/>
      <c r="AQ184" s="75"/>
      <c r="AR184" s="76"/>
      <c r="AT184" s="85"/>
      <c r="AU184" s="86"/>
      <c r="AV184" s="87"/>
      <c r="AX184" s="94"/>
      <c r="AY184" s="95"/>
      <c r="AZ184" s="96"/>
      <c r="BB184" s="85"/>
      <c r="BC184" s="86"/>
      <c r="BD184" s="87"/>
      <c r="BF184" s="85"/>
      <c r="BG184" s="86"/>
      <c r="BH184" s="87"/>
      <c r="BJ184" s="85"/>
      <c r="BK184" s="86"/>
      <c r="BL184" s="87"/>
      <c r="BN184" s="103"/>
      <c r="BO184" s="104"/>
      <c r="BP184" s="105"/>
    </row>
    <row r="185" spans="3:68">
      <c r="C185" s="54"/>
      <c r="D185" s="45"/>
      <c r="E185" s="51"/>
      <c r="F185" s="51"/>
      <c r="G185" s="46"/>
      <c r="I185" s="71"/>
      <c r="J185" s="72"/>
      <c r="K185" s="72"/>
      <c r="L185" s="73"/>
      <c r="M185" s="16"/>
      <c r="N185" s="71"/>
      <c r="O185" s="72"/>
      <c r="P185" s="72"/>
      <c r="Q185" s="73"/>
      <c r="S185" s="82"/>
      <c r="T185" s="83"/>
      <c r="U185" s="84"/>
      <c r="W185" s="71"/>
      <c r="X185" s="72"/>
      <c r="Y185" s="72"/>
      <c r="Z185" s="73"/>
      <c r="AB185" s="82"/>
      <c r="AC185" s="83"/>
      <c r="AD185" s="84"/>
      <c r="AF185" s="71"/>
      <c r="AG185" s="72"/>
      <c r="AH185" s="72"/>
      <c r="AI185" s="73"/>
      <c r="AK185" s="82"/>
      <c r="AL185" s="83"/>
      <c r="AM185" s="84"/>
      <c r="AO185" s="71"/>
      <c r="AP185" s="72"/>
      <c r="AQ185" s="72"/>
      <c r="AR185" s="73"/>
      <c r="AT185" s="82"/>
      <c r="AU185" s="83"/>
      <c r="AV185" s="84"/>
      <c r="AX185" s="91"/>
      <c r="AY185" s="92"/>
      <c r="AZ185" s="93"/>
      <c r="BB185" s="82"/>
      <c r="BC185" s="83"/>
      <c r="BD185" s="84"/>
      <c r="BF185" s="82"/>
      <c r="BG185" s="83"/>
      <c r="BH185" s="84"/>
      <c r="BJ185" s="82"/>
      <c r="BK185" s="83"/>
      <c r="BL185" s="84"/>
      <c r="BN185" s="100"/>
      <c r="BO185" s="101"/>
      <c r="BP185" s="102"/>
    </row>
    <row r="186" spans="3:68">
      <c r="C186" s="56"/>
      <c r="D186" s="57"/>
      <c r="E186" s="58"/>
      <c r="F186" s="58"/>
      <c r="G186" s="59"/>
      <c r="I186" s="74"/>
      <c r="J186" s="75"/>
      <c r="K186" s="75"/>
      <c r="L186" s="76"/>
      <c r="M186" s="16"/>
      <c r="N186" s="74"/>
      <c r="O186" s="75"/>
      <c r="P186" s="75"/>
      <c r="Q186" s="76"/>
      <c r="S186" s="85"/>
      <c r="T186" s="86"/>
      <c r="U186" s="87"/>
      <c r="W186" s="74"/>
      <c r="X186" s="75"/>
      <c r="Y186" s="75"/>
      <c r="Z186" s="76"/>
      <c r="AB186" s="85"/>
      <c r="AC186" s="86"/>
      <c r="AD186" s="87"/>
      <c r="AF186" s="74"/>
      <c r="AG186" s="75"/>
      <c r="AH186" s="75"/>
      <c r="AI186" s="76"/>
      <c r="AK186" s="85"/>
      <c r="AL186" s="86"/>
      <c r="AM186" s="87"/>
      <c r="AO186" s="74"/>
      <c r="AP186" s="75"/>
      <c r="AQ186" s="75"/>
      <c r="AR186" s="76"/>
      <c r="AT186" s="85"/>
      <c r="AU186" s="86"/>
      <c r="AV186" s="87"/>
      <c r="AX186" s="94"/>
      <c r="AY186" s="95"/>
      <c r="AZ186" s="96"/>
      <c r="BB186" s="85"/>
      <c r="BC186" s="86"/>
      <c r="BD186" s="87"/>
      <c r="BF186" s="85"/>
      <c r="BG186" s="86"/>
      <c r="BH186" s="87"/>
      <c r="BJ186" s="85"/>
      <c r="BK186" s="86"/>
      <c r="BL186" s="87"/>
      <c r="BN186" s="103"/>
      <c r="BO186" s="104"/>
      <c r="BP186" s="105"/>
    </row>
    <row r="187" spans="3:68">
      <c r="C187" s="54"/>
      <c r="D187" s="45"/>
      <c r="E187" s="51"/>
      <c r="F187" s="51"/>
      <c r="G187" s="46"/>
      <c r="I187" s="71"/>
      <c r="J187" s="72"/>
      <c r="K187" s="72"/>
      <c r="L187" s="73"/>
      <c r="M187" s="16"/>
      <c r="N187" s="71"/>
      <c r="O187" s="72"/>
      <c r="P187" s="72"/>
      <c r="Q187" s="73"/>
      <c r="S187" s="82"/>
      <c r="T187" s="83"/>
      <c r="U187" s="84"/>
      <c r="W187" s="71"/>
      <c r="X187" s="72"/>
      <c r="Y187" s="72"/>
      <c r="Z187" s="73"/>
      <c r="AB187" s="82"/>
      <c r="AC187" s="83"/>
      <c r="AD187" s="84"/>
      <c r="AF187" s="71"/>
      <c r="AG187" s="72"/>
      <c r="AH187" s="72"/>
      <c r="AI187" s="73"/>
      <c r="AK187" s="82"/>
      <c r="AL187" s="83"/>
      <c r="AM187" s="84"/>
      <c r="AO187" s="71"/>
      <c r="AP187" s="72"/>
      <c r="AQ187" s="72"/>
      <c r="AR187" s="73"/>
      <c r="AT187" s="82"/>
      <c r="AU187" s="83"/>
      <c r="AV187" s="84"/>
      <c r="AX187" s="91"/>
      <c r="AY187" s="92"/>
      <c r="AZ187" s="93"/>
      <c r="BB187" s="82"/>
      <c r="BC187" s="83"/>
      <c r="BD187" s="84"/>
      <c r="BF187" s="82"/>
      <c r="BG187" s="83"/>
      <c r="BH187" s="84"/>
      <c r="BJ187" s="82"/>
      <c r="BK187" s="83"/>
      <c r="BL187" s="84"/>
      <c r="BN187" s="100"/>
      <c r="BO187" s="101"/>
      <c r="BP187" s="102"/>
    </row>
    <row r="188" spans="3:68">
      <c r="C188" s="56"/>
      <c r="D188" s="57"/>
      <c r="E188" s="58"/>
      <c r="F188" s="58"/>
      <c r="G188" s="59"/>
      <c r="I188" s="74"/>
      <c r="J188" s="75"/>
      <c r="K188" s="75"/>
      <c r="L188" s="76"/>
      <c r="M188" s="16"/>
      <c r="N188" s="74"/>
      <c r="O188" s="75"/>
      <c r="P188" s="75"/>
      <c r="Q188" s="76"/>
      <c r="S188" s="85"/>
      <c r="T188" s="86"/>
      <c r="U188" s="87"/>
      <c r="W188" s="74"/>
      <c r="X188" s="75"/>
      <c r="Y188" s="75"/>
      <c r="Z188" s="76"/>
      <c r="AB188" s="85"/>
      <c r="AC188" s="86"/>
      <c r="AD188" s="87"/>
      <c r="AF188" s="74"/>
      <c r="AG188" s="75"/>
      <c r="AH188" s="75"/>
      <c r="AI188" s="76"/>
      <c r="AK188" s="85"/>
      <c r="AL188" s="86"/>
      <c r="AM188" s="87"/>
      <c r="AO188" s="74"/>
      <c r="AP188" s="75"/>
      <c r="AQ188" s="75"/>
      <c r="AR188" s="76"/>
      <c r="AT188" s="85"/>
      <c r="AU188" s="86"/>
      <c r="AV188" s="87"/>
      <c r="AX188" s="94"/>
      <c r="AY188" s="95"/>
      <c r="AZ188" s="96"/>
      <c r="BB188" s="85"/>
      <c r="BC188" s="86"/>
      <c r="BD188" s="87"/>
      <c r="BF188" s="85"/>
      <c r="BG188" s="86"/>
      <c r="BH188" s="87"/>
      <c r="BJ188" s="85"/>
      <c r="BK188" s="86"/>
      <c r="BL188" s="87"/>
      <c r="BN188" s="103"/>
      <c r="BO188" s="104"/>
      <c r="BP188" s="105"/>
    </row>
    <row r="189" spans="3:68">
      <c r="C189" s="54"/>
      <c r="D189" s="45"/>
      <c r="E189" s="51"/>
      <c r="F189" s="51"/>
      <c r="G189" s="46"/>
      <c r="I189" s="71"/>
      <c r="J189" s="72"/>
      <c r="K189" s="72"/>
      <c r="L189" s="73"/>
      <c r="M189" s="16"/>
      <c r="N189" s="71"/>
      <c r="O189" s="72"/>
      <c r="P189" s="72"/>
      <c r="Q189" s="73"/>
      <c r="S189" s="82"/>
      <c r="T189" s="83"/>
      <c r="U189" s="84"/>
      <c r="W189" s="71"/>
      <c r="X189" s="72"/>
      <c r="Y189" s="72"/>
      <c r="Z189" s="73"/>
      <c r="AB189" s="82"/>
      <c r="AC189" s="83"/>
      <c r="AD189" s="84"/>
      <c r="AF189" s="71"/>
      <c r="AG189" s="72"/>
      <c r="AH189" s="72"/>
      <c r="AI189" s="73"/>
      <c r="AK189" s="82"/>
      <c r="AL189" s="83"/>
      <c r="AM189" s="84"/>
      <c r="AO189" s="71"/>
      <c r="AP189" s="72"/>
      <c r="AQ189" s="72"/>
      <c r="AR189" s="73"/>
      <c r="AT189" s="82"/>
      <c r="AU189" s="83"/>
      <c r="AV189" s="84"/>
      <c r="AX189" s="91"/>
      <c r="AY189" s="92"/>
      <c r="AZ189" s="93"/>
      <c r="BB189" s="82"/>
      <c r="BC189" s="83"/>
      <c r="BD189" s="84"/>
      <c r="BF189" s="82"/>
      <c r="BG189" s="83"/>
      <c r="BH189" s="84"/>
      <c r="BJ189" s="82"/>
      <c r="BK189" s="83"/>
      <c r="BL189" s="84"/>
      <c r="BN189" s="100"/>
      <c r="BO189" s="101"/>
      <c r="BP189" s="102"/>
    </row>
    <row r="190" spans="3:68">
      <c r="C190" s="56"/>
      <c r="D190" s="57"/>
      <c r="E190" s="58"/>
      <c r="F190" s="58"/>
      <c r="G190" s="59"/>
      <c r="I190" s="74"/>
      <c r="J190" s="75"/>
      <c r="K190" s="75"/>
      <c r="L190" s="76"/>
      <c r="M190" s="16"/>
      <c r="N190" s="74"/>
      <c r="O190" s="75"/>
      <c r="P190" s="75"/>
      <c r="Q190" s="76"/>
      <c r="S190" s="85"/>
      <c r="T190" s="86"/>
      <c r="U190" s="87"/>
      <c r="W190" s="74"/>
      <c r="X190" s="75"/>
      <c r="Y190" s="75"/>
      <c r="Z190" s="76"/>
      <c r="AB190" s="85"/>
      <c r="AC190" s="86"/>
      <c r="AD190" s="87"/>
      <c r="AF190" s="74"/>
      <c r="AG190" s="75"/>
      <c r="AH190" s="75"/>
      <c r="AI190" s="76"/>
      <c r="AK190" s="85"/>
      <c r="AL190" s="86"/>
      <c r="AM190" s="87"/>
      <c r="AO190" s="74"/>
      <c r="AP190" s="75"/>
      <c r="AQ190" s="75"/>
      <c r="AR190" s="76"/>
      <c r="AT190" s="85"/>
      <c r="AU190" s="86"/>
      <c r="AV190" s="87"/>
      <c r="AX190" s="94"/>
      <c r="AY190" s="95"/>
      <c r="AZ190" s="96"/>
      <c r="BB190" s="85"/>
      <c r="BC190" s="86"/>
      <c r="BD190" s="87"/>
      <c r="BF190" s="85"/>
      <c r="BG190" s="86"/>
      <c r="BH190" s="87"/>
      <c r="BJ190" s="85"/>
      <c r="BK190" s="86"/>
      <c r="BL190" s="87"/>
      <c r="BN190" s="103"/>
      <c r="BO190" s="104"/>
      <c r="BP190" s="105"/>
    </row>
    <row r="191" spans="3:68">
      <c r="C191" s="54"/>
      <c r="D191" s="45"/>
      <c r="E191" s="51"/>
      <c r="F191" s="51"/>
      <c r="G191" s="46"/>
      <c r="I191" s="71"/>
      <c r="J191" s="72"/>
      <c r="K191" s="72"/>
      <c r="L191" s="73"/>
      <c r="M191" s="16"/>
      <c r="N191" s="71"/>
      <c r="O191" s="72"/>
      <c r="P191" s="72"/>
      <c r="Q191" s="73"/>
      <c r="S191" s="82"/>
      <c r="T191" s="83"/>
      <c r="U191" s="84"/>
      <c r="W191" s="71"/>
      <c r="X191" s="72"/>
      <c r="Y191" s="72"/>
      <c r="Z191" s="73"/>
      <c r="AB191" s="82"/>
      <c r="AC191" s="83"/>
      <c r="AD191" s="84"/>
      <c r="AF191" s="71"/>
      <c r="AG191" s="72"/>
      <c r="AH191" s="72"/>
      <c r="AI191" s="73"/>
      <c r="AK191" s="82"/>
      <c r="AL191" s="83"/>
      <c r="AM191" s="84"/>
      <c r="AO191" s="71"/>
      <c r="AP191" s="72"/>
      <c r="AQ191" s="72"/>
      <c r="AR191" s="73"/>
      <c r="AT191" s="82"/>
      <c r="AU191" s="83"/>
      <c r="AV191" s="84"/>
      <c r="AX191" s="91"/>
      <c r="AY191" s="92"/>
      <c r="AZ191" s="93"/>
      <c r="BB191" s="82"/>
      <c r="BC191" s="83"/>
      <c r="BD191" s="84"/>
      <c r="BF191" s="82"/>
      <c r="BG191" s="83"/>
      <c r="BH191" s="84"/>
      <c r="BJ191" s="82"/>
      <c r="BK191" s="83"/>
      <c r="BL191" s="84"/>
      <c r="BN191" s="100"/>
      <c r="BO191" s="101"/>
      <c r="BP191" s="102"/>
    </row>
    <row r="192" spans="3:68">
      <c r="C192" s="56"/>
      <c r="D192" s="57"/>
      <c r="E192" s="58"/>
      <c r="F192" s="58"/>
      <c r="G192" s="59"/>
      <c r="I192" s="74"/>
      <c r="J192" s="75"/>
      <c r="K192" s="75"/>
      <c r="L192" s="76"/>
      <c r="M192" s="16"/>
      <c r="N192" s="74"/>
      <c r="O192" s="75"/>
      <c r="P192" s="75"/>
      <c r="Q192" s="76"/>
      <c r="S192" s="85"/>
      <c r="T192" s="86"/>
      <c r="U192" s="87"/>
      <c r="W192" s="74"/>
      <c r="X192" s="75"/>
      <c r="Y192" s="75"/>
      <c r="Z192" s="76"/>
      <c r="AB192" s="85"/>
      <c r="AC192" s="86"/>
      <c r="AD192" s="87"/>
      <c r="AF192" s="74"/>
      <c r="AG192" s="75"/>
      <c r="AH192" s="75"/>
      <c r="AI192" s="76"/>
      <c r="AK192" s="85"/>
      <c r="AL192" s="86"/>
      <c r="AM192" s="87"/>
      <c r="AO192" s="74"/>
      <c r="AP192" s="75"/>
      <c r="AQ192" s="75"/>
      <c r="AR192" s="76"/>
      <c r="AT192" s="85"/>
      <c r="AU192" s="86"/>
      <c r="AV192" s="87"/>
      <c r="AX192" s="94"/>
      <c r="AY192" s="95"/>
      <c r="AZ192" s="96"/>
      <c r="BB192" s="85"/>
      <c r="BC192" s="86"/>
      <c r="BD192" s="87"/>
      <c r="BF192" s="85"/>
      <c r="BG192" s="86"/>
      <c r="BH192" s="87"/>
      <c r="BJ192" s="85"/>
      <c r="BK192" s="86"/>
      <c r="BL192" s="87"/>
      <c r="BN192" s="103"/>
      <c r="BO192" s="104"/>
      <c r="BP192" s="105"/>
    </row>
    <row r="193" spans="3:68">
      <c r="C193" s="54"/>
      <c r="D193" s="45"/>
      <c r="E193" s="51"/>
      <c r="F193" s="51"/>
      <c r="G193" s="46"/>
      <c r="I193" s="71"/>
      <c r="J193" s="72"/>
      <c r="K193" s="72"/>
      <c r="L193" s="73"/>
      <c r="M193" s="16"/>
      <c r="N193" s="71"/>
      <c r="O193" s="72"/>
      <c r="P193" s="72"/>
      <c r="Q193" s="73"/>
      <c r="S193" s="82"/>
      <c r="T193" s="83"/>
      <c r="U193" s="84"/>
      <c r="W193" s="71"/>
      <c r="X193" s="72"/>
      <c r="Y193" s="72"/>
      <c r="Z193" s="73"/>
      <c r="AB193" s="82"/>
      <c r="AC193" s="83"/>
      <c r="AD193" s="84"/>
      <c r="AF193" s="71"/>
      <c r="AG193" s="72"/>
      <c r="AH193" s="72"/>
      <c r="AI193" s="73"/>
      <c r="AK193" s="82"/>
      <c r="AL193" s="83"/>
      <c r="AM193" s="84"/>
      <c r="AO193" s="71"/>
      <c r="AP193" s="72"/>
      <c r="AQ193" s="72"/>
      <c r="AR193" s="73"/>
      <c r="AT193" s="82"/>
      <c r="AU193" s="83"/>
      <c r="AV193" s="84"/>
      <c r="AX193" s="91"/>
      <c r="AY193" s="92"/>
      <c r="AZ193" s="93"/>
      <c r="BB193" s="82"/>
      <c r="BC193" s="83"/>
      <c r="BD193" s="84"/>
      <c r="BF193" s="82"/>
      <c r="BG193" s="83"/>
      <c r="BH193" s="84"/>
      <c r="BJ193" s="82"/>
      <c r="BK193" s="83"/>
      <c r="BL193" s="84"/>
      <c r="BN193" s="100"/>
      <c r="BO193" s="101"/>
      <c r="BP193" s="102"/>
    </row>
    <row r="194" spans="3:68">
      <c r="C194" s="56"/>
      <c r="D194" s="57"/>
      <c r="E194" s="58"/>
      <c r="F194" s="58"/>
      <c r="G194" s="59"/>
      <c r="I194" s="74"/>
      <c r="J194" s="75"/>
      <c r="K194" s="75"/>
      <c r="L194" s="76"/>
      <c r="M194" s="16"/>
      <c r="N194" s="74"/>
      <c r="O194" s="75"/>
      <c r="P194" s="75"/>
      <c r="Q194" s="76"/>
      <c r="S194" s="85"/>
      <c r="T194" s="86"/>
      <c r="U194" s="87"/>
      <c r="W194" s="74"/>
      <c r="X194" s="75"/>
      <c r="Y194" s="75"/>
      <c r="Z194" s="76"/>
      <c r="AB194" s="85"/>
      <c r="AC194" s="86"/>
      <c r="AD194" s="87"/>
      <c r="AF194" s="74"/>
      <c r="AG194" s="75"/>
      <c r="AH194" s="75"/>
      <c r="AI194" s="76"/>
      <c r="AK194" s="85"/>
      <c r="AL194" s="86"/>
      <c r="AM194" s="87"/>
      <c r="AO194" s="74"/>
      <c r="AP194" s="75"/>
      <c r="AQ194" s="75"/>
      <c r="AR194" s="76"/>
      <c r="AT194" s="85"/>
      <c r="AU194" s="86"/>
      <c r="AV194" s="87"/>
      <c r="AX194" s="94"/>
      <c r="AY194" s="95"/>
      <c r="AZ194" s="96"/>
      <c r="BB194" s="85"/>
      <c r="BC194" s="86"/>
      <c r="BD194" s="87"/>
      <c r="BF194" s="85"/>
      <c r="BG194" s="86"/>
      <c r="BH194" s="87"/>
      <c r="BJ194" s="85"/>
      <c r="BK194" s="86"/>
      <c r="BL194" s="87"/>
      <c r="BN194" s="103"/>
      <c r="BO194" s="104"/>
      <c r="BP194" s="105"/>
    </row>
    <row r="195" spans="3:68">
      <c r="C195" s="54"/>
      <c r="D195" s="45"/>
      <c r="E195" s="51"/>
      <c r="F195" s="51"/>
      <c r="G195" s="46"/>
      <c r="I195" s="71"/>
      <c r="J195" s="72"/>
      <c r="K195" s="72"/>
      <c r="L195" s="73"/>
      <c r="M195" s="16"/>
      <c r="N195" s="71"/>
      <c r="O195" s="72"/>
      <c r="P195" s="72"/>
      <c r="Q195" s="73"/>
      <c r="S195" s="82"/>
      <c r="T195" s="83"/>
      <c r="U195" s="84"/>
      <c r="W195" s="71"/>
      <c r="X195" s="72"/>
      <c r="Y195" s="72"/>
      <c r="Z195" s="73"/>
      <c r="AB195" s="82"/>
      <c r="AC195" s="83"/>
      <c r="AD195" s="84"/>
      <c r="AF195" s="71"/>
      <c r="AG195" s="72"/>
      <c r="AH195" s="72"/>
      <c r="AI195" s="73"/>
      <c r="AK195" s="82"/>
      <c r="AL195" s="83"/>
      <c r="AM195" s="84"/>
      <c r="AO195" s="71"/>
      <c r="AP195" s="72"/>
      <c r="AQ195" s="72"/>
      <c r="AR195" s="73"/>
      <c r="AT195" s="82"/>
      <c r="AU195" s="83"/>
      <c r="AV195" s="84"/>
      <c r="AX195" s="91"/>
      <c r="AY195" s="92"/>
      <c r="AZ195" s="93"/>
      <c r="BB195" s="82"/>
      <c r="BC195" s="83"/>
      <c r="BD195" s="84"/>
      <c r="BF195" s="82"/>
      <c r="BG195" s="83"/>
      <c r="BH195" s="84"/>
      <c r="BJ195" s="82"/>
      <c r="BK195" s="83"/>
      <c r="BL195" s="84"/>
      <c r="BN195" s="100"/>
      <c r="BO195" s="101"/>
      <c r="BP195" s="102"/>
    </row>
    <row r="196" spans="3:68">
      <c r="C196" s="56"/>
      <c r="D196" s="57"/>
      <c r="E196" s="58"/>
      <c r="F196" s="58"/>
      <c r="G196" s="59"/>
      <c r="I196" s="74"/>
      <c r="J196" s="75"/>
      <c r="K196" s="75"/>
      <c r="L196" s="76"/>
      <c r="M196" s="16"/>
      <c r="N196" s="74"/>
      <c r="O196" s="75"/>
      <c r="P196" s="75"/>
      <c r="Q196" s="76"/>
      <c r="S196" s="85"/>
      <c r="T196" s="86"/>
      <c r="U196" s="87"/>
      <c r="W196" s="74"/>
      <c r="X196" s="75"/>
      <c r="Y196" s="75"/>
      <c r="Z196" s="76"/>
      <c r="AB196" s="85"/>
      <c r="AC196" s="86"/>
      <c r="AD196" s="87"/>
      <c r="AF196" s="74"/>
      <c r="AG196" s="75"/>
      <c r="AH196" s="75"/>
      <c r="AI196" s="76"/>
      <c r="AK196" s="85"/>
      <c r="AL196" s="86"/>
      <c r="AM196" s="87"/>
      <c r="AO196" s="74"/>
      <c r="AP196" s="75"/>
      <c r="AQ196" s="75"/>
      <c r="AR196" s="76"/>
      <c r="AT196" s="85"/>
      <c r="AU196" s="86"/>
      <c r="AV196" s="87"/>
      <c r="AX196" s="94"/>
      <c r="AY196" s="95"/>
      <c r="AZ196" s="96"/>
      <c r="BB196" s="85"/>
      <c r="BC196" s="86"/>
      <c r="BD196" s="87"/>
      <c r="BF196" s="85"/>
      <c r="BG196" s="86"/>
      <c r="BH196" s="87"/>
      <c r="BJ196" s="85"/>
      <c r="BK196" s="86"/>
      <c r="BL196" s="87"/>
      <c r="BN196" s="103"/>
      <c r="BO196" s="104"/>
      <c r="BP196" s="105"/>
    </row>
    <row r="197" spans="3:68">
      <c r="C197" s="54"/>
      <c r="D197" s="45"/>
      <c r="E197" s="51"/>
      <c r="F197" s="51"/>
      <c r="G197" s="46"/>
      <c r="I197" s="71"/>
      <c r="J197" s="72"/>
      <c r="K197" s="72"/>
      <c r="L197" s="73"/>
      <c r="M197" s="16"/>
      <c r="N197" s="71"/>
      <c r="O197" s="72"/>
      <c r="P197" s="72"/>
      <c r="Q197" s="73"/>
      <c r="S197" s="82"/>
      <c r="T197" s="83"/>
      <c r="U197" s="84"/>
      <c r="W197" s="71"/>
      <c r="X197" s="72"/>
      <c r="Y197" s="72"/>
      <c r="Z197" s="73"/>
      <c r="AB197" s="82"/>
      <c r="AC197" s="83"/>
      <c r="AD197" s="84"/>
      <c r="AF197" s="71"/>
      <c r="AG197" s="72"/>
      <c r="AH197" s="72"/>
      <c r="AI197" s="73"/>
      <c r="AK197" s="82"/>
      <c r="AL197" s="83"/>
      <c r="AM197" s="84"/>
      <c r="AO197" s="71"/>
      <c r="AP197" s="72"/>
      <c r="AQ197" s="72"/>
      <c r="AR197" s="73"/>
      <c r="AT197" s="82"/>
      <c r="AU197" s="83"/>
      <c r="AV197" s="84"/>
      <c r="AX197" s="91"/>
      <c r="AY197" s="92"/>
      <c r="AZ197" s="93"/>
      <c r="BB197" s="82"/>
      <c r="BC197" s="83"/>
      <c r="BD197" s="84"/>
      <c r="BF197" s="82"/>
      <c r="BG197" s="83"/>
      <c r="BH197" s="84"/>
      <c r="BJ197" s="82"/>
      <c r="BK197" s="83"/>
      <c r="BL197" s="84"/>
      <c r="BN197" s="100"/>
      <c r="BO197" s="101"/>
      <c r="BP197" s="102"/>
    </row>
    <row r="198" spans="3:68">
      <c r="C198" s="56"/>
      <c r="D198" s="57"/>
      <c r="E198" s="58"/>
      <c r="F198" s="58"/>
      <c r="G198" s="59"/>
      <c r="I198" s="74"/>
      <c r="J198" s="75"/>
      <c r="K198" s="75"/>
      <c r="L198" s="76"/>
      <c r="M198" s="16"/>
      <c r="N198" s="74"/>
      <c r="O198" s="75"/>
      <c r="P198" s="75"/>
      <c r="Q198" s="76"/>
      <c r="S198" s="85"/>
      <c r="T198" s="86"/>
      <c r="U198" s="87"/>
      <c r="W198" s="74"/>
      <c r="X198" s="75"/>
      <c r="Y198" s="75"/>
      <c r="Z198" s="76"/>
      <c r="AB198" s="85"/>
      <c r="AC198" s="86"/>
      <c r="AD198" s="87"/>
      <c r="AF198" s="74"/>
      <c r="AG198" s="75"/>
      <c r="AH198" s="75"/>
      <c r="AI198" s="76"/>
      <c r="AK198" s="85"/>
      <c r="AL198" s="86"/>
      <c r="AM198" s="87"/>
      <c r="AO198" s="74"/>
      <c r="AP198" s="75"/>
      <c r="AQ198" s="75"/>
      <c r="AR198" s="76"/>
      <c r="AT198" s="85"/>
      <c r="AU198" s="86"/>
      <c r="AV198" s="87"/>
      <c r="AX198" s="94"/>
      <c r="AY198" s="95"/>
      <c r="AZ198" s="96"/>
      <c r="BB198" s="85"/>
      <c r="BC198" s="86"/>
      <c r="BD198" s="87"/>
      <c r="BF198" s="85"/>
      <c r="BG198" s="86"/>
      <c r="BH198" s="87"/>
      <c r="BJ198" s="85"/>
      <c r="BK198" s="86"/>
      <c r="BL198" s="87"/>
      <c r="BN198" s="103"/>
      <c r="BO198" s="104"/>
      <c r="BP198" s="105"/>
    </row>
    <row r="199" spans="3:68">
      <c r="C199" s="54"/>
      <c r="D199" s="45"/>
      <c r="E199" s="51"/>
      <c r="F199" s="51"/>
      <c r="G199" s="46"/>
      <c r="I199" s="71"/>
      <c r="J199" s="72"/>
      <c r="K199" s="72"/>
      <c r="L199" s="73"/>
      <c r="M199" s="16"/>
      <c r="N199" s="71"/>
      <c r="O199" s="72"/>
      <c r="P199" s="72"/>
      <c r="Q199" s="73"/>
      <c r="S199" s="82"/>
      <c r="T199" s="83"/>
      <c r="U199" s="84"/>
      <c r="W199" s="71"/>
      <c r="X199" s="72"/>
      <c r="Y199" s="72"/>
      <c r="Z199" s="73"/>
      <c r="AB199" s="82"/>
      <c r="AC199" s="83"/>
      <c r="AD199" s="84"/>
      <c r="AF199" s="71"/>
      <c r="AG199" s="72"/>
      <c r="AH199" s="72"/>
      <c r="AI199" s="73"/>
      <c r="AK199" s="82"/>
      <c r="AL199" s="83"/>
      <c r="AM199" s="84"/>
      <c r="AO199" s="71"/>
      <c r="AP199" s="72"/>
      <c r="AQ199" s="72"/>
      <c r="AR199" s="73"/>
      <c r="AT199" s="82"/>
      <c r="AU199" s="83"/>
      <c r="AV199" s="84"/>
      <c r="AX199" s="91"/>
      <c r="AY199" s="92"/>
      <c r="AZ199" s="93"/>
      <c r="BB199" s="82"/>
      <c r="BC199" s="83"/>
      <c r="BD199" s="84"/>
      <c r="BF199" s="82"/>
      <c r="BG199" s="83"/>
      <c r="BH199" s="84"/>
      <c r="BJ199" s="82"/>
      <c r="BK199" s="83"/>
      <c r="BL199" s="84"/>
      <c r="BN199" s="100"/>
      <c r="BO199" s="101"/>
      <c r="BP199" s="102"/>
    </row>
    <row r="200" spans="3:68">
      <c r="C200" s="56"/>
      <c r="D200" s="57"/>
      <c r="E200" s="58"/>
      <c r="F200" s="58"/>
      <c r="G200" s="59"/>
      <c r="I200" s="74"/>
      <c r="J200" s="75"/>
      <c r="K200" s="75"/>
      <c r="L200" s="76"/>
      <c r="N200" s="74"/>
      <c r="O200" s="75"/>
      <c r="P200" s="75"/>
      <c r="Q200" s="76"/>
      <c r="S200" s="85"/>
      <c r="T200" s="86"/>
      <c r="U200" s="87"/>
      <c r="W200" s="74"/>
      <c r="X200" s="75"/>
      <c r="Y200" s="75"/>
      <c r="Z200" s="76"/>
      <c r="AB200" s="85"/>
      <c r="AC200" s="86"/>
      <c r="AD200" s="87"/>
      <c r="AF200" s="74"/>
      <c r="AG200" s="75"/>
      <c r="AH200" s="75"/>
      <c r="AI200" s="76"/>
      <c r="AK200" s="85"/>
      <c r="AL200" s="86"/>
      <c r="AM200" s="87"/>
      <c r="AO200" s="74"/>
      <c r="AP200" s="75"/>
      <c r="AQ200" s="75"/>
      <c r="AR200" s="76"/>
      <c r="AT200" s="85"/>
      <c r="AU200" s="86"/>
      <c r="AV200" s="87"/>
      <c r="AX200" s="94"/>
      <c r="AY200" s="95"/>
      <c r="AZ200" s="96"/>
      <c r="BB200" s="85"/>
      <c r="BC200" s="86"/>
      <c r="BD200" s="87"/>
      <c r="BF200" s="85"/>
      <c r="BG200" s="86"/>
      <c r="BH200" s="87"/>
      <c r="BJ200" s="85"/>
      <c r="BK200" s="86"/>
      <c r="BL200" s="87"/>
      <c r="BN200" s="103"/>
      <c r="BO200" s="104"/>
      <c r="BP200" s="105"/>
    </row>
    <row r="201" spans="3:68">
      <c r="C201" s="54"/>
      <c r="D201" s="45"/>
      <c r="E201" s="51"/>
      <c r="F201" s="51"/>
      <c r="G201" s="46"/>
      <c r="I201" s="71"/>
      <c r="J201" s="72"/>
      <c r="K201" s="72"/>
      <c r="L201" s="73"/>
      <c r="N201" s="71"/>
      <c r="O201" s="72"/>
      <c r="P201" s="72"/>
      <c r="Q201" s="73"/>
      <c r="S201" s="82"/>
      <c r="T201" s="83"/>
      <c r="U201" s="84"/>
      <c r="W201" s="71"/>
      <c r="X201" s="72"/>
      <c r="Y201" s="72"/>
      <c r="Z201" s="73"/>
      <c r="AB201" s="82"/>
      <c r="AC201" s="83"/>
      <c r="AD201" s="84"/>
      <c r="AF201" s="71"/>
      <c r="AG201" s="72"/>
      <c r="AH201" s="72"/>
      <c r="AI201" s="73"/>
      <c r="AK201" s="82"/>
      <c r="AL201" s="83"/>
      <c r="AM201" s="84"/>
      <c r="AO201" s="71"/>
      <c r="AP201" s="72"/>
      <c r="AQ201" s="72"/>
      <c r="AR201" s="73"/>
      <c r="AT201" s="82"/>
      <c r="AU201" s="83"/>
      <c r="AV201" s="84"/>
      <c r="AX201" s="91"/>
      <c r="AY201" s="92"/>
      <c r="AZ201" s="93"/>
      <c r="BB201" s="82"/>
      <c r="BC201" s="83"/>
      <c r="BD201" s="84"/>
      <c r="BF201" s="82"/>
      <c r="BG201" s="83"/>
      <c r="BH201" s="84"/>
      <c r="BJ201" s="82"/>
      <c r="BK201" s="83"/>
      <c r="BL201" s="84"/>
      <c r="BN201" s="100"/>
      <c r="BO201" s="101"/>
      <c r="BP201" s="102"/>
    </row>
    <row r="202" spans="3:68">
      <c r="C202" s="56"/>
      <c r="D202" s="57"/>
      <c r="E202" s="58"/>
      <c r="F202" s="58"/>
      <c r="G202" s="59"/>
      <c r="I202" s="74"/>
      <c r="J202" s="75"/>
      <c r="K202" s="75"/>
      <c r="L202" s="76"/>
      <c r="N202" s="74"/>
      <c r="O202" s="75"/>
      <c r="P202" s="75"/>
      <c r="Q202" s="76"/>
      <c r="S202" s="85"/>
      <c r="T202" s="86"/>
      <c r="U202" s="87"/>
      <c r="W202" s="74"/>
      <c r="X202" s="75"/>
      <c r="Y202" s="75"/>
      <c r="Z202" s="76"/>
      <c r="AB202" s="85"/>
      <c r="AC202" s="86"/>
      <c r="AD202" s="87"/>
      <c r="AF202" s="74"/>
      <c r="AG202" s="75"/>
      <c r="AH202" s="75"/>
      <c r="AI202" s="76"/>
      <c r="AK202" s="85"/>
      <c r="AL202" s="86"/>
      <c r="AM202" s="87"/>
      <c r="AO202" s="74"/>
      <c r="AP202" s="75"/>
      <c r="AQ202" s="75"/>
      <c r="AR202" s="76"/>
      <c r="AT202" s="85"/>
      <c r="AU202" s="86"/>
      <c r="AV202" s="87"/>
      <c r="AX202" s="94"/>
      <c r="AY202" s="95"/>
      <c r="AZ202" s="96"/>
      <c r="BB202" s="85"/>
      <c r="BC202" s="86"/>
      <c r="BD202" s="87"/>
      <c r="BF202" s="85"/>
      <c r="BG202" s="86"/>
      <c r="BH202" s="87"/>
      <c r="BJ202" s="85"/>
      <c r="BK202" s="86"/>
      <c r="BL202" s="87"/>
      <c r="BN202" s="103"/>
      <c r="BO202" s="104"/>
      <c r="BP202" s="105"/>
    </row>
    <row r="203" spans="3:68">
      <c r="C203" s="54"/>
      <c r="D203" s="45"/>
      <c r="E203" s="51"/>
      <c r="F203" s="51"/>
      <c r="G203" s="46"/>
      <c r="I203" s="71"/>
      <c r="J203" s="72"/>
      <c r="K203" s="72"/>
      <c r="L203" s="73"/>
      <c r="N203" s="71"/>
      <c r="O203" s="72"/>
      <c r="P203" s="72"/>
      <c r="Q203" s="73"/>
      <c r="S203" s="82"/>
      <c r="T203" s="83"/>
      <c r="U203" s="84"/>
      <c r="W203" s="71"/>
      <c r="X203" s="72"/>
      <c r="Y203" s="72"/>
      <c r="Z203" s="73"/>
      <c r="AB203" s="82"/>
      <c r="AC203" s="83"/>
      <c r="AD203" s="84"/>
      <c r="AF203" s="71"/>
      <c r="AG203" s="72"/>
      <c r="AH203" s="72"/>
      <c r="AI203" s="73"/>
      <c r="AK203" s="82"/>
      <c r="AL203" s="83"/>
      <c r="AM203" s="84"/>
      <c r="AO203" s="71"/>
      <c r="AP203" s="72"/>
      <c r="AQ203" s="72"/>
      <c r="AR203" s="73"/>
      <c r="AT203" s="82"/>
      <c r="AU203" s="83"/>
      <c r="AV203" s="84"/>
      <c r="AX203" s="91"/>
      <c r="AY203" s="92"/>
      <c r="AZ203" s="93"/>
      <c r="BB203" s="82"/>
      <c r="BC203" s="83"/>
      <c r="BD203" s="84"/>
      <c r="BF203" s="82"/>
      <c r="BG203" s="83"/>
      <c r="BH203" s="84"/>
      <c r="BJ203" s="82"/>
      <c r="BK203" s="83"/>
      <c r="BL203" s="84"/>
      <c r="BN203" s="100"/>
      <c r="BO203" s="101"/>
      <c r="BP203" s="102"/>
    </row>
    <row r="204" spans="3:68">
      <c r="C204" s="56"/>
      <c r="D204" s="57"/>
      <c r="E204" s="58"/>
      <c r="F204" s="58"/>
      <c r="G204" s="59"/>
      <c r="I204" s="74"/>
      <c r="J204" s="75"/>
      <c r="K204" s="75"/>
      <c r="L204" s="76"/>
      <c r="N204" s="74"/>
      <c r="O204" s="75"/>
      <c r="P204" s="75"/>
      <c r="Q204" s="76"/>
      <c r="S204" s="85"/>
      <c r="T204" s="86"/>
      <c r="U204" s="87"/>
      <c r="W204" s="74"/>
      <c r="X204" s="75"/>
      <c r="Y204" s="75"/>
      <c r="Z204" s="76"/>
      <c r="AB204" s="85"/>
      <c r="AC204" s="86"/>
      <c r="AD204" s="87"/>
      <c r="AF204" s="74"/>
      <c r="AG204" s="75"/>
      <c r="AH204" s="75"/>
      <c r="AI204" s="76"/>
      <c r="AK204" s="85"/>
      <c r="AL204" s="86"/>
      <c r="AM204" s="87"/>
      <c r="AO204" s="74"/>
      <c r="AP204" s="75"/>
      <c r="AQ204" s="75"/>
      <c r="AR204" s="76"/>
      <c r="AT204" s="85"/>
      <c r="AU204" s="86"/>
      <c r="AV204" s="87"/>
      <c r="AX204" s="94"/>
      <c r="AY204" s="95"/>
      <c r="AZ204" s="96"/>
      <c r="BB204" s="85"/>
      <c r="BC204" s="86"/>
      <c r="BD204" s="87"/>
      <c r="BF204" s="85"/>
      <c r="BG204" s="86"/>
      <c r="BH204" s="87"/>
      <c r="BJ204" s="85"/>
      <c r="BK204" s="86"/>
      <c r="BL204" s="87"/>
      <c r="BN204" s="103"/>
      <c r="BO204" s="104"/>
      <c r="BP204" s="105"/>
    </row>
    <row r="205" spans="3:68">
      <c r="C205" s="54"/>
      <c r="D205" s="45"/>
      <c r="E205" s="51"/>
      <c r="F205" s="51"/>
      <c r="G205" s="46"/>
      <c r="I205" s="71"/>
      <c r="J205" s="72"/>
      <c r="K205" s="72"/>
      <c r="L205" s="73"/>
      <c r="N205" s="71"/>
      <c r="O205" s="72"/>
      <c r="P205" s="72"/>
      <c r="Q205" s="73"/>
      <c r="S205" s="82"/>
      <c r="T205" s="83"/>
      <c r="U205" s="84"/>
      <c r="W205" s="71"/>
      <c r="X205" s="72"/>
      <c r="Y205" s="72"/>
      <c r="Z205" s="73"/>
      <c r="AB205" s="82"/>
      <c r="AC205" s="83"/>
      <c r="AD205" s="84"/>
      <c r="AF205" s="71"/>
      <c r="AG205" s="72"/>
      <c r="AH205" s="72"/>
      <c r="AI205" s="73"/>
      <c r="AK205" s="82"/>
      <c r="AL205" s="83"/>
      <c r="AM205" s="84"/>
      <c r="AO205" s="71"/>
      <c r="AP205" s="72"/>
      <c r="AQ205" s="72"/>
      <c r="AR205" s="73"/>
      <c r="AT205" s="82"/>
      <c r="AU205" s="83"/>
      <c r="AV205" s="84"/>
      <c r="AX205" s="91"/>
      <c r="AY205" s="92"/>
      <c r="AZ205" s="93"/>
      <c r="BB205" s="82"/>
      <c r="BC205" s="83"/>
      <c r="BD205" s="84"/>
      <c r="BF205" s="82"/>
      <c r="BG205" s="83"/>
      <c r="BH205" s="84"/>
      <c r="BJ205" s="82"/>
      <c r="BK205" s="83"/>
      <c r="BL205" s="84"/>
      <c r="BN205" s="100"/>
      <c r="BO205" s="101"/>
      <c r="BP205" s="102"/>
    </row>
    <row r="206" spans="3:68">
      <c r="C206" s="56"/>
      <c r="D206" s="57"/>
      <c r="E206" s="58"/>
      <c r="F206" s="58"/>
      <c r="G206" s="59"/>
      <c r="I206" s="74"/>
      <c r="J206" s="75"/>
      <c r="K206" s="75"/>
      <c r="L206" s="76"/>
      <c r="N206" s="74"/>
      <c r="O206" s="75"/>
      <c r="P206" s="75"/>
      <c r="Q206" s="76"/>
      <c r="S206" s="85"/>
      <c r="T206" s="86"/>
      <c r="U206" s="87"/>
      <c r="W206" s="74"/>
      <c r="X206" s="75"/>
      <c r="Y206" s="75"/>
      <c r="Z206" s="76"/>
      <c r="AB206" s="85"/>
      <c r="AC206" s="86"/>
      <c r="AD206" s="87"/>
      <c r="AF206" s="74"/>
      <c r="AG206" s="75"/>
      <c r="AH206" s="75"/>
      <c r="AI206" s="76"/>
      <c r="AK206" s="85"/>
      <c r="AL206" s="86"/>
      <c r="AM206" s="87"/>
      <c r="AO206" s="74"/>
      <c r="AP206" s="75"/>
      <c r="AQ206" s="75"/>
      <c r="AR206" s="76"/>
      <c r="AT206" s="85"/>
      <c r="AU206" s="86"/>
      <c r="AV206" s="87"/>
      <c r="AX206" s="94"/>
      <c r="AY206" s="95"/>
      <c r="AZ206" s="96"/>
      <c r="BB206" s="85"/>
      <c r="BC206" s="86"/>
      <c r="BD206" s="87"/>
      <c r="BF206" s="85"/>
      <c r="BG206" s="86"/>
      <c r="BH206" s="87"/>
      <c r="BJ206" s="85"/>
      <c r="BK206" s="86"/>
      <c r="BL206" s="87"/>
      <c r="BN206" s="103"/>
      <c r="BO206" s="104"/>
      <c r="BP206" s="105"/>
    </row>
    <row r="207" spans="3:68">
      <c r="C207" s="54"/>
      <c r="D207" s="45"/>
      <c r="E207" s="51"/>
      <c r="F207" s="51"/>
      <c r="G207" s="46"/>
      <c r="I207" s="71"/>
      <c r="J207" s="72"/>
      <c r="K207" s="72"/>
      <c r="L207" s="73"/>
      <c r="N207" s="71"/>
      <c r="O207" s="72"/>
      <c r="P207" s="72"/>
      <c r="Q207" s="73"/>
      <c r="S207" s="82"/>
      <c r="T207" s="83"/>
      <c r="U207" s="84"/>
      <c r="W207" s="71"/>
      <c r="X207" s="72"/>
      <c r="Y207" s="72"/>
      <c r="Z207" s="73"/>
      <c r="AB207" s="82"/>
      <c r="AC207" s="83"/>
      <c r="AD207" s="84"/>
      <c r="AF207" s="71"/>
      <c r="AG207" s="72"/>
      <c r="AH207" s="72"/>
      <c r="AI207" s="73"/>
      <c r="AK207" s="82"/>
      <c r="AL207" s="83"/>
      <c r="AM207" s="84"/>
      <c r="AO207" s="71"/>
      <c r="AP207" s="72"/>
      <c r="AQ207" s="72"/>
      <c r="AR207" s="73"/>
      <c r="AT207" s="82"/>
      <c r="AU207" s="83"/>
      <c r="AV207" s="84"/>
      <c r="AX207" s="91"/>
      <c r="AY207" s="92"/>
      <c r="AZ207" s="93"/>
      <c r="BB207" s="82"/>
      <c r="BC207" s="83"/>
      <c r="BD207" s="84"/>
      <c r="BF207" s="82"/>
      <c r="BG207" s="83"/>
      <c r="BH207" s="84"/>
      <c r="BJ207" s="82"/>
      <c r="BK207" s="83"/>
      <c r="BL207" s="84"/>
      <c r="BN207" s="100"/>
      <c r="BO207" s="101"/>
      <c r="BP207" s="102"/>
    </row>
    <row r="208" spans="3:68">
      <c r="C208" s="56"/>
      <c r="D208" s="57"/>
      <c r="E208" s="58"/>
      <c r="F208" s="58"/>
      <c r="G208" s="59"/>
      <c r="I208" s="74"/>
      <c r="J208" s="75"/>
      <c r="K208" s="75"/>
      <c r="L208" s="76"/>
      <c r="N208" s="74"/>
      <c r="O208" s="75"/>
      <c r="P208" s="75"/>
      <c r="Q208" s="76"/>
      <c r="S208" s="85"/>
      <c r="T208" s="86"/>
      <c r="U208" s="87"/>
      <c r="W208" s="74"/>
      <c r="X208" s="75"/>
      <c r="Y208" s="75"/>
      <c r="Z208" s="76"/>
      <c r="AB208" s="85"/>
      <c r="AC208" s="86"/>
      <c r="AD208" s="87"/>
      <c r="AF208" s="74"/>
      <c r="AG208" s="75"/>
      <c r="AH208" s="75"/>
      <c r="AI208" s="76"/>
      <c r="AK208" s="85"/>
      <c r="AL208" s="86"/>
      <c r="AM208" s="87"/>
      <c r="AO208" s="74"/>
      <c r="AP208" s="75"/>
      <c r="AQ208" s="75"/>
      <c r="AR208" s="76"/>
      <c r="AT208" s="85"/>
      <c r="AU208" s="86"/>
      <c r="AV208" s="87"/>
      <c r="AX208" s="94"/>
      <c r="AY208" s="95"/>
      <c r="AZ208" s="96"/>
      <c r="BB208" s="85"/>
      <c r="BC208" s="86"/>
      <c r="BD208" s="87"/>
      <c r="BF208" s="85"/>
      <c r="BG208" s="86"/>
      <c r="BH208" s="87"/>
      <c r="BJ208" s="85"/>
      <c r="BK208" s="86"/>
      <c r="BL208" s="87"/>
      <c r="BN208" s="103"/>
      <c r="BO208" s="104"/>
      <c r="BP208" s="105"/>
    </row>
    <row r="209" spans="3:68">
      <c r="C209" s="54"/>
      <c r="D209" s="45"/>
      <c r="E209" s="51"/>
      <c r="F209" s="51"/>
      <c r="G209" s="46"/>
      <c r="I209" s="71"/>
      <c r="J209" s="72"/>
      <c r="K209" s="72"/>
      <c r="L209" s="73"/>
      <c r="N209" s="71"/>
      <c r="O209" s="72"/>
      <c r="P209" s="72"/>
      <c r="Q209" s="73"/>
      <c r="S209" s="82"/>
      <c r="T209" s="83"/>
      <c r="U209" s="84"/>
      <c r="W209" s="71"/>
      <c r="X209" s="72"/>
      <c r="Y209" s="72"/>
      <c r="Z209" s="73"/>
      <c r="AB209" s="82"/>
      <c r="AC209" s="83"/>
      <c r="AD209" s="84"/>
      <c r="AF209" s="71"/>
      <c r="AG209" s="72"/>
      <c r="AH209" s="72"/>
      <c r="AI209" s="73"/>
      <c r="AK209" s="82"/>
      <c r="AL209" s="83"/>
      <c r="AM209" s="84"/>
      <c r="AO209" s="71"/>
      <c r="AP209" s="72"/>
      <c r="AQ209" s="72"/>
      <c r="AR209" s="73"/>
      <c r="AT209" s="82"/>
      <c r="AU209" s="83"/>
      <c r="AV209" s="84"/>
      <c r="AX209" s="91"/>
      <c r="AY209" s="92"/>
      <c r="AZ209" s="93"/>
      <c r="BB209" s="82"/>
      <c r="BC209" s="83"/>
      <c r="BD209" s="84"/>
      <c r="BF209" s="82"/>
      <c r="BG209" s="83"/>
      <c r="BH209" s="84"/>
      <c r="BJ209" s="82"/>
      <c r="BK209" s="83"/>
      <c r="BL209" s="84"/>
      <c r="BN209" s="100"/>
      <c r="BO209" s="101"/>
      <c r="BP209" s="102"/>
    </row>
    <row r="210" spans="3:68">
      <c r="C210" s="56"/>
      <c r="D210" s="57"/>
      <c r="E210" s="58"/>
      <c r="F210" s="58"/>
      <c r="G210" s="59"/>
      <c r="I210" s="74"/>
      <c r="J210" s="75"/>
      <c r="K210" s="75"/>
      <c r="L210" s="76"/>
      <c r="N210" s="74"/>
      <c r="O210" s="75"/>
      <c r="P210" s="75"/>
      <c r="Q210" s="76"/>
      <c r="S210" s="85"/>
      <c r="T210" s="86"/>
      <c r="U210" s="87"/>
      <c r="W210" s="74"/>
      <c r="X210" s="75"/>
      <c r="Y210" s="75"/>
      <c r="Z210" s="76"/>
      <c r="AB210" s="85"/>
      <c r="AC210" s="86"/>
      <c r="AD210" s="87"/>
      <c r="AF210" s="74"/>
      <c r="AG210" s="75"/>
      <c r="AH210" s="75"/>
      <c r="AI210" s="76"/>
      <c r="AK210" s="85"/>
      <c r="AL210" s="86"/>
      <c r="AM210" s="87"/>
      <c r="AO210" s="74"/>
      <c r="AP210" s="75"/>
      <c r="AQ210" s="75"/>
      <c r="AR210" s="76"/>
      <c r="AT210" s="85"/>
      <c r="AU210" s="86"/>
      <c r="AV210" s="87"/>
      <c r="AX210" s="94"/>
      <c r="AY210" s="95"/>
      <c r="AZ210" s="96"/>
      <c r="BB210" s="85"/>
      <c r="BC210" s="86"/>
      <c r="BD210" s="87"/>
      <c r="BF210" s="85"/>
      <c r="BG210" s="86"/>
      <c r="BH210" s="87"/>
      <c r="BJ210" s="85"/>
      <c r="BK210" s="86"/>
      <c r="BL210" s="87"/>
      <c r="BN210" s="103"/>
      <c r="BO210" s="104"/>
      <c r="BP210" s="105"/>
    </row>
    <row r="211" spans="3:68">
      <c r="C211" s="54"/>
      <c r="D211" s="45"/>
      <c r="E211" s="51"/>
      <c r="F211" s="51"/>
      <c r="G211" s="46"/>
      <c r="I211" s="71"/>
      <c r="J211" s="72"/>
      <c r="K211" s="72"/>
      <c r="L211" s="73"/>
      <c r="N211" s="71"/>
      <c r="O211" s="72"/>
      <c r="P211" s="72"/>
      <c r="Q211" s="73"/>
      <c r="S211" s="82"/>
      <c r="T211" s="83"/>
      <c r="U211" s="84"/>
      <c r="W211" s="71"/>
      <c r="X211" s="72"/>
      <c r="Y211" s="72"/>
      <c r="Z211" s="73"/>
      <c r="AB211" s="82"/>
      <c r="AC211" s="83"/>
      <c r="AD211" s="84"/>
      <c r="AF211" s="71"/>
      <c r="AG211" s="72"/>
      <c r="AH211" s="72"/>
      <c r="AI211" s="73"/>
      <c r="AK211" s="82"/>
      <c r="AL211" s="83"/>
      <c r="AM211" s="84"/>
      <c r="AO211" s="71"/>
      <c r="AP211" s="72"/>
      <c r="AQ211" s="72"/>
      <c r="AR211" s="73"/>
      <c r="AT211" s="82"/>
      <c r="AU211" s="83"/>
      <c r="AV211" s="84"/>
      <c r="AX211" s="91"/>
      <c r="AY211" s="92"/>
      <c r="AZ211" s="93"/>
      <c r="BB211" s="82"/>
      <c r="BC211" s="83"/>
      <c r="BD211" s="84"/>
      <c r="BF211" s="82"/>
      <c r="BG211" s="83"/>
      <c r="BH211" s="84"/>
      <c r="BJ211" s="82"/>
      <c r="BK211" s="83"/>
      <c r="BL211" s="84"/>
      <c r="BN211" s="100"/>
      <c r="BO211" s="101"/>
      <c r="BP211" s="102"/>
    </row>
    <row r="212" spans="3:68">
      <c r="C212" s="56"/>
      <c r="D212" s="57"/>
      <c r="E212" s="58"/>
      <c r="F212" s="58"/>
      <c r="G212" s="59"/>
      <c r="I212" s="74"/>
      <c r="J212" s="75"/>
      <c r="K212" s="75"/>
      <c r="L212" s="76"/>
      <c r="N212" s="74"/>
      <c r="O212" s="75"/>
      <c r="P212" s="75"/>
      <c r="Q212" s="76"/>
      <c r="S212" s="85"/>
      <c r="T212" s="86"/>
      <c r="U212" s="87"/>
      <c r="W212" s="74"/>
      <c r="X212" s="75"/>
      <c r="Y212" s="75"/>
      <c r="Z212" s="76"/>
      <c r="AB212" s="85"/>
      <c r="AC212" s="86"/>
      <c r="AD212" s="87"/>
      <c r="AF212" s="74"/>
      <c r="AG212" s="75"/>
      <c r="AH212" s="75"/>
      <c r="AI212" s="76"/>
      <c r="AK212" s="85"/>
      <c r="AL212" s="86"/>
      <c r="AM212" s="87"/>
      <c r="AO212" s="74"/>
      <c r="AP212" s="75"/>
      <c r="AQ212" s="75"/>
      <c r="AR212" s="76"/>
      <c r="AT212" s="85"/>
      <c r="AU212" s="86"/>
      <c r="AV212" s="87"/>
      <c r="AX212" s="94"/>
      <c r="AY212" s="95"/>
      <c r="AZ212" s="96"/>
      <c r="BB212" s="85"/>
      <c r="BC212" s="86"/>
      <c r="BD212" s="87"/>
      <c r="BF212" s="85"/>
      <c r="BG212" s="86"/>
      <c r="BH212" s="87"/>
      <c r="BJ212" s="85"/>
      <c r="BK212" s="86"/>
      <c r="BL212" s="87"/>
      <c r="BN212" s="103"/>
      <c r="BO212" s="104"/>
      <c r="BP212" s="105"/>
    </row>
    <row r="213" spans="3:68">
      <c r="C213" s="54"/>
      <c r="D213" s="45"/>
      <c r="E213" s="51"/>
      <c r="F213" s="51"/>
      <c r="G213" s="46"/>
      <c r="I213" s="71"/>
      <c r="J213" s="72"/>
      <c r="K213" s="72"/>
      <c r="L213" s="73"/>
      <c r="N213" s="71"/>
      <c r="O213" s="72"/>
      <c r="P213" s="72"/>
      <c r="Q213" s="73"/>
      <c r="S213" s="82"/>
      <c r="T213" s="83"/>
      <c r="U213" s="84"/>
      <c r="W213" s="71"/>
      <c r="X213" s="72"/>
      <c r="Y213" s="72"/>
      <c r="Z213" s="73"/>
      <c r="AB213" s="82"/>
      <c r="AC213" s="83"/>
      <c r="AD213" s="84"/>
      <c r="AF213" s="71"/>
      <c r="AG213" s="72"/>
      <c r="AH213" s="72"/>
      <c r="AI213" s="73"/>
      <c r="AK213" s="82"/>
      <c r="AL213" s="83"/>
      <c r="AM213" s="84"/>
      <c r="AO213" s="71"/>
      <c r="AP213" s="72"/>
      <c r="AQ213" s="72"/>
      <c r="AR213" s="73"/>
      <c r="AT213" s="82"/>
      <c r="AU213" s="83"/>
      <c r="AV213" s="84"/>
      <c r="AX213" s="91"/>
      <c r="AY213" s="92"/>
      <c r="AZ213" s="93"/>
      <c r="BB213" s="82"/>
      <c r="BC213" s="83"/>
      <c r="BD213" s="84"/>
      <c r="BF213" s="82"/>
      <c r="BG213" s="83"/>
      <c r="BH213" s="84"/>
      <c r="BJ213" s="82"/>
      <c r="BK213" s="83"/>
      <c r="BL213" s="84"/>
      <c r="BN213" s="100"/>
      <c r="BO213" s="101"/>
      <c r="BP213" s="102"/>
    </row>
    <row r="214" spans="3:68">
      <c r="C214" s="56"/>
      <c r="D214" s="57"/>
      <c r="E214" s="58"/>
      <c r="F214" s="58"/>
      <c r="G214" s="59"/>
      <c r="I214" s="74"/>
      <c r="J214" s="75"/>
      <c r="K214" s="75"/>
      <c r="L214" s="76"/>
      <c r="N214" s="74"/>
      <c r="O214" s="75"/>
      <c r="P214" s="75"/>
      <c r="Q214" s="76"/>
      <c r="S214" s="85"/>
      <c r="T214" s="86"/>
      <c r="U214" s="87"/>
      <c r="W214" s="74"/>
      <c r="X214" s="75"/>
      <c r="Y214" s="75"/>
      <c r="Z214" s="76"/>
      <c r="AB214" s="85"/>
      <c r="AC214" s="86"/>
      <c r="AD214" s="87"/>
      <c r="AF214" s="74"/>
      <c r="AG214" s="75"/>
      <c r="AH214" s="75"/>
      <c r="AI214" s="76"/>
      <c r="AK214" s="85"/>
      <c r="AL214" s="86"/>
      <c r="AM214" s="87"/>
      <c r="AO214" s="74"/>
      <c r="AP214" s="75"/>
      <c r="AQ214" s="75"/>
      <c r="AR214" s="76"/>
      <c r="AT214" s="85"/>
      <c r="AU214" s="86"/>
      <c r="AV214" s="87"/>
      <c r="AX214" s="94"/>
      <c r="AY214" s="95"/>
      <c r="AZ214" s="96"/>
      <c r="BB214" s="85"/>
      <c r="BC214" s="86"/>
      <c r="BD214" s="87"/>
      <c r="BF214" s="85"/>
      <c r="BG214" s="86"/>
      <c r="BH214" s="87"/>
      <c r="BJ214" s="85"/>
      <c r="BK214" s="86"/>
      <c r="BL214" s="87"/>
      <c r="BN214" s="103"/>
      <c r="BO214" s="104"/>
      <c r="BP214" s="105"/>
    </row>
    <row r="215" spans="3:68">
      <c r="C215" s="54"/>
      <c r="D215" s="45"/>
      <c r="E215" s="51"/>
      <c r="F215" s="51"/>
      <c r="G215" s="46"/>
      <c r="I215" s="71"/>
      <c r="J215" s="72"/>
      <c r="K215" s="72"/>
      <c r="L215" s="73"/>
      <c r="N215" s="71"/>
      <c r="O215" s="72"/>
      <c r="P215" s="72"/>
      <c r="Q215" s="73"/>
      <c r="S215" s="82"/>
      <c r="T215" s="83"/>
      <c r="U215" s="84"/>
      <c r="W215" s="71"/>
      <c r="X215" s="72"/>
      <c r="Y215" s="72"/>
      <c r="Z215" s="73"/>
      <c r="AB215" s="82"/>
      <c r="AC215" s="83"/>
      <c r="AD215" s="84"/>
      <c r="AF215" s="71"/>
      <c r="AG215" s="72"/>
      <c r="AH215" s="72"/>
      <c r="AI215" s="73"/>
      <c r="AK215" s="82"/>
      <c r="AL215" s="83"/>
      <c r="AM215" s="84"/>
      <c r="AO215" s="71"/>
      <c r="AP215" s="72"/>
      <c r="AQ215" s="72"/>
      <c r="AR215" s="73"/>
      <c r="AT215" s="82"/>
      <c r="AU215" s="83"/>
      <c r="AV215" s="84"/>
      <c r="AX215" s="91"/>
      <c r="AY215" s="92"/>
      <c r="AZ215" s="93"/>
      <c r="BB215" s="82"/>
      <c r="BC215" s="83"/>
      <c r="BD215" s="84"/>
      <c r="BF215" s="82"/>
      <c r="BG215" s="83"/>
      <c r="BH215" s="84"/>
      <c r="BJ215" s="82"/>
      <c r="BK215" s="83"/>
      <c r="BL215" s="84"/>
      <c r="BN215" s="100"/>
      <c r="BO215" s="101"/>
      <c r="BP215" s="102"/>
    </row>
    <row r="216" spans="3:68">
      <c r="C216" s="56"/>
      <c r="D216" s="57"/>
      <c r="E216" s="58"/>
      <c r="F216" s="58"/>
      <c r="G216" s="59"/>
      <c r="I216" s="74"/>
      <c r="J216" s="75"/>
      <c r="K216" s="75"/>
      <c r="L216" s="76"/>
      <c r="N216" s="74"/>
      <c r="O216" s="75"/>
      <c r="P216" s="75"/>
      <c r="Q216" s="76"/>
      <c r="S216" s="85"/>
      <c r="T216" s="86"/>
      <c r="U216" s="87"/>
      <c r="W216" s="74"/>
      <c r="X216" s="75"/>
      <c r="Y216" s="75"/>
      <c r="Z216" s="76"/>
      <c r="AB216" s="85"/>
      <c r="AC216" s="86"/>
      <c r="AD216" s="87"/>
      <c r="AF216" s="74"/>
      <c r="AG216" s="75"/>
      <c r="AH216" s="75"/>
      <c r="AI216" s="76"/>
      <c r="AK216" s="85"/>
      <c r="AL216" s="86"/>
      <c r="AM216" s="87"/>
      <c r="AO216" s="74"/>
      <c r="AP216" s="75"/>
      <c r="AQ216" s="75"/>
      <c r="AR216" s="76"/>
      <c r="AT216" s="85"/>
      <c r="AU216" s="86"/>
      <c r="AV216" s="87"/>
      <c r="AX216" s="94"/>
      <c r="AY216" s="95"/>
      <c r="AZ216" s="96"/>
      <c r="BB216" s="85"/>
      <c r="BC216" s="86"/>
      <c r="BD216" s="87"/>
      <c r="BF216" s="85"/>
      <c r="BG216" s="86"/>
      <c r="BH216" s="87"/>
      <c r="BJ216" s="85"/>
      <c r="BK216" s="86"/>
      <c r="BL216" s="87"/>
      <c r="BN216" s="103"/>
      <c r="BO216" s="104"/>
      <c r="BP216" s="105"/>
    </row>
    <row r="217" spans="3:68">
      <c r="C217" s="54"/>
      <c r="D217" s="45"/>
      <c r="E217" s="51"/>
      <c r="F217" s="51"/>
      <c r="G217" s="46"/>
      <c r="I217" s="71"/>
      <c r="J217" s="72"/>
      <c r="K217" s="72"/>
      <c r="L217" s="73"/>
      <c r="N217" s="71"/>
      <c r="O217" s="72"/>
      <c r="P217" s="72"/>
      <c r="Q217" s="73"/>
      <c r="S217" s="82"/>
      <c r="T217" s="83"/>
      <c r="U217" s="84"/>
      <c r="W217" s="71"/>
      <c r="X217" s="72"/>
      <c r="Y217" s="72"/>
      <c r="Z217" s="73"/>
      <c r="AB217" s="82"/>
      <c r="AC217" s="83"/>
      <c r="AD217" s="84"/>
      <c r="AF217" s="71"/>
      <c r="AG217" s="72"/>
      <c r="AH217" s="72"/>
      <c r="AI217" s="73"/>
      <c r="AK217" s="82"/>
      <c r="AL217" s="83"/>
      <c r="AM217" s="84"/>
      <c r="AO217" s="71"/>
      <c r="AP217" s="72"/>
      <c r="AQ217" s="72"/>
      <c r="AR217" s="73"/>
      <c r="AT217" s="82"/>
      <c r="AU217" s="83"/>
      <c r="AV217" s="84"/>
      <c r="AX217" s="91"/>
      <c r="AY217" s="92"/>
      <c r="AZ217" s="93"/>
      <c r="BB217" s="82"/>
      <c r="BC217" s="83"/>
      <c r="BD217" s="84"/>
      <c r="BF217" s="82"/>
      <c r="BG217" s="83"/>
      <c r="BH217" s="84"/>
      <c r="BJ217" s="82"/>
      <c r="BK217" s="83"/>
      <c r="BL217" s="84"/>
      <c r="BN217" s="100"/>
      <c r="BO217" s="101"/>
      <c r="BP217" s="102"/>
    </row>
    <row r="218" spans="3:68">
      <c r="C218" s="56"/>
      <c r="D218" s="57"/>
      <c r="E218" s="58"/>
      <c r="F218" s="58"/>
      <c r="G218" s="59"/>
      <c r="I218" s="74"/>
      <c r="J218" s="75"/>
      <c r="K218" s="75"/>
      <c r="L218" s="76"/>
      <c r="N218" s="74"/>
      <c r="O218" s="75"/>
      <c r="P218" s="75"/>
      <c r="Q218" s="76"/>
      <c r="S218" s="85"/>
      <c r="T218" s="86"/>
      <c r="U218" s="87"/>
      <c r="W218" s="74"/>
      <c r="X218" s="75"/>
      <c r="Y218" s="75"/>
      <c r="Z218" s="76"/>
      <c r="AB218" s="85"/>
      <c r="AC218" s="86"/>
      <c r="AD218" s="87"/>
      <c r="AF218" s="74"/>
      <c r="AG218" s="75"/>
      <c r="AH218" s="75"/>
      <c r="AI218" s="76"/>
      <c r="AK218" s="85"/>
      <c r="AL218" s="86"/>
      <c r="AM218" s="87"/>
      <c r="AO218" s="74"/>
      <c r="AP218" s="75"/>
      <c r="AQ218" s="75"/>
      <c r="AR218" s="76"/>
      <c r="AT218" s="85"/>
      <c r="AU218" s="86"/>
      <c r="AV218" s="87"/>
      <c r="AX218" s="94"/>
      <c r="AY218" s="95"/>
      <c r="AZ218" s="96"/>
      <c r="BB218" s="85"/>
      <c r="BC218" s="86"/>
      <c r="BD218" s="87"/>
      <c r="BF218" s="85"/>
      <c r="BG218" s="86"/>
      <c r="BH218" s="87"/>
      <c r="BJ218" s="85"/>
      <c r="BK218" s="86"/>
      <c r="BL218" s="87"/>
      <c r="BN218" s="103"/>
      <c r="BO218" s="104"/>
      <c r="BP218" s="105"/>
    </row>
    <row r="219" spans="3:68">
      <c r="C219" s="54"/>
      <c r="D219" s="45"/>
      <c r="E219" s="51"/>
      <c r="F219" s="51"/>
      <c r="G219" s="46"/>
      <c r="I219" s="71"/>
      <c r="J219" s="72"/>
      <c r="K219" s="72"/>
      <c r="L219" s="73"/>
      <c r="N219" s="71"/>
      <c r="O219" s="72"/>
      <c r="P219" s="72"/>
      <c r="Q219" s="73"/>
      <c r="S219" s="82"/>
      <c r="T219" s="83"/>
      <c r="U219" s="84"/>
      <c r="W219" s="71"/>
      <c r="X219" s="72"/>
      <c r="Y219" s="72"/>
      <c r="Z219" s="73"/>
      <c r="AB219" s="82"/>
      <c r="AC219" s="83"/>
      <c r="AD219" s="84"/>
      <c r="AF219" s="71"/>
      <c r="AG219" s="72"/>
      <c r="AH219" s="72"/>
      <c r="AI219" s="73"/>
      <c r="AK219" s="82"/>
      <c r="AL219" s="83"/>
      <c r="AM219" s="84"/>
      <c r="AO219" s="71"/>
      <c r="AP219" s="72"/>
      <c r="AQ219" s="72"/>
      <c r="AR219" s="73"/>
      <c r="AT219" s="82"/>
      <c r="AU219" s="83"/>
      <c r="AV219" s="84"/>
      <c r="AX219" s="91"/>
      <c r="AY219" s="92"/>
      <c r="AZ219" s="93"/>
      <c r="BB219" s="82"/>
      <c r="BC219" s="83"/>
      <c r="BD219" s="84"/>
      <c r="BF219" s="82"/>
      <c r="BG219" s="83"/>
      <c r="BH219" s="84"/>
      <c r="BJ219" s="82"/>
      <c r="BK219" s="83"/>
      <c r="BL219" s="84"/>
      <c r="BN219" s="100"/>
      <c r="BO219" s="101"/>
      <c r="BP219" s="102"/>
    </row>
    <row r="220" spans="3:68">
      <c r="C220" s="56"/>
      <c r="D220" s="57"/>
      <c r="E220" s="58"/>
      <c r="F220" s="58"/>
      <c r="G220" s="59"/>
      <c r="I220" s="74"/>
      <c r="J220" s="75"/>
      <c r="K220" s="75"/>
      <c r="L220" s="76"/>
      <c r="N220" s="74"/>
      <c r="O220" s="75"/>
      <c r="P220" s="75"/>
      <c r="Q220" s="76"/>
      <c r="S220" s="85"/>
      <c r="T220" s="86"/>
      <c r="U220" s="87"/>
      <c r="W220" s="74"/>
      <c r="X220" s="75"/>
      <c r="Y220" s="75"/>
      <c r="Z220" s="76"/>
      <c r="AB220" s="85"/>
      <c r="AC220" s="86"/>
      <c r="AD220" s="87"/>
      <c r="AF220" s="74"/>
      <c r="AG220" s="75"/>
      <c r="AH220" s="75"/>
      <c r="AI220" s="76"/>
      <c r="AK220" s="85"/>
      <c r="AL220" s="86"/>
      <c r="AM220" s="87"/>
      <c r="AO220" s="74"/>
      <c r="AP220" s="75"/>
      <c r="AQ220" s="75"/>
      <c r="AR220" s="76"/>
      <c r="AT220" s="85"/>
      <c r="AU220" s="86"/>
      <c r="AV220" s="87"/>
      <c r="AX220" s="94"/>
      <c r="AY220" s="95"/>
      <c r="AZ220" s="96"/>
      <c r="BB220" s="85"/>
      <c r="BC220" s="86"/>
      <c r="BD220" s="87"/>
      <c r="BF220" s="85"/>
      <c r="BG220" s="86"/>
      <c r="BH220" s="87"/>
      <c r="BJ220" s="85"/>
      <c r="BK220" s="86"/>
      <c r="BL220" s="87"/>
      <c r="BN220" s="103"/>
      <c r="BO220" s="104"/>
      <c r="BP220" s="105"/>
    </row>
    <row r="221" spans="3:68">
      <c r="C221" s="54"/>
      <c r="D221" s="45"/>
      <c r="E221" s="51"/>
      <c r="F221" s="51"/>
      <c r="G221" s="46"/>
      <c r="I221" s="71"/>
      <c r="J221" s="72"/>
      <c r="K221" s="72"/>
      <c r="L221" s="73"/>
      <c r="N221" s="71"/>
      <c r="O221" s="72"/>
      <c r="P221" s="72"/>
      <c r="Q221" s="73"/>
      <c r="S221" s="82"/>
      <c r="T221" s="83"/>
      <c r="U221" s="84"/>
      <c r="W221" s="71"/>
      <c r="X221" s="72"/>
      <c r="Y221" s="72"/>
      <c r="Z221" s="73"/>
      <c r="AB221" s="82"/>
      <c r="AC221" s="83"/>
      <c r="AD221" s="84"/>
      <c r="AF221" s="71"/>
      <c r="AG221" s="72"/>
      <c r="AH221" s="72"/>
      <c r="AI221" s="73"/>
      <c r="AK221" s="82"/>
      <c r="AL221" s="83"/>
      <c r="AM221" s="84"/>
      <c r="AO221" s="71"/>
      <c r="AP221" s="72"/>
      <c r="AQ221" s="72"/>
      <c r="AR221" s="73"/>
      <c r="AT221" s="82"/>
      <c r="AU221" s="83"/>
      <c r="AV221" s="84"/>
      <c r="AX221" s="91"/>
      <c r="AY221" s="92"/>
      <c r="AZ221" s="93"/>
      <c r="BB221" s="82"/>
      <c r="BC221" s="83"/>
      <c r="BD221" s="84"/>
      <c r="BF221" s="82"/>
      <c r="BG221" s="83"/>
      <c r="BH221" s="84"/>
      <c r="BJ221" s="82"/>
      <c r="BK221" s="83"/>
      <c r="BL221" s="84"/>
      <c r="BN221" s="100"/>
      <c r="BO221" s="101"/>
      <c r="BP221" s="102"/>
    </row>
    <row r="222" spans="3:68">
      <c r="C222" s="56"/>
      <c r="D222" s="57"/>
      <c r="E222" s="58"/>
      <c r="F222" s="58"/>
      <c r="G222" s="59"/>
      <c r="I222" s="74"/>
      <c r="J222" s="75"/>
      <c r="K222" s="75"/>
      <c r="L222" s="76"/>
      <c r="N222" s="74"/>
      <c r="O222" s="75"/>
      <c r="P222" s="75"/>
      <c r="Q222" s="76"/>
      <c r="S222" s="85"/>
      <c r="T222" s="86"/>
      <c r="U222" s="87"/>
      <c r="W222" s="74"/>
      <c r="X222" s="75"/>
      <c r="Y222" s="75"/>
      <c r="Z222" s="76"/>
      <c r="AB222" s="85"/>
      <c r="AC222" s="86"/>
      <c r="AD222" s="87"/>
      <c r="AF222" s="74"/>
      <c r="AG222" s="75"/>
      <c r="AH222" s="75"/>
      <c r="AI222" s="76"/>
      <c r="AK222" s="85"/>
      <c r="AL222" s="86"/>
      <c r="AM222" s="87"/>
      <c r="AO222" s="74"/>
      <c r="AP222" s="75"/>
      <c r="AQ222" s="75"/>
      <c r="AR222" s="76"/>
      <c r="AT222" s="85"/>
      <c r="AU222" s="86"/>
      <c r="AV222" s="87"/>
      <c r="AX222" s="94"/>
      <c r="AY222" s="95"/>
      <c r="AZ222" s="96"/>
      <c r="BB222" s="85"/>
      <c r="BC222" s="86"/>
      <c r="BD222" s="87"/>
      <c r="BF222" s="85"/>
      <c r="BG222" s="86"/>
      <c r="BH222" s="87"/>
      <c r="BJ222" s="85"/>
      <c r="BK222" s="86"/>
      <c r="BL222" s="87"/>
      <c r="BN222" s="103"/>
      <c r="BO222" s="104"/>
      <c r="BP222" s="105"/>
    </row>
    <row r="223" spans="3:68">
      <c r="C223" s="54"/>
      <c r="D223" s="45"/>
      <c r="E223" s="51"/>
      <c r="F223" s="51"/>
      <c r="G223" s="46"/>
      <c r="I223" s="71"/>
      <c r="J223" s="72"/>
      <c r="K223" s="72"/>
      <c r="L223" s="73"/>
      <c r="N223" s="71"/>
      <c r="O223" s="72"/>
      <c r="P223" s="72"/>
      <c r="Q223" s="73"/>
      <c r="S223" s="82"/>
      <c r="T223" s="83"/>
      <c r="U223" s="84"/>
      <c r="W223" s="71"/>
      <c r="X223" s="72"/>
      <c r="Y223" s="72"/>
      <c r="Z223" s="73"/>
      <c r="AB223" s="82"/>
      <c r="AC223" s="83"/>
      <c r="AD223" s="84"/>
      <c r="AF223" s="71"/>
      <c r="AG223" s="72"/>
      <c r="AH223" s="72"/>
      <c r="AI223" s="73"/>
      <c r="AK223" s="82"/>
      <c r="AL223" s="83"/>
      <c r="AM223" s="84"/>
      <c r="AO223" s="71"/>
      <c r="AP223" s="72"/>
      <c r="AQ223" s="72"/>
      <c r="AR223" s="73"/>
      <c r="AT223" s="82"/>
      <c r="AU223" s="83"/>
      <c r="AV223" s="84"/>
      <c r="AX223" s="91"/>
      <c r="AY223" s="92"/>
      <c r="AZ223" s="93"/>
      <c r="BB223" s="82"/>
      <c r="BC223" s="83"/>
      <c r="BD223" s="84"/>
      <c r="BF223" s="82"/>
      <c r="BG223" s="83"/>
      <c r="BH223" s="84"/>
      <c r="BJ223" s="82"/>
      <c r="BK223" s="83"/>
      <c r="BL223" s="84"/>
      <c r="BN223" s="100"/>
      <c r="BO223" s="101"/>
      <c r="BP223" s="102"/>
    </row>
    <row r="224" spans="3:68">
      <c r="C224" s="56"/>
      <c r="D224" s="57"/>
      <c r="E224" s="58"/>
      <c r="F224" s="58"/>
      <c r="G224" s="59"/>
      <c r="I224" s="74"/>
      <c r="J224" s="75"/>
      <c r="K224" s="75"/>
      <c r="L224" s="76"/>
      <c r="N224" s="74"/>
      <c r="O224" s="75"/>
      <c r="P224" s="75"/>
      <c r="Q224" s="76"/>
      <c r="S224" s="85"/>
      <c r="T224" s="86"/>
      <c r="U224" s="87"/>
      <c r="W224" s="74"/>
      <c r="X224" s="75"/>
      <c r="Y224" s="75"/>
      <c r="Z224" s="76"/>
      <c r="AB224" s="85"/>
      <c r="AC224" s="86"/>
      <c r="AD224" s="87"/>
      <c r="AF224" s="74"/>
      <c r="AG224" s="75"/>
      <c r="AH224" s="75"/>
      <c r="AI224" s="76"/>
      <c r="AK224" s="85"/>
      <c r="AL224" s="86"/>
      <c r="AM224" s="87"/>
      <c r="AO224" s="74"/>
      <c r="AP224" s="75"/>
      <c r="AQ224" s="75"/>
      <c r="AR224" s="76"/>
      <c r="AT224" s="85"/>
      <c r="AU224" s="86"/>
      <c r="AV224" s="87"/>
      <c r="AX224" s="94"/>
      <c r="AY224" s="95"/>
      <c r="AZ224" s="96"/>
      <c r="BB224" s="85"/>
      <c r="BC224" s="86"/>
      <c r="BD224" s="87"/>
      <c r="BF224" s="85"/>
      <c r="BG224" s="86"/>
      <c r="BH224" s="87"/>
      <c r="BJ224" s="85"/>
      <c r="BK224" s="86"/>
      <c r="BL224" s="87"/>
      <c r="BN224" s="103"/>
      <c r="BO224" s="104"/>
      <c r="BP224" s="105"/>
    </row>
    <row r="225" spans="3:68">
      <c r="C225" s="54"/>
      <c r="D225" s="45"/>
      <c r="E225" s="51"/>
      <c r="F225" s="51"/>
      <c r="G225" s="46"/>
      <c r="I225" s="71"/>
      <c r="J225" s="72"/>
      <c r="K225" s="72"/>
      <c r="L225" s="73"/>
      <c r="N225" s="71"/>
      <c r="O225" s="72"/>
      <c r="P225" s="72"/>
      <c r="Q225" s="73"/>
      <c r="S225" s="82"/>
      <c r="T225" s="83"/>
      <c r="U225" s="84"/>
      <c r="W225" s="71"/>
      <c r="X225" s="72"/>
      <c r="Y225" s="72"/>
      <c r="Z225" s="73"/>
      <c r="AB225" s="82"/>
      <c r="AC225" s="83"/>
      <c r="AD225" s="84"/>
      <c r="AF225" s="71"/>
      <c r="AG225" s="72"/>
      <c r="AH225" s="72"/>
      <c r="AI225" s="73"/>
      <c r="AK225" s="82"/>
      <c r="AL225" s="83"/>
      <c r="AM225" s="84"/>
      <c r="AO225" s="71"/>
      <c r="AP225" s="72"/>
      <c r="AQ225" s="72"/>
      <c r="AR225" s="73"/>
      <c r="AT225" s="82"/>
      <c r="AU225" s="83"/>
      <c r="AV225" s="84"/>
      <c r="AX225" s="91"/>
      <c r="AY225" s="92"/>
      <c r="AZ225" s="93"/>
      <c r="BB225" s="82"/>
      <c r="BC225" s="83"/>
      <c r="BD225" s="84"/>
      <c r="BF225" s="82"/>
      <c r="BG225" s="83"/>
      <c r="BH225" s="84"/>
      <c r="BJ225" s="82"/>
      <c r="BK225" s="83"/>
      <c r="BL225" s="84"/>
      <c r="BN225" s="100"/>
      <c r="BO225" s="101"/>
      <c r="BP225" s="102"/>
    </row>
    <row r="226" spans="3:68">
      <c r="C226" s="56"/>
      <c r="D226" s="57"/>
      <c r="E226" s="58"/>
      <c r="F226" s="58"/>
      <c r="G226" s="59"/>
      <c r="I226" s="74"/>
      <c r="J226" s="75"/>
      <c r="K226" s="75"/>
      <c r="L226" s="76"/>
      <c r="N226" s="74"/>
      <c r="O226" s="75"/>
      <c r="P226" s="75"/>
      <c r="Q226" s="76"/>
      <c r="S226" s="85"/>
      <c r="T226" s="86"/>
      <c r="U226" s="87"/>
      <c r="W226" s="74"/>
      <c r="X226" s="75"/>
      <c r="Y226" s="75"/>
      <c r="Z226" s="76"/>
      <c r="AB226" s="85"/>
      <c r="AC226" s="86"/>
      <c r="AD226" s="87"/>
      <c r="AF226" s="74"/>
      <c r="AG226" s="75"/>
      <c r="AH226" s="75"/>
      <c r="AI226" s="76"/>
      <c r="AK226" s="85"/>
      <c r="AL226" s="86"/>
      <c r="AM226" s="87"/>
      <c r="AO226" s="74"/>
      <c r="AP226" s="75"/>
      <c r="AQ226" s="75"/>
      <c r="AR226" s="76"/>
      <c r="AT226" s="85"/>
      <c r="AU226" s="86"/>
      <c r="AV226" s="87"/>
      <c r="AX226" s="94"/>
      <c r="AY226" s="95"/>
      <c r="AZ226" s="96"/>
      <c r="BB226" s="85"/>
      <c r="BC226" s="86"/>
      <c r="BD226" s="87"/>
      <c r="BF226" s="85"/>
      <c r="BG226" s="86"/>
      <c r="BH226" s="87"/>
      <c r="BJ226" s="85"/>
      <c r="BK226" s="86"/>
      <c r="BL226" s="87"/>
      <c r="BN226" s="103"/>
      <c r="BO226" s="104"/>
      <c r="BP226" s="105"/>
    </row>
    <row r="227" spans="3:68">
      <c r="C227" s="54"/>
      <c r="D227" s="45"/>
      <c r="E227" s="51"/>
      <c r="F227" s="51"/>
      <c r="G227" s="46"/>
      <c r="I227" s="71"/>
      <c r="J227" s="72"/>
      <c r="K227" s="72"/>
      <c r="L227" s="73"/>
      <c r="N227" s="71"/>
      <c r="O227" s="72"/>
      <c r="P227" s="72"/>
      <c r="Q227" s="73"/>
      <c r="S227" s="82"/>
      <c r="T227" s="83"/>
      <c r="U227" s="84"/>
      <c r="W227" s="71"/>
      <c r="X227" s="72"/>
      <c r="Y227" s="72"/>
      <c r="Z227" s="73"/>
      <c r="AB227" s="82"/>
      <c r="AC227" s="83"/>
      <c r="AD227" s="84"/>
      <c r="AF227" s="71"/>
      <c r="AG227" s="72"/>
      <c r="AH227" s="72"/>
      <c r="AI227" s="73"/>
      <c r="AK227" s="82"/>
      <c r="AL227" s="83"/>
      <c r="AM227" s="84"/>
      <c r="AO227" s="71"/>
      <c r="AP227" s="72"/>
      <c r="AQ227" s="72"/>
      <c r="AR227" s="73"/>
      <c r="AT227" s="82"/>
      <c r="AU227" s="83"/>
      <c r="AV227" s="84"/>
      <c r="AX227" s="91"/>
      <c r="AY227" s="92"/>
      <c r="AZ227" s="93"/>
      <c r="BB227" s="82"/>
      <c r="BC227" s="83"/>
      <c r="BD227" s="84"/>
      <c r="BF227" s="82"/>
      <c r="BG227" s="83"/>
      <c r="BH227" s="84"/>
      <c r="BJ227" s="82"/>
      <c r="BK227" s="83"/>
      <c r="BL227" s="84"/>
      <c r="BN227" s="100"/>
      <c r="BO227" s="101"/>
      <c r="BP227" s="102"/>
    </row>
    <row r="228" spans="3:68">
      <c r="C228" s="56"/>
      <c r="D228" s="57"/>
      <c r="E228" s="58"/>
      <c r="F228" s="58"/>
      <c r="G228" s="59"/>
      <c r="I228" s="74"/>
      <c r="J228" s="75"/>
      <c r="K228" s="75"/>
      <c r="L228" s="76"/>
      <c r="N228" s="74"/>
      <c r="O228" s="75"/>
      <c r="P228" s="75"/>
      <c r="Q228" s="76"/>
      <c r="S228" s="85"/>
      <c r="T228" s="86"/>
      <c r="U228" s="87"/>
      <c r="W228" s="74"/>
      <c r="X228" s="75"/>
      <c r="Y228" s="75"/>
      <c r="Z228" s="76"/>
      <c r="AB228" s="85"/>
      <c r="AC228" s="86"/>
      <c r="AD228" s="87"/>
      <c r="AF228" s="74"/>
      <c r="AG228" s="75"/>
      <c r="AH228" s="75"/>
      <c r="AI228" s="76"/>
      <c r="AK228" s="85"/>
      <c r="AL228" s="86"/>
      <c r="AM228" s="87"/>
      <c r="AO228" s="74"/>
      <c r="AP228" s="75"/>
      <c r="AQ228" s="75"/>
      <c r="AR228" s="76"/>
      <c r="AT228" s="85"/>
      <c r="AU228" s="86"/>
      <c r="AV228" s="87"/>
      <c r="AX228" s="94"/>
      <c r="AY228" s="95"/>
      <c r="AZ228" s="96"/>
      <c r="BB228" s="85"/>
      <c r="BC228" s="86"/>
      <c r="BD228" s="87"/>
      <c r="BF228" s="85"/>
      <c r="BG228" s="86"/>
      <c r="BH228" s="87"/>
      <c r="BJ228" s="85"/>
      <c r="BK228" s="86"/>
      <c r="BL228" s="87"/>
      <c r="BN228" s="103"/>
      <c r="BO228" s="104"/>
      <c r="BP228" s="105"/>
    </row>
    <row r="229" spans="3:68">
      <c r="C229" s="54"/>
      <c r="D229" s="45"/>
      <c r="E229" s="51"/>
      <c r="F229" s="51"/>
      <c r="G229" s="46"/>
      <c r="I229" s="71"/>
      <c r="J229" s="72"/>
      <c r="K229" s="72"/>
      <c r="L229" s="73"/>
      <c r="N229" s="71"/>
      <c r="O229" s="72"/>
      <c r="P229" s="72"/>
      <c r="Q229" s="73"/>
      <c r="S229" s="82"/>
      <c r="T229" s="83"/>
      <c r="U229" s="84"/>
      <c r="W229" s="71"/>
      <c r="X229" s="72"/>
      <c r="Y229" s="72"/>
      <c r="Z229" s="73"/>
      <c r="AB229" s="82"/>
      <c r="AC229" s="83"/>
      <c r="AD229" s="84"/>
      <c r="AF229" s="71"/>
      <c r="AG229" s="72"/>
      <c r="AH229" s="72"/>
      <c r="AI229" s="73"/>
      <c r="AK229" s="82"/>
      <c r="AL229" s="83"/>
      <c r="AM229" s="84"/>
      <c r="AO229" s="71"/>
      <c r="AP229" s="72"/>
      <c r="AQ229" s="72"/>
      <c r="AR229" s="73"/>
      <c r="AT229" s="82"/>
      <c r="AU229" s="83"/>
      <c r="AV229" s="84"/>
      <c r="AX229" s="91"/>
      <c r="AY229" s="92"/>
      <c r="AZ229" s="93"/>
      <c r="BB229" s="82"/>
      <c r="BC229" s="83"/>
      <c r="BD229" s="84"/>
      <c r="BF229" s="82"/>
      <c r="BG229" s="83"/>
      <c r="BH229" s="84"/>
      <c r="BJ229" s="82"/>
      <c r="BK229" s="83"/>
      <c r="BL229" s="84"/>
      <c r="BN229" s="100"/>
      <c r="BO229" s="101"/>
      <c r="BP229" s="102"/>
    </row>
    <row r="230" spans="3:68">
      <c r="C230" s="56"/>
      <c r="D230" s="57"/>
      <c r="E230" s="58"/>
      <c r="F230" s="58"/>
      <c r="G230" s="59"/>
      <c r="I230" s="74"/>
      <c r="J230" s="75"/>
      <c r="K230" s="75"/>
      <c r="L230" s="76"/>
      <c r="N230" s="74"/>
      <c r="O230" s="75"/>
      <c r="P230" s="75"/>
      <c r="Q230" s="76"/>
      <c r="S230" s="85"/>
      <c r="T230" s="86"/>
      <c r="U230" s="87"/>
      <c r="W230" s="74"/>
      <c r="X230" s="75"/>
      <c r="Y230" s="75"/>
      <c r="Z230" s="76"/>
      <c r="AB230" s="85"/>
      <c r="AC230" s="86"/>
      <c r="AD230" s="87"/>
      <c r="AF230" s="74"/>
      <c r="AG230" s="75"/>
      <c r="AH230" s="75"/>
      <c r="AI230" s="76"/>
      <c r="AK230" s="85"/>
      <c r="AL230" s="86"/>
      <c r="AM230" s="87"/>
      <c r="AO230" s="74"/>
      <c r="AP230" s="75"/>
      <c r="AQ230" s="75"/>
      <c r="AR230" s="76"/>
      <c r="AT230" s="85"/>
      <c r="AU230" s="86"/>
      <c r="AV230" s="87"/>
      <c r="AX230" s="94"/>
      <c r="AY230" s="95"/>
      <c r="AZ230" s="96"/>
      <c r="BB230" s="85"/>
      <c r="BC230" s="86"/>
      <c r="BD230" s="87"/>
      <c r="BF230" s="85"/>
      <c r="BG230" s="86"/>
      <c r="BH230" s="87"/>
      <c r="BJ230" s="85"/>
      <c r="BK230" s="86"/>
      <c r="BL230" s="87"/>
      <c r="BN230" s="103"/>
      <c r="BO230" s="104"/>
      <c r="BP230" s="105"/>
    </row>
    <row r="231" spans="3:68">
      <c r="C231" s="54"/>
      <c r="D231" s="45"/>
      <c r="E231" s="51"/>
      <c r="F231" s="51"/>
      <c r="G231" s="46"/>
      <c r="I231" s="71"/>
      <c r="J231" s="72"/>
      <c r="K231" s="72"/>
      <c r="L231" s="73"/>
      <c r="N231" s="71"/>
      <c r="O231" s="72"/>
      <c r="P231" s="72"/>
      <c r="Q231" s="73"/>
      <c r="S231" s="82"/>
      <c r="T231" s="83"/>
      <c r="U231" s="84"/>
      <c r="W231" s="71"/>
      <c r="X231" s="72"/>
      <c r="Y231" s="72"/>
      <c r="Z231" s="73"/>
      <c r="AB231" s="82"/>
      <c r="AC231" s="83"/>
      <c r="AD231" s="84"/>
      <c r="AF231" s="71"/>
      <c r="AG231" s="72"/>
      <c r="AH231" s="72"/>
      <c r="AI231" s="73"/>
      <c r="AK231" s="82"/>
      <c r="AL231" s="83"/>
      <c r="AM231" s="84"/>
      <c r="AO231" s="71"/>
      <c r="AP231" s="72"/>
      <c r="AQ231" s="72"/>
      <c r="AR231" s="73"/>
      <c r="AT231" s="82"/>
      <c r="AU231" s="83"/>
      <c r="AV231" s="84"/>
      <c r="AX231" s="91"/>
      <c r="AY231" s="92"/>
      <c r="AZ231" s="93"/>
      <c r="BB231" s="82"/>
      <c r="BC231" s="83"/>
      <c r="BD231" s="84"/>
      <c r="BF231" s="82"/>
      <c r="BG231" s="83"/>
      <c r="BH231" s="84"/>
      <c r="BJ231" s="82"/>
      <c r="BK231" s="83"/>
      <c r="BL231" s="84"/>
      <c r="BN231" s="100"/>
      <c r="BO231" s="101"/>
      <c r="BP231" s="102"/>
    </row>
    <row r="232" spans="3:68">
      <c r="C232" s="56"/>
      <c r="D232" s="57"/>
      <c r="E232" s="58"/>
      <c r="F232" s="58"/>
      <c r="G232" s="59"/>
      <c r="I232" s="74"/>
      <c r="J232" s="75"/>
      <c r="K232" s="75"/>
      <c r="L232" s="76"/>
      <c r="N232" s="74"/>
      <c r="O232" s="75"/>
      <c r="P232" s="75"/>
      <c r="Q232" s="76"/>
      <c r="S232" s="85"/>
      <c r="T232" s="86"/>
      <c r="U232" s="87"/>
      <c r="W232" s="74"/>
      <c r="X232" s="75"/>
      <c r="Y232" s="75"/>
      <c r="Z232" s="76"/>
      <c r="AB232" s="85"/>
      <c r="AC232" s="86"/>
      <c r="AD232" s="87"/>
      <c r="AF232" s="74"/>
      <c r="AG232" s="75"/>
      <c r="AH232" s="75"/>
      <c r="AI232" s="76"/>
      <c r="AK232" s="85"/>
      <c r="AL232" s="86"/>
      <c r="AM232" s="87"/>
      <c r="AO232" s="74"/>
      <c r="AP232" s="75"/>
      <c r="AQ232" s="75"/>
      <c r="AR232" s="76"/>
      <c r="AT232" s="85"/>
      <c r="AU232" s="86"/>
      <c r="AV232" s="87"/>
      <c r="AX232" s="94"/>
      <c r="AY232" s="95"/>
      <c r="AZ232" s="96"/>
      <c r="BB232" s="85"/>
      <c r="BC232" s="86"/>
      <c r="BD232" s="87"/>
      <c r="BF232" s="85"/>
      <c r="BG232" s="86"/>
      <c r="BH232" s="87"/>
      <c r="BJ232" s="85"/>
      <c r="BK232" s="86"/>
      <c r="BL232" s="87"/>
      <c r="BN232" s="103"/>
      <c r="BO232" s="104"/>
      <c r="BP232" s="105"/>
    </row>
    <row r="233" spans="3:68">
      <c r="C233" s="54"/>
      <c r="D233" s="45"/>
      <c r="E233" s="51"/>
      <c r="F233" s="51"/>
      <c r="G233" s="46"/>
      <c r="I233" s="71"/>
      <c r="J233" s="72"/>
      <c r="K233" s="72"/>
      <c r="L233" s="73"/>
      <c r="N233" s="71"/>
      <c r="O233" s="72"/>
      <c r="P233" s="72"/>
      <c r="Q233" s="73"/>
      <c r="S233" s="82"/>
      <c r="T233" s="83"/>
      <c r="U233" s="84"/>
      <c r="W233" s="71"/>
      <c r="X233" s="72"/>
      <c r="Y233" s="72"/>
      <c r="Z233" s="73"/>
      <c r="AB233" s="82"/>
      <c r="AC233" s="83"/>
      <c r="AD233" s="84"/>
      <c r="AF233" s="71"/>
      <c r="AG233" s="72"/>
      <c r="AH233" s="72"/>
      <c r="AI233" s="73"/>
      <c r="AK233" s="82"/>
      <c r="AL233" s="83"/>
      <c r="AM233" s="84"/>
      <c r="AO233" s="71"/>
      <c r="AP233" s="72"/>
      <c r="AQ233" s="72"/>
      <c r="AR233" s="73"/>
      <c r="AT233" s="82"/>
      <c r="AU233" s="83"/>
      <c r="AV233" s="84"/>
      <c r="AX233" s="91"/>
      <c r="AY233" s="92"/>
      <c r="AZ233" s="93"/>
      <c r="BB233" s="82"/>
      <c r="BC233" s="83"/>
      <c r="BD233" s="84"/>
      <c r="BF233" s="82"/>
      <c r="BG233" s="83"/>
      <c r="BH233" s="84"/>
      <c r="BJ233" s="82"/>
      <c r="BK233" s="83"/>
      <c r="BL233" s="84"/>
      <c r="BN233" s="100"/>
      <c r="BO233" s="101"/>
      <c r="BP233" s="102"/>
    </row>
    <row r="234" spans="3:68">
      <c r="C234" s="56"/>
      <c r="D234" s="57"/>
      <c r="E234" s="58"/>
      <c r="F234" s="58"/>
      <c r="G234" s="59"/>
      <c r="I234" s="74"/>
      <c r="J234" s="75"/>
      <c r="K234" s="75"/>
      <c r="L234" s="76"/>
      <c r="N234" s="74"/>
      <c r="O234" s="75"/>
      <c r="P234" s="75"/>
      <c r="Q234" s="76"/>
      <c r="S234" s="85"/>
      <c r="T234" s="86"/>
      <c r="U234" s="87"/>
      <c r="W234" s="74"/>
      <c r="X234" s="75"/>
      <c r="Y234" s="75"/>
      <c r="Z234" s="76"/>
      <c r="AB234" s="85"/>
      <c r="AC234" s="86"/>
      <c r="AD234" s="87"/>
      <c r="AF234" s="74"/>
      <c r="AG234" s="75"/>
      <c r="AH234" s="75"/>
      <c r="AI234" s="76"/>
      <c r="AK234" s="85"/>
      <c r="AL234" s="86"/>
      <c r="AM234" s="87"/>
      <c r="AO234" s="74"/>
      <c r="AP234" s="75"/>
      <c r="AQ234" s="75"/>
      <c r="AR234" s="76"/>
      <c r="AT234" s="85"/>
      <c r="AU234" s="86"/>
      <c r="AV234" s="87"/>
      <c r="AX234" s="94"/>
      <c r="AY234" s="95"/>
      <c r="AZ234" s="96"/>
      <c r="BB234" s="85"/>
      <c r="BC234" s="86"/>
      <c r="BD234" s="87"/>
      <c r="BF234" s="85"/>
      <c r="BG234" s="86"/>
      <c r="BH234" s="87"/>
      <c r="BJ234" s="85"/>
      <c r="BK234" s="86"/>
      <c r="BL234" s="87"/>
      <c r="BN234" s="103"/>
      <c r="BO234" s="104"/>
      <c r="BP234" s="105"/>
    </row>
    <row r="235" spans="3:68">
      <c r="C235" s="54"/>
      <c r="D235" s="45"/>
      <c r="E235" s="51"/>
      <c r="F235" s="51"/>
      <c r="G235" s="46"/>
      <c r="I235" s="71"/>
      <c r="J235" s="72"/>
      <c r="K235" s="72"/>
      <c r="L235" s="73"/>
      <c r="N235" s="71"/>
      <c r="O235" s="72"/>
      <c r="P235" s="72"/>
      <c r="Q235" s="73"/>
      <c r="S235" s="82"/>
      <c r="T235" s="83"/>
      <c r="U235" s="84"/>
      <c r="W235" s="71"/>
      <c r="X235" s="72"/>
      <c r="Y235" s="72"/>
      <c r="Z235" s="73"/>
      <c r="AB235" s="82"/>
      <c r="AC235" s="83"/>
      <c r="AD235" s="84"/>
      <c r="AF235" s="71"/>
      <c r="AG235" s="72"/>
      <c r="AH235" s="72"/>
      <c r="AI235" s="73"/>
      <c r="AK235" s="82"/>
      <c r="AL235" s="83"/>
      <c r="AM235" s="84"/>
      <c r="AO235" s="71"/>
      <c r="AP235" s="72"/>
      <c r="AQ235" s="72"/>
      <c r="AR235" s="73"/>
      <c r="AT235" s="82"/>
      <c r="AU235" s="83"/>
      <c r="AV235" s="84"/>
      <c r="AX235" s="91"/>
      <c r="AY235" s="92"/>
      <c r="AZ235" s="93"/>
      <c r="BB235" s="82"/>
      <c r="BC235" s="83"/>
      <c r="BD235" s="84"/>
      <c r="BF235" s="82"/>
      <c r="BG235" s="83"/>
      <c r="BH235" s="84"/>
      <c r="BJ235" s="82"/>
      <c r="BK235" s="83"/>
      <c r="BL235" s="84"/>
      <c r="BN235" s="100"/>
      <c r="BO235" s="101"/>
      <c r="BP235" s="102"/>
    </row>
    <row r="236" spans="3:68">
      <c r="C236" s="56"/>
      <c r="D236" s="57"/>
      <c r="E236" s="58"/>
      <c r="F236" s="58"/>
      <c r="G236" s="59"/>
      <c r="I236" s="74"/>
      <c r="J236" s="75"/>
      <c r="K236" s="75"/>
      <c r="L236" s="76"/>
      <c r="N236" s="74"/>
      <c r="O236" s="75"/>
      <c r="P236" s="75"/>
      <c r="Q236" s="76"/>
      <c r="S236" s="85"/>
      <c r="T236" s="86"/>
      <c r="U236" s="87"/>
      <c r="W236" s="74"/>
      <c r="X236" s="75"/>
      <c r="Y236" s="75"/>
      <c r="Z236" s="76"/>
      <c r="AB236" s="85"/>
      <c r="AC236" s="86"/>
      <c r="AD236" s="87"/>
      <c r="AF236" s="74"/>
      <c r="AG236" s="75"/>
      <c r="AH236" s="75"/>
      <c r="AI236" s="76"/>
      <c r="AK236" s="85"/>
      <c r="AL236" s="86"/>
      <c r="AM236" s="87"/>
      <c r="AO236" s="74"/>
      <c r="AP236" s="75"/>
      <c r="AQ236" s="75"/>
      <c r="AR236" s="76"/>
      <c r="AT236" s="85"/>
      <c r="AU236" s="86"/>
      <c r="AV236" s="87"/>
      <c r="AX236" s="94"/>
      <c r="AY236" s="95"/>
      <c r="AZ236" s="96"/>
      <c r="BB236" s="85"/>
      <c r="BC236" s="86"/>
      <c r="BD236" s="87"/>
      <c r="BF236" s="85"/>
      <c r="BG236" s="86"/>
      <c r="BH236" s="87"/>
      <c r="BJ236" s="85"/>
      <c r="BK236" s="86"/>
      <c r="BL236" s="87"/>
      <c r="BN236" s="103"/>
      <c r="BO236" s="104"/>
      <c r="BP236" s="105"/>
    </row>
    <row r="237" spans="3:68">
      <c r="C237" s="54"/>
      <c r="D237" s="45"/>
      <c r="E237" s="51"/>
      <c r="F237" s="51"/>
      <c r="G237" s="46"/>
      <c r="I237" s="71"/>
      <c r="J237" s="72"/>
      <c r="K237" s="72"/>
      <c r="L237" s="73"/>
      <c r="N237" s="71"/>
      <c r="O237" s="72"/>
      <c r="P237" s="72"/>
      <c r="Q237" s="73"/>
      <c r="S237" s="82"/>
      <c r="T237" s="83"/>
      <c r="U237" s="84"/>
      <c r="W237" s="71"/>
      <c r="X237" s="72"/>
      <c r="Y237" s="72"/>
      <c r="Z237" s="73"/>
      <c r="AB237" s="82"/>
      <c r="AC237" s="83"/>
      <c r="AD237" s="84"/>
      <c r="AF237" s="71"/>
      <c r="AG237" s="72"/>
      <c r="AH237" s="72"/>
      <c r="AI237" s="73"/>
      <c r="AK237" s="82"/>
      <c r="AL237" s="83"/>
      <c r="AM237" s="84"/>
      <c r="AO237" s="71"/>
      <c r="AP237" s="72"/>
      <c r="AQ237" s="72"/>
      <c r="AR237" s="73"/>
      <c r="AT237" s="82"/>
      <c r="AU237" s="83"/>
      <c r="AV237" s="84"/>
      <c r="AX237" s="91"/>
      <c r="AY237" s="92"/>
      <c r="AZ237" s="93"/>
      <c r="BB237" s="82"/>
      <c r="BC237" s="83"/>
      <c r="BD237" s="84"/>
      <c r="BF237" s="82"/>
      <c r="BG237" s="83"/>
      <c r="BH237" s="84"/>
      <c r="BJ237" s="82"/>
      <c r="BK237" s="83"/>
      <c r="BL237" s="84"/>
      <c r="BN237" s="100"/>
      <c r="BO237" s="101"/>
      <c r="BP237" s="102"/>
    </row>
    <row r="238" spans="3:68">
      <c r="C238" s="56"/>
      <c r="D238" s="57"/>
      <c r="E238" s="58"/>
      <c r="F238" s="58"/>
      <c r="G238" s="59"/>
      <c r="I238" s="74"/>
      <c r="J238" s="75"/>
      <c r="K238" s="75"/>
      <c r="L238" s="76"/>
      <c r="N238" s="74"/>
      <c r="O238" s="75"/>
      <c r="P238" s="75"/>
      <c r="Q238" s="76"/>
      <c r="S238" s="85"/>
      <c r="T238" s="86"/>
      <c r="U238" s="87"/>
      <c r="W238" s="74"/>
      <c r="X238" s="75"/>
      <c r="Y238" s="75"/>
      <c r="Z238" s="76"/>
      <c r="AB238" s="85"/>
      <c r="AC238" s="86"/>
      <c r="AD238" s="87"/>
      <c r="AF238" s="74"/>
      <c r="AG238" s="75"/>
      <c r="AH238" s="75"/>
      <c r="AI238" s="76"/>
      <c r="AK238" s="85"/>
      <c r="AL238" s="86"/>
      <c r="AM238" s="87"/>
      <c r="AO238" s="74"/>
      <c r="AP238" s="75"/>
      <c r="AQ238" s="75"/>
      <c r="AR238" s="76"/>
      <c r="AT238" s="85"/>
      <c r="AU238" s="86"/>
      <c r="AV238" s="87"/>
      <c r="AX238" s="94"/>
      <c r="AY238" s="95"/>
      <c r="AZ238" s="96"/>
      <c r="BB238" s="85"/>
      <c r="BC238" s="86"/>
      <c r="BD238" s="87"/>
      <c r="BF238" s="85"/>
      <c r="BG238" s="86"/>
      <c r="BH238" s="87"/>
      <c r="BJ238" s="85"/>
      <c r="BK238" s="86"/>
      <c r="BL238" s="87"/>
      <c r="BN238" s="103"/>
      <c r="BO238" s="104"/>
      <c r="BP238" s="105"/>
    </row>
    <row r="239" spans="3:68">
      <c r="C239" s="54"/>
      <c r="D239" s="45"/>
      <c r="E239" s="51"/>
      <c r="F239" s="51"/>
      <c r="G239" s="46"/>
      <c r="I239" s="71"/>
      <c r="J239" s="72"/>
      <c r="K239" s="72"/>
      <c r="L239" s="73"/>
      <c r="N239" s="71"/>
      <c r="O239" s="72"/>
      <c r="P239" s="72"/>
      <c r="Q239" s="73"/>
      <c r="S239" s="82"/>
      <c r="T239" s="83"/>
      <c r="U239" s="84"/>
      <c r="W239" s="71"/>
      <c r="X239" s="72"/>
      <c r="Y239" s="72"/>
      <c r="Z239" s="73"/>
      <c r="AB239" s="82"/>
      <c r="AC239" s="83"/>
      <c r="AD239" s="84"/>
      <c r="AF239" s="71"/>
      <c r="AG239" s="72"/>
      <c r="AH239" s="72"/>
      <c r="AI239" s="73"/>
      <c r="AK239" s="82"/>
      <c r="AL239" s="83"/>
      <c r="AM239" s="84"/>
      <c r="AO239" s="71"/>
      <c r="AP239" s="72"/>
      <c r="AQ239" s="72"/>
      <c r="AR239" s="73"/>
      <c r="AT239" s="82"/>
      <c r="AU239" s="83"/>
      <c r="AV239" s="84"/>
      <c r="AX239" s="91"/>
      <c r="AY239" s="92"/>
      <c r="AZ239" s="93"/>
      <c r="BB239" s="82"/>
      <c r="BC239" s="83"/>
      <c r="BD239" s="84"/>
      <c r="BF239" s="82"/>
      <c r="BG239" s="83"/>
      <c r="BH239" s="84"/>
      <c r="BJ239" s="82"/>
      <c r="BK239" s="83"/>
      <c r="BL239" s="84"/>
      <c r="BN239" s="100"/>
      <c r="BO239" s="101"/>
      <c r="BP239" s="102"/>
    </row>
    <row r="240" spans="3:68">
      <c r="C240" s="56"/>
      <c r="D240" s="57"/>
      <c r="E240" s="58"/>
      <c r="F240" s="58"/>
      <c r="G240" s="59"/>
      <c r="I240" s="74"/>
      <c r="J240" s="75"/>
      <c r="K240" s="75"/>
      <c r="L240" s="76"/>
      <c r="N240" s="74"/>
      <c r="O240" s="75"/>
      <c r="P240" s="75"/>
      <c r="Q240" s="76"/>
      <c r="S240" s="85"/>
      <c r="T240" s="86"/>
      <c r="U240" s="87"/>
      <c r="W240" s="74"/>
      <c r="X240" s="75"/>
      <c r="Y240" s="75"/>
      <c r="Z240" s="76"/>
      <c r="AB240" s="85"/>
      <c r="AC240" s="86"/>
      <c r="AD240" s="87"/>
      <c r="AF240" s="74"/>
      <c r="AG240" s="75"/>
      <c r="AH240" s="75"/>
      <c r="AI240" s="76"/>
      <c r="AK240" s="85"/>
      <c r="AL240" s="86"/>
      <c r="AM240" s="87"/>
      <c r="AO240" s="74"/>
      <c r="AP240" s="75"/>
      <c r="AQ240" s="75"/>
      <c r="AR240" s="76"/>
      <c r="AT240" s="85"/>
      <c r="AU240" s="86"/>
      <c r="AV240" s="87"/>
      <c r="AX240" s="94"/>
      <c r="AY240" s="95"/>
      <c r="AZ240" s="96"/>
      <c r="BB240" s="85"/>
      <c r="BC240" s="86"/>
      <c r="BD240" s="87"/>
      <c r="BF240" s="85"/>
      <c r="BG240" s="86"/>
      <c r="BH240" s="87"/>
      <c r="BJ240" s="85"/>
      <c r="BK240" s="86"/>
      <c r="BL240" s="87"/>
      <c r="BN240" s="103"/>
      <c r="BO240" s="104"/>
      <c r="BP240" s="105"/>
    </row>
    <row r="241" spans="3:68">
      <c r="C241" s="54"/>
      <c r="D241" s="45"/>
      <c r="E241" s="51"/>
      <c r="F241" s="51"/>
      <c r="G241" s="46"/>
      <c r="I241" s="71"/>
      <c r="J241" s="72"/>
      <c r="K241" s="72"/>
      <c r="L241" s="73"/>
      <c r="N241" s="71"/>
      <c r="O241" s="72"/>
      <c r="P241" s="72"/>
      <c r="Q241" s="73"/>
      <c r="S241" s="82"/>
      <c r="T241" s="83"/>
      <c r="U241" s="84"/>
      <c r="W241" s="71"/>
      <c r="X241" s="72"/>
      <c r="Y241" s="72"/>
      <c r="Z241" s="73"/>
      <c r="AB241" s="82"/>
      <c r="AC241" s="83"/>
      <c r="AD241" s="84"/>
      <c r="AF241" s="71"/>
      <c r="AG241" s="72"/>
      <c r="AH241" s="72"/>
      <c r="AI241" s="73"/>
      <c r="AK241" s="82"/>
      <c r="AL241" s="83"/>
      <c r="AM241" s="84"/>
      <c r="AO241" s="71"/>
      <c r="AP241" s="72"/>
      <c r="AQ241" s="72"/>
      <c r="AR241" s="73"/>
      <c r="AT241" s="82"/>
      <c r="AU241" s="83"/>
      <c r="AV241" s="84"/>
      <c r="AX241" s="91"/>
      <c r="AY241" s="92"/>
      <c r="AZ241" s="93"/>
      <c r="BB241" s="82"/>
      <c r="BC241" s="83"/>
      <c r="BD241" s="84"/>
      <c r="BF241" s="82"/>
      <c r="BG241" s="83"/>
      <c r="BH241" s="84"/>
      <c r="BJ241" s="82"/>
      <c r="BK241" s="83"/>
      <c r="BL241" s="84"/>
      <c r="BN241" s="100"/>
      <c r="BO241" s="101"/>
      <c r="BP241" s="102"/>
    </row>
    <row r="242" spans="3:68">
      <c r="C242" s="56"/>
      <c r="D242" s="57"/>
      <c r="E242" s="58"/>
      <c r="F242" s="58"/>
      <c r="G242" s="59"/>
      <c r="I242" s="74"/>
      <c r="J242" s="75"/>
      <c r="K242" s="75"/>
      <c r="L242" s="76"/>
      <c r="N242" s="74"/>
      <c r="O242" s="75"/>
      <c r="P242" s="75"/>
      <c r="Q242" s="76"/>
      <c r="S242" s="85"/>
      <c r="T242" s="86"/>
      <c r="U242" s="87"/>
      <c r="W242" s="74"/>
      <c r="X242" s="75"/>
      <c r="Y242" s="75"/>
      <c r="Z242" s="76"/>
      <c r="AB242" s="85"/>
      <c r="AC242" s="86"/>
      <c r="AD242" s="87"/>
      <c r="AF242" s="74"/>
      <c r="AG242" s="75"/>
      <c r="AH242" s="75"/>
      <c r="AI242" s="76"/>
      <c r="AK242" s="85"/>
      <c r="AL242" s="86"/>
      <c r="AM242" s="87"/>
      <c r="AO242" s="74"/>
      <c r="AP242" s="75"/>
      <c r="AQ242" s="75"/>
      <c r="AR242" s="76"/>
      <c r="AT242" s="85"/>
      <c r="AU242" s="86"/>
      <c r="AV242" s="87"/>
      <c r="AX242" s="94"/>
      <c r="AY242" s="95"/>
      <c r="AZ242" s="96"/>
      <c r="BB242" s="85"/>
      <c r="BC242" s="86"/>
      <c r="BD242" s="87"/>
      <c r="BF242" s="85"/>
      <c r="BG242" s="86"/>
      <c r="BH242" s="87"/>
      <c r="BJ242" s="85"/>
      <c r="BK242" s="86"/>
      <c r="BL242" s="87"/>
      <c r="BN242" s="103"/>
      <c r="BO242" s="104"/>
      <c r="BP242" s="105"/>
    </row>
    <row r="243" spans="3:68">
      <c r="C243" s="54"/>
      <c r="D243" s="45"/>
      <c r="E243" s="51"/>
      <c r="F243" s="51"/>
      <c r="G243" s="46"/>
      <c r="I243" s="71"/>
      <c r="J243" s="72"/>
      <c r="K243" s="72"/>
      <c r="L243" s="73"/>
      <c r="N243" s="71"/>
      <c r="O243" s="72"/>
      <c r="P243" s="72"/>
      <c r="Q243" s="73"/>
      <c r="S243" s="82"/>
      <c r="T243" s="83"/>
      <c r="U243" s="84"/>
      <c r="W243" s="71"/>
      <c r="X243" s="72"/>
      <c r="Y243" s="72"/>
      <c r="Z243" s="73"/>
      <c r="AB243" s="82"/>
      <c r="AC243" s="83"/>
      <c r="AD243" s="84"/>
      <c r="AF243" s="71"/>
      <c r="AG243" s="72"/>
      <c r="AH243" s="72"/>
      <c r="AI243" s="73"/>
      <c r="AK243" s="82"/>
      <c r="AL243" s="83"/>
      <c r="AM243" s="84"/>
      <c r="AO243" s="71"/>
      <c r="AP243" s="72"/>
      <c r="AQ243" s="72"/>
      <c r="AR243" s="73"/>
      <c r="AT243" s="82"/>
      <c r="AU243" s="83"/>
      <c r="AV243" s="84"/>
      <c r="AX243" s="91"/>
      <c r="AY243" s="92"/>
      <c r="AZ243" s="93"/>
      <c r="BB243" s="82"/>
      <c r="BC243" s="83"/>
      <c r="BD243" s="84"/>
      <c r="BF243" s="82"/>
      <c r="BG243" s="83"/>
      <c r="BH243" s="84"/>
      <c r="BJ243" s="82"/>
      <c r="BK243" s="83"/>
      <c r="BL243" s="84"/>
      <c r="BN243" s="100"/>
      <c r="BO243" s="101"/>
      <c r="BP243" s="102"/>
    </row>
    <row r="244" spans="3:68">
      <c r="C244" s="56"/>
      <c r="D244" s="57"/>
      <c r="E244" s="58"/>
      <c r="F244" s="58"/>
      <c r="G244" s="59"/>
      <c r="I244" s="74"/>
      <c r="J244" s="75"/>
      <c r="K244" s="75"/>
      <c r="L244" s="76"/>
      <c r="N244" s="74"/>
      <c r="O244" s="75"/>
      <c r="P244" s="75"/>
      <c r="Q244" s="76"/>
      <c r="S244" s="85"/>
      <c r="T244" s="86"/>
      <c r="U244" s="87"/>
      <c r="W244" s="74"/>
      <c r="X244" s="75"/>
      <c r="Y244" s="75"/>
      <c r="Z244" s="76"/>
      <c r="AB244" s="85"/>
      <c r="AC244" s="86"/>
      <c r="AD244" s="87"/>
      <c r="AF244" s="74"/>
      <c r="AG244" s="75"/>
      <c r="AH244" s="75"/>
      <c r="AI244" s="76"/>
      <c r="AK244" s="85"/>
      <c r="AL244" s="86"/>
      <c r="AM244" s="87"/>
      <c r="AO244" s="74"/>
      <c r="AP244" s="75"/>
      <c r="AQ244" s="75"/>
      <c r="AR244" s="76"/>
      <c r="AT244" s="85"/>
      <c r="AU244" s="86"/>
      <c r="AV244" s="87"/>
      <c r="AX244" s="94"/>
      <c r="AY244" s="95"/>
      <c r="AZ244" s="96"/>
      <c r="BB244" s="85"/>
      <c r="BC244" s="86"/>
      <c r="BD244" s="87"/>
      <c r="BF244" s="85"/>
      <c r="BG244" s="86"/>
      <c r="BH244" s="87"/>
      <c r="BJ244" s="85"/>
      <c r="BK244" s="86"/>
      <c r="BL244" s="87"/>
      <c r="BN244" s="103"/>
      <c r="BO244" s="104"/>
      <c r="BP244" s="105"/>
    </row>
    <row r="245" spans="3:68">
      <c r="C245" s="54"/>
      <c r="D245" s="45"/>
      <c r="E245" s="51"/>
      <c r="F245" s="51"/>
      <c r="G245" s="46"/>
      <c r="I245" s="71"/>
      <c r="J245" s="72"/>
      <c r="K245" s="72"/>
      <c r="L245" s="73"/>
      <c r="N245" s="71"/>
      <c r="O245" s="72"/>
      <c r="P245" s="72"/>
      <c r="Q245" s="73"/>
      <c r="S245" s="82"/>
      <c r="T245" s="83"/>
      <c r="U245" s="84"/>
      <c r="W245" s="71"/>
      <c r="X245" s="72"/>
      <c r="Y245" s="72"/>
      <c r="Z245" s="73"/>
      <c r="AB245" s="82"/>
      <c r="AC245" s="83"/>
      <c r="AD245" s="84"/>
      <c r="AF245" s="71"/>
      <c r="AG245" s="72"/>
      <c r="AH245" s="72"/>
      <c r="AI245" s="73"/>
      <c r="AK245" s="82"/>
      <c r="AL245" s="83"/>
      <c r="AM245" s="84"/>
      <c r="AO245" s="71"/>
      <c r="AP245" s="72"/>
      <c r="AQ245" s="72"/>
      <c r="AR245" s="73"/>
      <c r="AT245" s="82"/>
      <c r="AU245" s="83"/>
      <c r="AV245" s="84"/>
      <c r="AX245" s="91"/>
      <c r="AY245" s="92"/>
      <c r="AZ245" s="93"/>
      <c r="BB245" s="82"/>
      <c r="BC245" s="83"/>
      <c r="BD245" s="84"/>
      <c r="BF245" s="82"/>
      <c r="BG245" s="83"/>
      <c r="BH245" s="84"/>
      <c r="BJ245" s="82"/>
      <c r="BK245" s="83"/>
      <c r="BL245" s="84"/>
      <c r="BN245" s="100"/>
      <c r="BO245" s="101"/>
      <c r="BP245" s="102"/>
    </row>
    <row r="246" spans="3:68">
      <c r="C246" s="56"/>
      <c r="D246" s="57"/>
      <c r="E246" s="58"/>
      <c r="F246" s="58"/>
      <c r="G246" s="59"/>
      <c r="I246" s="74"/>
      <c r="J246" s="75"/>
      <c r="K246" s="75"/>
      <c r="L246" s="76"/>
      <c r="N246" s="74"/>
      <c r="O246" s="75"/>
      <c r="P246" s="75"/>
      <c r="Q246" s="76"/>
      <c r="S246" s="85"/>
      <c r="T246" s="86"/>
      <c r="U246" s="87"/>
      <c r="W246" s="74"/>
      <c r="X246" s="75"/>
      <c r="Y246" s="75"/>
      <c r="Z246" s="76"/>
      <c r="AB246" s="85"/>
      <c r="AC246" s="86"/>
      <c r="AD246" s="87"/>
      <c r="AF246" s="74"/>
      <c r="AG246" s="75"/>
      <c r="AH246" s="75"/>
      <c r="AI246" s="76"/>
      <c r="AK246" s="85"/>
      <c r="AL246" s="86"/>
      <c r="AM246" s="87"/>
      <c r="AO246" s="74"/>
      <c r="AP246" s="75"/>
      <c r="AQ246" s="75"/>
      <c r="AR246" s="76"/>
      <c r="AT246" s="85"/>
      <c r="AU246" s="86"/>
      <c r="AV246" s="87"/>
      <c r="AX246" s="94"/>
      <c r="AY246" s="95"/>
      <c r="AZ246" s="96"/>
      <c r="BB246" s="85"/>
      <c r="BC246" s="86"/>
      <c r="BD246" s="87"/>
      <c r="BF246" s="85"/>
      <c r="BG246" s="86"/>
      <c r="BH246" s="87"/>
      <c r="BJ246" s="85"/>
      <c r="BK246" s="86"/>
      <c r="BL246" s="87"/>
      <c r="BN246" s="103"/>
      <c r="BO246" s="104"/>
      <c r="BP246" s="105"/>
    </row>
    <row r="247" spans="3:68">
      <c r="C247" s="54"/>
      <c r="D247" s="45"/>
      <c r="E247" s="51"/>
      <c r="F247" s="51"/>
      <c r="G247" s="46"/>
      <c r="I247" s="71"/>
      <c r="J247" s="72"/>
      <c r="K247" s="72"/>
      <c r="L247" s="73"/>
      <c r="N247" s="71"/>
      <c r="O247" s="72"/>
      <c r="P247" s="72"/>
      <c r="Q247" s="73"/>
      <c r="S247" s="82"/>
      <c r="T247" s="83"/>
      <c r="U247" s="84"/>
      <c r="W247" s="71"/>
      <c r="X247" s="72"/>
      <c r="Y247" s="72"/>
      <c r="Z247" s="73"/>
      <c r="AB247" s="82"/>
      <c r="AC247" s="83"/>
      <c r="AD247" s="84"/>
      <c r="AF247" s="71"/>
      <c r="AG247" s="72"/>
      <c r="AH247" s="72"/>
      <c r="AI247" s="73"/>
      <c r="AK247" s="82"/>
      <c r="AL247" s="83"/>
      <c r="AM247" s="84"/>
      <c r="AO247" s="71"/>
      <c r="AP247" s="72"/>
      <c r="AQ247" s="72"/>
      <c r="AR247" s="73"/>
      <c r="AT247" s="82"/>
      <c r="AU247" s="83"/>
      <c r="AV247" s="84"/>
      <c r="AX247" s="91"/>
      <c r="AY247" s="92"/>
      <c r="AZ247" s="93"/>
      <c r="BB247" s="82"/>
      <c r="BC247" s="83"/>
      <c r="BD247" s="84"/>
      <c r="BF247" s="82"/>
      <c r="BG247" s="83"/>
      <c r="BH247" s="84"/>
      <c r="BJ247" s="82"/>
      <c r="BK247" s="83"/>
      <c r="BL247" s="84"/>
      <c r="BN247" s="100"/>
      <c r="BO247" s="101"/>
      <c r="BP247" s="102"/>
    </row>
    <row r="248" spans="3:68">
      <c r="C248" s="56"/>
      <c r="D248" s="57"/>
      <c r="E248" s="58"/>
      <c r="F248" s="58"/>
      <c r="G248" s="59"/>
      <c r="I248" s="74"/>
      <c r="J248" s="75"/>
      <c r="K248" s="75"/>
      <c r="L248" s="76"/>
      <c r="N248" s="74"/>
      <c r="O248" s="75"/>
      <c r="P248" s="75"/>
      <c r="Q248" s="76"/>
      <c r="S248" s="85"/>
      <c r="T248" s="86"/>
      <c r="U248" s="87"/>
      <c r="W248" s="74"/>
      <c r="X248" s="75"/>
      <c r="Y248" s="75"/>
      <c r="Z248" s="76"/>
      <c r="AB248" s="85"/>
      <c r="AC248" s="86"/>
      <c r="AD248" s="87"/>
      <c r="AF248" s="74"/>
      <c r="AG248" s="75"/>
      <c r="AH248" s="75"/>
      <c r="AI248" s="76"/>
      <c r="AK248" s="85"/>
      <c r="AL248" s="86"/>
      <c r="AM248" s="87"/>
      <c r="AO248" s="74"/>
      <c r="AP248" s="75"/>
      <c r="AQ248" s="75"/>
      <c r="AR248" s="76"/>
      <c r="AT248" s="85"/>
      <c r="AU248" s="86"/>
      <c r="AV248" s="87"/>
      <c r="AX248" s="94"/>
      <c r="AY248" s="95"/>
      <c r="AZ248" s="96"/>
      <c r="BB248" s="85"/>
      <c r="BC248" s="86"/>
      <c r="BD248" s="87"/>
      <c r="BF248" s="85"/>
      <c r="BG248" s="86"/>
      <c r="BH248" s="87"/>
      <c r="BJ248" s="85"/>
      <c r="BK248" s="86"/>
      <c r="BL248" s="87"/>
      <c r="BN248" s="103"/>
      <c r="BO248" s="104"/>
      <c r="BP248" s="105"/>
    </row>
    <row r="249" spans="3:68">
      <c r="C249" s="54"/>
      <c r="D249" s="45"/>
      <c r="E249" s="51"/>
      <c r="F249" s="51"/>
      <c r="G249" s="46"/>
      <c r="I249" s="71"/>
      <c r="J249" s="72"/>
      <c r="K249" s="72"/>
      <c r="L249" s="73"/>
      <c r="N249" s="71"/>
      <c r="O249" s="72"/>
      <c r="P249" s="72"/>
      <c r="Q249" s="73"/>
      <c r="S249" s="82"/>
      <c r="T249" s="83"/>
      <c r="U249" s="84"/>
      <c r="W249" s="71"/>
      <c r="X249" s="72"/>
      <c r="Y249" s="72"/>
      <c r="Z249" s="73"/>
      <c r="AB249" s="82"/>
      <c r="AC249" s="83"/>
      <c r="AD249" s="84"/>
      <c r="AF249" s="71"/>
      <c r="AG249" s="72"/>
      <c r="AH249" s="72"/>
      <c r="AI249" s="73"/>
      <c r="AK249" s="82"/>
      <c r="AL249" s="83"/>
      <c r="AM249" s="84"/>
      <c r="AO249" s="71"/>
      <c r="AP249" s="72"/>
      <c r="AQ249" s="72"/>
      <c r="AR249" s="73"/>
      <c r="AT249" s="82"/>
      <c r="AU249" s="83"/>
      <c r="AV249" s="84"/>
      <c r="AX249" s="91"/>
      <c r="AY249" s="92"/>
      <c r="AZ249" s="93"/>
      <c r="BB249" s="82"/>
      <c r="BC249" s="83"/>
      <c r="BD249" s="84"/>
      <c r="BF249" s="82"/>
      <c r="BG249" s="83"/>
      <c r="BH249" s="84"/>
      <c r="BJ249" s="82"/>
      <c r="BK249" s="83"/>
      <c r="BL249" s="84"/>
      <c r="BN249" s="100"/>
      <c r="BO249" s="101"/>
      <c r="BP249" s="102"/>
    </row>
    <row r="250" spans="3:68">
      <c r="C250" s="56"/>
      <c r="D250" s="57"/>
      <c r="E250" s="58"/>
      <c r="F250" s="58"/>
      <c r="G250" s="59"/>
      <c r="I250" s="74"/>
      <c r="J250" s="75"/>
      <c r="K250" s="75"/>
      <c r="L250" s="76"/>
      <c r="N250" s="74"/>
      <c r="O250" s="75"/>
      <c r="P250" s="75"/>
      <c r="Q250" s="76"/>
      <c r="S250" s="85"/>
      <c r="T250" s="86"/>
      <c r="U250" s="87"/>
      <c r="W250" s="74"/>
      <c r="X250" s="75"/>
      <c r="Y250" s="75"/>
      <c r="Z250" s="76"/>
      <c r="AB250" s="85"/>
      <c r="AC250" s="86"/>
      <c r="AD250" s="87"/>
      <c r="AF250" s="74"/>
      <c r="AG250" s="75"/>
      <c r="AH250" s="75"/>
      <c r="AI250" s="76"/>
      <c r="AK250" s="85"/>
      <c r="AL250" s="86"/>
      <c r="AM250" s="87"/>
      <c r="AO250" s="74"/>
      <c r="AP250" s="75"/>
      <c r="AQ250" s="75"/>
      <c r="AR250" s="76"/>
      <c r="AT250" s="85"/>
      <c r="AU250" s="86"/>
      <c r="AV250" s="87"/>
      <c r="AX250" s="94"/>
      <c r="AY250" s="95"/>
      <c r="AZ250" s="96"/>
      <c r="BB250" s="85"/>
      <c r="BC250" s="86"/>
      <c r="BD250" s="87"/>
      <c r="BF250" s="85"/>
      <c r="BG250" s="86"/>
      <c r="BH250" s="87"/>
      <c r="BJ250" s="85"/>
      <c r="BK250" s="86"/>
      <c r="BL250" s="87"/>
      <c r="BN250" s="103"/>
      <c r="BO250" s="104"/>
      <c r="BP250" s="105"/>
    </row>
    <row r="251" spans="3:68">
      <c r="C251" s="54"/>
      <c r="D251" s="45"/>
      <c r="E251" s="51"/>
      <c r="F251" s="51"/>
      <c r="G251" s="46"/>
      <c r="I251" s="71"/>
      <c r="J251" s="72"/>
      <c r="K251" s="72"/>
      <c r="L251" s="73"/>
      <c r="N251" s="71"/>
      <c r="O251" s="72"/>
      <c r="P251" s="72"/>
      <c r="Q251" s="73"/>
      <c r="S251" s="82"/>
      <c r="T251" s="83"/>
      <c r="U251" s="84"/>
      <c r="W251" s="71"/>
      <c r="X251" s="72"/>
      <c r="Y251" s="72"/>
      <c r="Z251" s="73"/>
      <c r="AB251" s="82"/>
      <c r="AC251" s="83"/>
      <c r="AD251" s="84"/>
      <c r="AF251" s="71"/>
      <c r="AG251" s="72"/>
      <c r="AH251" s="72"/>
      <c r="AI251" s="73"/>
      <c r="AK251" s="82"/>
      <c r="AL251" s="83"/>
      <c r="AM251" s="84"/>
      <c r="AO251" s="71"/>
      <c r="AP251" s="72"/>
      <c r="AQ251" s="72"/>
      <c r="AR251" s="73"/>
      <c r="AT251" s="82"/>
      <c r="AU251" s="83"/>
      <c r="AV251" s="84"/>
      <c r="AX251" s="91"/>
      <c r="AY251" s="92"/>
      <c r="AZ251" s="93"/>
      <c r="BB251" s="82"/>
      <c r="BC251" s="83"/>
      <c r="BD251" s="84"/>
      <c r="BF251" s="82"/>
      <c r="BG251" s="83"/>
      <c r="BH251" s="84"/>
      <c r="BJ251" s="82"/>
      <c r="BK251" s="83"/>
      <c r="BL251" s="84"/>
      <c r="BN251" s="100"/>
      <c r="BO251" s="101"/>
      <c r="BP251" s="102"/>
    </row>
    <row r="252" spans="3:68">
      <c r="C252" s="56"/>
      <c r="D252" s="57"/>
      <c r="E252" s="58"/>
      <c r="F252" s="58"/>
      <c r="G252" s="59"/>
      <c r="I252" s="74"/>
      <c r="J252" s="75"/>
      <c r="K252" s="75"/>
      <c r="L252" s="76"/>
      <c r="N252" s="74"/>
      <c r="O252" s="75"/>
      <c r="P252" s="75"/>
      <c r="Q252" s="76"/>
      <c r="S252" s="85"/>
      <c r="T252" s="86"/>
      <c r="U252" s="87"/>
      <c r="W252" s="74"/>
      <c r="X252" s="75"/>
      <c r="Y252" s="75"/>
      <c r="Z252" s="76"/>
      <c r="AB252" s="85"/>
      <c r="AC252" s="86"/>
      <c r="AD252" s="87"/>
      <c r="AF252" s="74"/>
      <c r="AG252" s="75"/>
      <c r="AH252" s="75"/>
      <c r="AI252" s="76"/>
      <c r="AK252" s="85"/>
      <c r="AL252" s="86"/>
      <c r="AM252" s="87"/>
      <c r="AO252" s="74"/>
      <c r="AP252" s="75"/>
      <c r="AQ252" s="75"/>
      <c r="AR252" s="76"/>
      <c r="AT252" s="85"/>
      <c r="AU252" s="86"/>
      <c r="AV252" s="87"/>
      <c r="AX252" s="94"/>
      <c r="AY252" s="95"/>
      <c r="AZ252" s="96"/>
      <c r="BB252" s="85"/>
      <c r="BC252" s="86"/>
      <c r="BD252" s="87"/>
      <c r="BF252" s="85"/>
      <c r="BG252" s="86"/>
      <c r="BH252" s="87"/>
      <c r="BJ252" s="85"/>
      <c r="BK252" s="86"/>
      <c r="BL252" s="87"/>
      <c r="BN252" s="103"/>
      <c r="BO252" s="104"/>
      <c r="BP252" s="105"/>
    </row>
    <row r="253" spans="3:68">
      <c r="C253" s="54"/>
      <c r="D253" s="45"/>
      <c r="E253" s="51"/>
      <c r="F253" s="51"/>
      <c r="G253" s="46"/>
      <c r="I253" s="71"/>
      <c r="J253" s="72"/>
      <c r="K253" s="72"/>
      <c r="L253" s="73"/>
      <c r="N253" s="71"/>
      <c r="O253" s="72"/>
      <c r="P253" s="72"/>
      <c r="Q253" s="73"/>
      <c r="S253" s="82"/>
      <c r="T253" s="83"/>
      <c r="U253" s="84"/>
      <c r="W253" s="71"/>
      <c r="X253" s="72"/>
      <c r="Y253" s="72"/>
      <c r="Z253" s="73"/>
      <c r="AB253" s="82"/>
      <c r="AC253" s="83"/>
      <c r="AD253" s="84"/>
      <c r="AF253" s="71"/>
      <c r="AG253" s="72"/>
      <c r="AH253" s="72"/>
      <c r="AI253" s="73"/>
      <c r="AK253" s="82"/>
      <c r="AL253" s="83"/>
      <c r="AM253" s="84"/>
      <c r="AO253" s="71"/>
      <c r="AP253" s="72"/>
      <c r="AQ253" s="72"/>
      <c r="AR253" s="73"/>
      <c r="AT253" s="82"/>
      <c r="AU253" s="83"/>
      <c r="AV253" s="84"/>
      <c r="AX253" s="91"/>
      <c r="AY253" s="92"/>
      <c r="AZ253" s="93"/>
      <c r="BB253" s="82"/>
      <c r="BC253" s="83"/>
      <c r="BD253" s="84"/>
      <c r="BF253" s="82"/>
      <c r="BG253" s="83"/>
      <c r="BH253" s="84"/>
      <c r="BJ253" s="82"/>
      <c r="BK253" s="83"/>
      <c r="BL253" s="84"/>
      <c r="BN253" s="100"/>
      <c r="BO253" s="101"/>
      <c r="BP253" s="102"/>
    </row>
    <row r="254" spans="3:68">
      <c r="C254" s="56"/>
      <c r="D254" s="57"/>
      <c r="E254" s="58"/>
      <c r="F254" s="58"/>
      <c r="G254" s="59"/>
      <c r="I254" s="74"/>
      <c r="J254" s="75"/>
      <c r="K254" s="75"/>
      <c r="L254" s="76"/>
      <c r="N254" s="74"/>
      <c r="O254" s="75"/>
      <c r="P254" s="75"/>
      <c r="Q254" s="76"/>
      <c r="S254" s="85"/>
      <c r="T254" s="86"/>
      <c r="U254" s="87"/>
      <c r="W254" s="74"/>
      <c r="X254" s="75"/>
      <c r="Y254" s="75"/>
      <c r="Z254" s="76"/>
      <c r="AB254" s="85"/>
      <c r="AC254" s="86"/>
      <c r="AD254" s="87"/>
      <c r="AF254" s="74"/>
      <c r="AG254" s="75"/>
      <c r="AH254" s="75"/>
      <c r="AI254" s="76"/>
      <c r="AK254" s="85"/>
      <c r="AL254" s="86"/>
      <c r="AM254" s="87"/>
      <c r="AO254" s="74"/>
      <c r="AP254" s="75"/>
      <c r="AQ254" s="75"/>
      <c r="AR254" s="76"/>
      <c r="AT254" s="85"/>
      <c r="AU254" s="86"/>
      <c r="AV254" s="87"/>
      <c r="AX254" s="94"/>
      <c r="AY254" s="95"/>
      <c r="AZ254" s="96"/>
      <c r="BB254" s="85"/>
      <c r="BC254" s="86"/>
      <c r="BD254" s="87"/>
      <c r="BF254" s="85"/>
      <c r="BG254" s="86"/>
      <c r="BH254" s="87"/>
      <c r="BJ254" s="85"/>
      <c r="BK254" s="86"/>
      <c r="BL254" s="87"/>
      <c r="BN254" s="103"/>
      <c r="BO254" s="104"/>
      <c r="BP254" s="105"/>
    </row>
    <row r="255" spans="3:68">
      <c r="C255" s="54"/>
      <c r="D255" s="45"/>
      <c r="E255" s="51"/>
      <c r="F255" s="51"/>
      <c r="G255" s="46"/>
      <c r="I255" s="71"/>
      <c r="J255" s="72"/>
      <c r="K255" s="72"/>
      <c r="L255" s="73"/>
      <c r="N255" s="71"/>
      <c r="O255" s="72"/>
      <c r="P255" s="72"/>
      <c r="Q255" s="73"/>
      <c r="S255" s="82"/>
      <c r="T255" s="83"/>
      <c r="U255" s="84"/>
      <c r="W255" s="71"/>
      <c r="X255" s="72"/>
      <c r="Y255" s="72"/>
      <c r="Z255" s="73"/>
      <c r="AB255" s="82"/>
      <c r="AC255" s="83"/>
      <c r="AD255" s="84"/>
      <c r="AF255" s="71"/>
      <c r="AG255" s="72"/>
      <c r="AH255" s="72"/>
      <c r="AI255" s="73"/>
      <c r="AK255" s="82"/>
      <c r="AL255" s="83"/>
      <c r="AM255" s="84"/>
      <c r="AO255" s="71"/>
      <c r="AP255" s="72"/>
      <c r="AQ255" s="72"/>
      <c r="AR255" s="73"/>
      <c r="AT255" s="82"/>
      <c r="AU255" s="83"/>
      <c r="AV255" s="84"/>
      <c r="AX255" s="91"/>
      <c r="AY255" s="92"/>
      <c r="AZ255" s="93"/>
      <c r="BB255" s="82"/>
      <c r="BC255" s="83"/>
      <c r="BD255" s="84"/>
      <c r="BF255" s="82"/>
      <c r="BG255" s="83"/>
      <c r="BH255" s="84"/>
      <c r="BJ255" s="82"/>
      <c r="BK255" s="83"/>
      <c r="BL255" s="84"/>
      <c r="BN255" s="100"/>
      <c r="BO255" s="101"/>
      <c r="BP255" s="102"/>
    </row>
    <row r="256" spans="3:68">
      <c r="C256" s="56"/>
      <c r="D256" s="57"/>
      <c r="E256" s="58"/>
      <c r="F256" s="58"/>
      <c r="G256" s="59"/>
      <c r="I256" s="74"/>
      <c r="J256" s="75"/>
      <c r="K256" s="75"/>
      <c r="L256" s="76"/>
      <c r="N256" s="74"/>
      <c r="O256" s="75"/>
      <c r="P256" s="75"/>
      <c r="Q256" s="76"/>
      <c r="S256" s="85"/>
      <c r="T256" s="86"/>
      <c r="U256" s="87"/>
      <c r="W256" s="74"/>
      <c r="X256" s="75"/>
      <c r="Y256" s="75"/>
      <c r="Z256" s="76"/>
      <c r="AB256" s="85"/>
      <c r="AC256" s="86"/>
      <c r="AD256" s="87"/>
      <c r="AF256" s="74"/>
      <c r="AG256" s="75"/>
      <c r="AH256" s="75"/>
      <c r="AI256" s="76"/>
      <c r="AK256" s="85"/>
      <c r="AL256" s="86"/>
      <c r="AM256" s="87"/>
      <c r="AO256" s="74"/>
      <c r="AP256" s="75"/>
      <c r="AQ256" s="75"/>
      <c r="AR256" s="76"/>
      <c r="AT256" s="85"/>
      <c r="AU256" s="86"/>
      <c r="AV256" s="87"/>
      <c r="AX256" s="94"/>
      <c r="AY256" s="95"/>
      <c r="AZ256" s="96"/>
      <c r="BB256" s="85"/>
      <c r="BC256" s="86"/>
      <c r="BD256" s="87"/>
      <c r="BF256" s="85"/>
      <c r="BG256" s="86"/>
      <c r="BH256" s="87"/>
      <c r="BJ256" s="85"/>
      <c r="BK256" s="86"/>
      <c r="BL256" s="87"/>
      <c r="BN256" s="103"/>
      <c r="BO256" s="104"/>
      <c r="BP256" s="105"/>
    </row>
    <row r="257" spans="3:68">
      <c r="C257" s="54"/>
      <c r="D257" s="45"/>
      <c r="E257" s="51"/>
      <c r="F257" s="51"/>
      <c r="G257" s="46"/>
      <c r="I257" s="71"/>
      <c r="J257" s="72"/>
      <c r="K257" s="72"/>
      <c r="L257" s="73"/>
      <c r="N257" s="71"/>
      <c r="O257" s="72"/>
      <c r="P257" s="72"/>
      <c r="Q257" s="73"/>
      <c r="S257" s="82"/>
      <c r="T257" s="83"/>
      <c r="U257" s="84"/>
      <c r="W257" s="71"/>
      <c r="X257" s="72"/>
      <c r="Y257" s="72"/>
      <c r="Z257" s="73"/>
      <c r="AB257" s="82"/>
      <c r="AC257" s="83"/>
      <c r="AD257" s="84"/>
      <c r="AF257" s="71"/>
      <c r="AG257" s="72"/>
      <c r="AH257" s="72"/>
      <c r="AI257" s="73"/>
      <c r="AK257" s="82"/>
      <c r="AL257" s="83"/>
      <c r="AM257" s="84"/>
      <c r="AO257" s="71"/>
      <c r="AP257" s="72"/>
      <c r="AQ257" s="72"/>
      <c r="AR257" s="73"/>
      <c r="AT257" s="82"/>
      <c r="AU257" s="83"/>
      <c r="AV257" s="84"/>
      <c r="AX257" s="91"/>
      <c r="AY257" s="92"/>
      <c r="AZ257" s="93"/>
      <c r="BB257" s="82"/>
      <c r="BC257" s="83"/>
      <c r="BD257" s="84"/>
      <c r="BF257" s="82"/>
      <c r="BG257" s="83"/>
      <c r="BH257" s="84"/>
      <c r="BJ257" s="82"/>
      <c r="BK257" s="83"/>
      <c r="BL257" s="84"/>
      <c r="BN257" s="100"/>
      <c r="BO257" s="101"/>
      <c r="BP257" s="102"/>
    </row>
    <row r="258" spans="3:68">
      <c r="C258" s="56"/>
      <c r="D258" s="57"/>
      <c r="E258" s="58"/>
      <c r="F258" s="58"/>
      <c r="G258" s="59"/>
      <c r="I258" s="74"/>
      <c r="J258" s="75"/>
      <c r="K258" s="75"/>
      <c r="L258" s="76"/>
      <c r="N258" s="74"/>
      <c r="O258" s="75"/>
      <c r="P258" s="75"/>
      <c r="Q258" s="76"/>
      <c r="S258" s="85"/>
      <c r="T258" s="86"/>
      <c r="U258" s="87"/>
      <c r="W258" s="74"/>
      <c r="X258" s="75"/>
      <c r="Y258" s="75"/>
      <c r="Z258" s="76"/>
      <c r="AB258" s="85"/>
      <c r="AC258" s="86"/>
      <c r="AD258" s="87"/>
      <c r="AF258" s="74"/>
      <c r="AG258" s="75"/>
      <c r="AH258" s="75"/>
      <c r="AI258" s="76"/>
      <c r="AK258" s="85"/>
      <c r="AL258" s="86"/>
      <c r="AM258" s="87"/>
      <c r="AO258" s="74"/>
      <c r="AP258" s="75"/>
      <c r="AQ258" s="75"/>
      <c r="AR258" s="76"/>
      <c r="AT258" s="85"/>
      <c r="AU258" s="86"/>
      <c r="AV258" s="87"/>
      <c r="AX258" s="94"/>
      <c r="AY258" s="95"/>
      <c r="AZ258" s="96"/>
      <c r="BB258" s="85"/>
      <c r="BC258" s="86"/>
      <c r="BD258" s="87"/>
      <c r="BF258" s="85"/>
      <c r="BG258" s="86"/>
      <c r="BH258" s="87"/>
      <c r="BJ258" s="85"/>
      <c r="BK258" s="86"/>
      <c r="BL258" s="87"/>
      <c r="BN258" s="103"/>
      <c r="BO258" s="104"/>
      <c r="BP258" s="105"/>
    </row>
    <row r="259" spans="3:68">
      <c r="C259" s="54"/>
      <c r="D259" s="45"/>
      <c r="E259" s="51"/>
      <c r="F259" s="51"/>
      <c r="G259" s="46"/>
      <c r="I259" s="71"/>
      <c r="J259" s="72"/>
      <c r="K259" s="72"/>
      <c r="L259" s="73"/>
      <c r="N259" s="71"/>
      <c r="O259" s="72"/>
      <c r="P259" s="72"/>
      <c r="Q259" s="73"/>
      <c r="S259" s="82"/>
      <c r="T259" s="83"/>
      <c r="U259" s="84"/>
      <c r="W259" s="71"/>
      <c r="X259" s="72"/>
      <c r="Y259" s="72"/>
      <c r="Z259" s="73"/>
      <c r="AB259" s="82"/>
      <c r="AC259" s="83"/>
      <c r="AD259" s="84"/>
      <c r="AF259" s="71"/>
      <c r="AG259" s="72"/>
      <c r="AH259" s="72"/>
      <c r="AI259" s="73"/>
      <c r="AK259" s="82"/>
      <c r="AL259" s="83"/>
      <c r="AM259" s="84"/>
      <c r="AO259" s="71"/>
      <c r="AP259" s="72"/>
      <c r="AQ259" s="72"/>
      <c r="AR259" s="73"/>
      <c r="AT259" s="82"/>
      <c r="AU259" s="83"/>
      <c r="AV259" s="84"/>
      <c r="AX259" s="91"/>
      <c r="AY259" s="92"/>
      <c r="AZ259" s="93"/>
      <c r="BB259" s="82"/>
      <c r="BC259" s="83"/>
      <c r="BD259" s="84"/>
      <c r="BF259" s="82"/>
      <c r="BG259" s="83"/>
      <c r="BH259" s="84"/>
      <c r="BJ259" s="82"/>
      <c r="BK259" s="83"/>
      <c r="BL259" s="84"/>
      <c r="BN259" s="100"/>
      <c r="BO259" s="101"/>
      <c r="BP259" s="102"/>
    </row>
    <row r="260" spans="3:68">
      <c r="C260" s="56"/>
      <c r="D260" s="57"/>
      <c r="E260" s="58"/>
      <c r="F260" s="58"/>
      <c r="G260" s="59"/>
      <c r="I260" s="74"/>
      <c r="J260" s="75"/>
      <c r="K260" s="75"/>
      <c r="L260" s="76"/>
      <c r="N260" s="74"/>
      <c r="O260" s="75"/>
      <c r="P260" s="75"/>
      <c r="Q260" s="76"/>
      <c r="S260" s="85"/>
      <c r="T260" s="86"/>
      <c r="U260" s="87"/>
      <c r="W260" s="74"/>
      <c r="X260" s="75"/>
      <c r="Y260" s="75"/>
      <c r="Z260" s="76"/>
      <c r="AB260" s="85"/>
      <c r="AC260" s="86"/>
      <c r="AD260" s="87"/>
      <c r="AF260" s="74"/>
      <c r="AG260" s="75"/>
      <c r="AH260" s="75"/>
      <c r="AI260" s="76"/>
      <c r="AK260" s="85"/>
      <c r="AL260" s="86"/>
      <c r="AM260" s="87"/>
      <c r="AO260" s="74"/>
      <c r="AP260" s="75"/>
      <c r="AQ260" s="75"/>
      <c r="AR260" s="76"/>
      <c r="AT260" s="85"/>
      <c r="AU260" s="86"/>
      <c r="AV260" s="87"/>
      <c r="AX260" s="94"/>
      <c r="AY260" s="95"/>
      <c r="AZ260" s="96"/>
      <c r="BB260" s="85"/>
      <c r="BC260" s="86"/>
      <c r="BD260" s="87"/>
      <c r="BF260" s="85"/>
      <c r="BG260" s="86"/>
      <c r="BH260" s="87"/>
      <c r="BJ260" s="85"/>
      <c r="BK260" s="86"/>
      <c r="BL260" s="87"/>
      <c r="BN260" s="103"/>
      <c r="BO260" s="104"/>
      <c r="BP260" s="105"/>
    </row>
    <row r="261" spans="3:68">
      <c r="C261" s="54"/>
      <c r="D261" s="45"/>
      <c r="E261" s="51"/>
      <c r="F261" s="51"/>
      <c r="G261" s="46"/>
      <c r="I261" s="71"/>
      <c r="J261" s="72"/>
      <c r="K261" s="72"/>
      <c r="L261" s="73"/>
      <c r="N261" s="71"/>
      <c r="O261" s="72"/>
      <c r="P261" s="72"/>
      <c r="Q261" s="73"/>
      <c r="S261" s="82"/>
      <c r="T261" s="83"/>
      <c r="U261" s="84"/>
      <c r="W261" s="71"/>
      <c r="X261" s="72"/>
      <c r="Y261" s="72"/>
      <c r="Z261" s="73"/>
      <c r="AB261" s="82"/>
      <c r="AC261" s="83"/>
      <c r="AD261" s="84"/>
      <c r="AF261" s="71"/>
      <c r="AG261" s="72"/>
      <c r="AH261" s="72"/>
      <c r="AI261" s="73"/>
      <c r="AK261" s="82"/>
      <c r="AL261" s="83"/>
      <c r="AM261" s="84"/>
      <c r="AO261" s="71"/>
      <c r="AP261" s="72"/>
      <c r="AQ261" s="72"/>
      <c r="AR261" s="73"/>
      <c r="AT261" s="82"/>
      <c r="AU261" s="83"/>
      <c r="AV261" s="84"/>
      <c r="AX261" s="91"/>
      <c r="AY261" s="92"/>
      <c r="AZ261" s="93"/>
      <c r="BB261" s="82"/>
      <c r="BC261" s="83"/>
      <c r="BD261" s="84"/>
      <c r="BF261" s="82"/>
      <c r="BG261" s="83"/>
      <c r="BH261" s="84"/>
      <c r="BJ261" s="82"/>
      <c r="BK261" s="83"/>
      <c r="BL261" s="84"/>
      <c r="BN261" s="100"/>
      <c r="BO261" s="101"/>
      <c r="BP261" s="102"/>
    </row>
    <row r="262" spans="3:68">
      <c r="C262" s="56"/>
      <c r="D262" s="57"/>
      <c r="E262" s="58"/>
      <c r="F262" s="58"/>
      <c r="G262" s="59"/>
      <c r="I262" s="74"/>
      <c r="J262" s="75"/>
      <c r="K262" s="75"/>
      <c r="L262" s="76"/>
      <c r="N262" s="74"/>
      <c r="O262" s="75"/>
      <c r="P262" s="75"/>
      <c r="Q262" s="76"/>
      <c r="S262" s="85"/>
      <c r="T262" s="86"/>
      <c r="U262" s="87"/>
      <c r="W262" s="74"/>
      <c r="X262" s="75"/>
      <c r="Y262" s="75"/>
      <c r="Z262" s="76"/>
      <c r="AB262" s="85"/>
      <c r="AC262" s="86"/>
      <c r="AD262" s="87"/>
      <c r="AF262" s="74"/>
      <c r="AG262" s="75"/>
      <c r="AH262" s="75"/>
      <c r="AI262" s="76"/>
      <c r="AK262" s="85"/>
      <c r="AL262" s="86"/>
      <c r="AM262" s="87"/>
      <c r="AO262" s="74"/>
      <c r="AP262" s="75"/>
      <c r="AQ262" s="75"/>
      <c r="AR262" s="76"/>
      <c r="AT262" s="85"/>
      <c r="AU262" s="86"/>
      <c r="AV262" s="87"/>
      <c r="AX262" s="94"/>
      <c r="AY262" s="95"/>
      <c r="AZ262" s="96"/>
      <c r="BB262" s="85"/>
      <c r="BC262" s="86"/>
      <c r="BD262" s="87"/>
      <c r="BF262" s="85"/>
      <c r="BG262" s="86"/>
      <c r="BH262" s="87"/>
      <c r="BJ262" s="85"/>
      <c r="BK262" s="86"/>
      <c r="BL262" s="87"/>
      <c r="BN262" s="103"/>
      <c r="BO262" s="104"/>
      <c r="BP262" s="105"/>
    </row>
    <row r="263" spans="3:68">
      <c r="C263" s="54"/>
      <c r="D263" s="45"/>
      <c r="E263" s="51"/>
      <c r="F263" s="51"/>
      <c r="G263" s="46"/>
      <c r="I263" s="71"/>
      <c r="J263" s="72"/>
      <c r="K263" s="72"/>
      <c r="L263" s="73"/>
      <c r="N263" s="71"/>
      <c r="O263" s="72"/>
      <c r="P263" s="72"/>
      <c r="Q263" s="73"/>
      <c r="S263" s="82"/>
      <c r="T263" s="83"/>
      <c r="U263" s="84"/>
      <c r="W263" s="71"/>
      <c r="X263" s="72"/>
      <c r="Y263" s="72"/>
      <c r="Z263" s="73"/>
      <c r="AB263" s="82"/>
      <c r="AC263" s="83"/>
      <c r="AD263" s="84"/>
      <c r="AF263" s="71"/>
      <c r="AG263" s="72"/>
      <c r="AH263" s="72"/>
      <c r="AI263" s="73"/>
      <c r="AK263" s="82"/>
      <c r="AL263" s="83"/>
      <c r="AM263" s="84"/>
      <c r="AO263" s="71"/>
      <c r="AP263" s="72"/>
      <c r="AQ263" s="72"/>
      <c r="AR263" s="73"/>
      <c r="AT263" s="82"/>
      <c r="AU263" s="83"/>
      <c r="AV263" s="84"/>
      <c r="AX263" s="91"/>
      <c r="AY263" s="92"/>
      <c r="AZ263" s="93"/>
      <c r="BB263" s="82"/>
      <c r="BC263" s="83"/>
      <c r="BD263" s="84"/>
      <c r="BF263" s="82"/>
      <c r="BG263" s="83"/>
      <c r="BH263" s="84"/>
      <c r="BJ263" s="82"/>
      <c r="BK263" s="83"/>
      <c r="BL263" s="84"/>
      <c r="BN263" s="100"/>
      <c r="BO263" s="101"/>
      <c r="BP263" s="102"/>
    </row>
    <row r="264" spans="3:68">
      <c r="C264" s="56"/>
      <c r="D264" s="57"/>
      <c r="E264" s="58"/>
      <c r="F264" s="58"/>
      <c r="G264" s="59"/>
      <c r="I264" s="74"/>
      <c r="J264" s="75"/>
      <c r="K264" s="75"/>
      <c r="L264" s="76"/>
      <c r="N264" s="74"/>
      <c r="O264" s="75"/>
      <c r="P264" s="75"/>
      <c r="Q264" s="76"/>
      <c r="S264" s="85"/>
      <c r="T264" s="86"/>
      <c r="U264" s="87"/>
      <c r="W264" s="74"/>
      <c r="X264" s="75"/>
      <c r="Y264" s="75"/>
      <c r="Z264" s="76"/>
      <c r="AB264" s="85"/>
      <c r="AC264" s="86"/>
      <c r="AD264" s="87"/>
      <c r="AF264" s="74"/>
      <c r="AG264" s="75"/>
      <c r="AH264" s="75"/>
      <c r="AI264" s="76"/>
      <c r="AK264" s="85"/>
      <c r="AL264" s="86"/>
      <c r="AM264" s="87"/>
      <c r="AO264" s="74"/>
      <c r="AP264" s="75"/>
      <c r="AQ264" s="75"/>
      <c r="AR264" s="76"/>
      <c r="AT264" s="85"/>
      <c r="AU264" s="86"/>
      <c r="AV264" s="87"/>
      <c r="AX264" s="94"/>
      <c r="AY264" s="95"/>
      <c r="AZ264" s="96"/>
      <c r="BB264" s="85"/>
      <c r="BC264" s="86"/>
      <c r="BD264" s="87"/>
      <c r="BF264" s="85"/>
      <c r="BG264" s="86"/>
      <c r="BH264" s="87"/>
      <c r="BJ264" s="85"/>
      <c r="BK264" s="86"/>
      <c r="BL264" s="87"/>
      <c r="BN264" s="103"/>
      <c r="BO264" s="104"/>
      <c r="BP264" s="105"/>
    </row>
    <row r="265" spans="3:68">
      <c r="C265" s="54"/>
      <c r="D265" s="45"/>
      <c r="E265" s="51"/>
      <c r="F265" s="51"/>
      <c r="G265" s="46"/>
      <c r="I265" s="71"/>
      <c r="J265" s="72"/>
      <c r="K265" s="72"/>
      <c r="L265" s="73"/>
      <c r="N265" s="71"/>
      <c r="O265" s="72"/>
      <c r="P265" s="72"/>
      <c r="Q265" s="73"/>
      <c r="S265" s="82"/>
      <c r="T265" s="83"/>
      <c r="U265" s="84"/>
      <c r="W265" s="71"/>
      <c r="X265" s="72"/>
      <c r="Y265" s="72"/>
      <c r="Z265" s="73"/>
      <c r="AB265" s="82"/>
      <c r="AC265" s="83"/>
      <c r="AD265" s="84"/>
      <c r="AF265" s="71"/>
      <c r="AG265" s="72"/>
      <c r="AH265" s="72"/>
      <c r="AI265" s="73"/>
      <c r="AK265" s="82"/>
      <c r="AL265" s="83"/>
      <c r="AM265" s="84"/>
      <c r="AO265" s="71"/>
      <c r="AP265" s="72"/>
      <c r="AQ265" s="72"/>
      <c r="AR265" s="73"/>
      <c r="AT265" s="82"/>
      <c r="AU265" s="83"/>
      <c r="AV265" s="84"/>
      <c r="AX265" s="91"/>
      <c r="AY265" s="92"/>
      <c r="AZ265" s="93"/>
      <c r="BB265" s="82"/>
      <c r="BC265" s="83"/>
      <c r="BD265" s="84"/>
      <c r="BF265" s="82"/>
      <c r="BG265" s="83"/>
      <c r="BH265" s="84"/>
      <c r="BJ265" s="82"/>
      <c r="BK265" s="83"/>
      <c r="BL265" s="84"/>
      <c r="BN265" s="100"/>
      <c r="BO265" s="101"/>
      <c r="BP265" s="102"/>
    </row>
    <row r="266" spans="3:68">
      <c r="C266" s="56"/>
      <c r="D266" s="57"/>
      <c r="E266" s="58"/>
      <c r="F266" s="58"/>
      <c r="G266" s="59"/>
      <c r="I266" s="74"/>
      <c r="J266" s="75"/>
      <c r="K266" s="75"/>
      <c r="L266" s="76"/>
      <c r="N266" s="74"/>
      <c r="O266" s="75"/>
      <c r="P266" s="75"/>
      <c r="Q266" s="76"/>
      <c r="S266" s="85"/>
      <c r="T266" s="86"/>
      <c r="U266" s="87"/>
      <c r="W266" s="74"/>
      <c r="X266" s="75"/>
      <c r="Y266" s="75"/>
      <c r="Z266" s="76"/>
      <c r="AB266" s="85"/>
      <c r="AC266" s="86"/>
      <c r="AD266" s="87"/>
      <c r="AF266" s="74"/>
      <c r="AG266" s="75"/>
      <c r="AH266" s="75"/>
      <c r="AI266" s="76"/>
      <c r="AK266" s="85"/>
      <c r="AL266" s="86"/>
      <c r="AM266" s="87"/>
      <c r="AO266" s="74"/>
      <c r="AP266" s="75"/>
      <c r="AQ266" s="75"/>
      <c r="AR266" s="76"/>
      <c r="AT266" s="85"/>
      <c r="AU266" s="86"/>
      <c r="AV266" s="87"/>
      <c r="AX266" s="94"/>
      <c r="AY266" s="95"/>
      <c r="AZ266" s="96"/>
      <c r="BB266" s="85"/>
      <c r="BC266" s="86"/>
      <c r="BD266" s="87"/>
      <c r="BF266" s="85"/>
      <c r="BG266" s="86"/>
      <c r="BH266" s="87"/>
      <c r="BJ266" s="85"/>
      <c r="BK266" s="86"/>
      <c r="BL266" s="87"/>
      <c r="BN266" s="103"/>
      <c r="BO266" s="104"/>
      <c r="BP266" s="105"/>
    </row>
    <row r="267" spans="3:68">
      <c r="C267" s="54"/>
      <c r="D267" s="45"/>
      <c r="E267" s="51"/>
      <c r="F267" s="51"/>
      <c r="G267" s="46"/>
      <c r="I267" s="71"/>
      <c r="J267" s="72"/>
      <c r="K267" s="72"/>
      <c r="L267" s="73"/>
      <c r="N267" s="71"/>
      <c r="O267" s="72"/>
      <c r="P267" s="72"/>
      <c r="Q267" s="73"/>
      <c r="S267" s="82"/>
      <c r="T267" s="83"/>
      <c r="U267" s="84"/>
      <c r="W267" s="71"/>
      <c r="X267" s="72"/>
      <c r="Y267" s="72"/>
      <c r="Z267" s="73"/>
      <c r="AB267" s="82"/>
      <c r="AC267" s="83"/>
      <c r="AD267" s="84"/>
      <c r="AF267" s="71"/>
      <c r="AG267" s="72"/>
      <c r="AH267" s="72"/>
      <c r="AI267" s="73"/>
      <c r="AK267" s="82"/>
      <c r="AL267" s="83"/>
      <c r="AM267" s="84"/>
      <c r="AO267" s="71"/>
      <c r="AP267" s="72"/>
      <c r="AQ267" s="72"/>
      <c r="AR267" s="73"/>
      <c r="AT267" s="82"/>
      <c r="AU267" s="83"/>
      <c r="AV267" s="84"/>
      <c r="AX267" s="91"/>
      <c r="AY267" s="92"/>
      <c r="AZ267" s="93"/>
      <c r="BB267" s="82"/>
      <c r="BC267" s="83"/>
      <c r="BD267" s="84"/>
      <c r="BF267" s="82"/>
      <c r="BG267" s="83"/>
      <c r="BH267" s="84"/>
      <c r="BJ267" s="82"/>
      <c r="BK267" s="83"/>
      <c r="BL267" s="84"/>
      <c r="BN267" s="100"/>
      <c r="BO267" s="101"/>
      <c r="BP267" s="102"/>
    </row>
    <row r="268" spans="3:68">
      <c r="C268" s="56"/>
      <c r="D268" s="57"/>
      <c r="E268" s="58"/>
      <c r="F268" s="58"/>
      <c r="G268" s="59"/>
      <c r="I268" s="74"/>
      <c r="J268" s="75"/>
      <c r="K268" s="75"/>
      <c r="L268" s="76"/>
      <c r="N268" s="74"/>
      <c r="O268" s="75"/>
      <c r="P268" s="75"/>
      <c r="Q268" s="76"/>
      <c r="S268" s="85"/>
      <c r="T268" s="86"/>
      <c r="U268" s="87"/>
      <c r="W268" s="74"/>
      <c r="X268" s="75"/>
      <c r="Y268" s="75"/>
      <c r="Z268" s="76"/>
      <c r="AB268" s="85"/>
      <c r="AC268" s="86"/>
      <c r="AD268" s="87"/>
      <c r="AF268" s="74"/>
      <c r="AG268" s="75"/>
      <c r="AH268" s="75"/>
      <c r="AI268" s="76"/>
      <c r="AK268" s="85"/>
      <c r="AL268" s="86"/>
      <c r="AM268" s="87"/>
      <c r="AO268" s="74"/>
      <c r="AP268" s="75"/>
      <c r="AQ268" s="75"/>
      <c r="AR268" s="76"/>
      <c r="AT268" s="85"/>
      <c r="AU268" s="86"/>
      <c r="AV268" s="87"/>
      <c r="AX268" s="94"/>
      <c r="AY268" s="95"/>
      <c r="AZ268" s="96"/>
      <c r="BB268" s="85"/>
      <c r="BC268" s="86"/>
      <c r="BD268" s="87"/>
      <c r="BF268" s="85"/>
      <c r="BG268" s="86"/>
      <c r="BH268" s="87"/>
      <c r="BJ268" s="85"/>
      <c r="BK268" s="86"/>
      <c r="BL268" s="87"/>
      <c r="BN268" s="103"/>
      <c r="BO268" s="104"/>
      <c r="BP268" s="105"/>
    </row>
    <row r="269" spans="3:68">
      <c r="C269" s="54"/>
      <c r="D269" s="45"/>
      <c r="E269" s="51"/>
      <c r="F269" s="51"/>
      <c r="G269" s="46"/>
      <c r="I269" s="71"/>
      <c r="J269" s="72"/>
      <c r="K269" s="72"/>
      <c r="L269" s="73"/>
      <c r="N269" s="71"/>
      <c r="O269" s="72"/>
      <c r="P269" s="72"/>
      <c r="Q269" s="73"/>
      <c r="S269" s="82"/>
      <c r="T269" s="83"/>
      <c r="U269" s="84"/>
      <c r="W269" s="71"/>
      <c r="X269" s="72"/>
      <c r="Y269" s="72"/>
      <c r="Z269" s="73"/>
      <c r="AB269" s="82"/>
      <c r="AC269" s="83"/>
      <c r="AD269" s="84"/>
      <c r="AF269" s="71"/>
      <c r="AG269" s="72"/>
      <c r="AH269" s="72"/>
      <c r="AI269" s="73"/>
      <c r="AK269" s="82"/>
      <c r="AL269" s="83"/>
      <c r="AM269" s="84"/>
      <c r="AO269" s="71"/>
      <c r="AP269" s="72"/>
      <c r="AQ269" s="72"/>
      <c r="AR269" s="73"/>
      <c r="AT269" s="82"/>
      <c r="AU269" s="83"/>
      <c r="AV269" s="84"/>
      <c r="AX269" s="91"/>
      <c r="AY269" s="92"/>
      <c r="AZ269" s="93"/>
      <c r="BB269" s="82"/>
      <c r="BC269" s="83"/>
      <c r="BD269" s="84"/>
      <c r="BF269" s="82"/>
      <c r="BG269" s="83"/>
      <c r="BH269" s="84"/>
      <c r="BJ269" s="82"/>
      <c r="BK269" s="83"/>
      <c r="BL269" s="84"/>
      <c r="BN269" s="100"/>
      <c r="BO269" s="101"/>
      <c r="BP269" s="102"/>
    </row>
    <row r="270" spans="3:68">
      <c r="C270" s="56"/>
      <c r="D270" s="57"/>
      <c r="E270" s="58"/>
      <c r="F270" s="58"/>
      <c r="G270" s="59"/>
      <c r="I270" s="74"/>
      <c r="J270" s="75"/>
      <c r="K270" s="75"/>
      <c r="L270" s="76"/>
      <c r="N270" s="74"/>
      <c r="O270" s="75"/>
      <c r="P270" s="75"/>
      <c r="Q270" s="76"/>
      <c r="S270" s="85"/>
      <c r="T270" s="86"/>
      <c r="U270" s="87"/>
      <c r="W270" s="74"/>
      <c r="X270" s="75"/>
      <c r="Y270" s="75"/>
      <c r="Z270" s="76"/>
      <c r="AB270" s="85"/>
      <c r="AC270" s="86"/>
      <c r="AD270" s="87"/>
      <c r="AF270" s="74"/>
      <c r="AG270" s="75"/>
      <c r="AH270" s="75"/>
      <c r="AI270" s="76"/>
      <c r="AK270" s="85"/>
      <c r="AL270" s="86"/>
      <c r="AM270" s="87"/>
      <c r="AO270" s="74"/>
      <c r="AP270" s="75"/>
      <c r="AQ270" s="75"/>
      <c r="AR270" s="76"/>
      <c r="AT270" s="85"/>
      <c r="AU270" s="86"/>
      <c r="AV270" s="87"/>
      <c r="AX270" s="94"/>
      <c r="AY270" s="95"/>
      <c r="AZ270" s="96"/>
      <c r="BB270" s="85"/>
      <c r="BC270" s="86"/>
      <c r="BD270" s="87"/>
      <c r="BF270" s="85"/>
      <c r="BG270" s="86"/>
      <c r="BH270" s="87"/>
      <c r="BJ270" s="85"/>
      <c r="BK270" s="86"/>
      <c r="BL270" s="87"/>
      <c r="BN270" s="103"/>
      <c r="BO270" s="104"/>
      <c r="BP270" s="105"/>
    </row>
    <row r="271" spans="3:68">
      <c r="C271" s="54"/>
      <c r="D271" s="45"/>
      <c r="E271" s="51"/>
      <c r="F271" s="51"/>
      <c r="G271" s="46"/>
      <c r="I271" s="71"/>
      <c r="J271" s="72"/>
      <c r="K271" s="72"/>
      <c r="L271" s="73"/>
      <c r="N271" s="71"/>
      <c r="O271" s="72"/>
      <c r="P271" s="72"/>
      <c r="Q271" s="73"/>
      <c r="S271" s="82"/>
      <c r="T271" s="83"/>
      <c r="U271" s="84"/>
      <c r="W271" s="71"/>
      <c r="X271" s="72"/>
      <c r="Y271" s="72"/>
      <c r="Z271" s="73"/>
      <c r="AB271" s="82"/>
      <c r="AC271" s="83"/>
      <c r="AD271" s="84"/>
      <c r="AF271" s="71"/>
      <c r="AG271" s="72"/>
      <c r="AH271" s="72"/>
      <c r="AI271" s="73"/>
      <c r="AK271" s="82"/>
      <c r="AL271" s="83"/>
      <c r="AM271" s="84"/>
      <c r="AO271" s="71"/>
      <c r="AP271" s="72"/>
      <c r="AQ271" s="72"/>
      <c r="AR271" s="73"/>
      <c r="AT271" s="82"/>
      <c r="AU271" s="83"/>
      <c r="AV271" s="84"/>
      <c r="AX271" s="91"/>
      <c r="AY271" s="92"/>
      <c r="AZ271" s="93"/>
      <c r="BB271" s="82"/>
      <c r="BC271" s="83"/>
      <c r="BD271" s="84"/>
      <c r="BF271" s="82"/>
      <c r="BG271" s="83"/>
      <c r="BH271" s="84"/>
      <c r="BJ271" s="82"/>
      <c r="BK271" s="83"/>
      <c r="BL271" s="84"/>
      <c r="BN271" s="100"/>
      <c r="BO271" s="101"/>
      <c r="BP271" s="102"/>
    </row>
    <row r="272" spans="3:68">
      <c r="C272" s="56"/>
      <c r="D272" s="57"/>
      <c r="E272" s="58"/>
      <c r="F272" s="58"/>
      <c r="G272" s="59"/>
      <c r="I272" s="74"/>
      <c r="J272" s="75"/>
      <c r="K272" s="75"/>
      <c r="L272" s="76"/>
      <c r="N272" s="74"/>
      <c r="O272" s="75"/>
      <c r="P272" s="75"/>
      <c r="Q272" s="76"/>
      <c r="S272" s="85"/>
      <c r="T272" s="86"/>
      <c r="U272" s="87"/>
      <c r="W272" s="74"/>
      <c r="X272" s="75"/>
      <c r="Y272" s="75"/>
      <c r="Z272" s="76"/>
      <c r="AB272" s="85"/>
      <c r="AC272" s="86"/>
      <c r="AD272" s="87"/>
      <c r="AF272" s="74"/>
      <c r="AG272" s="75"/>
      <c r="AH272" s="75"/>
      <c r="AI272" s="76"/>
      <c r="AK272" s="85"/>
      <c r="AL272" s="86"/>
      <c r="AM272" s="87"/>
      <c r="AO272" s="74"/>
      <c r="AP272" s="75"/>
      <c r="AQ272" s="75"/>
      <c r="AR272" s="76"/>
      <c r="AT272" s="85"/>
      <c r="AU272" s="86"/>
      <c r="AV272" s="87"/>
      <c r="AX272" s="94"/>
      <c r="AY272" s="95"/>
      <c r="AZ272" s="96"/>
      <c r="BB272" s="85"/>
      <c r="BC272" s="86"/>
      <c r="BD272" s="87"/>
      <c r="BF272" s="85"/>
      <c r="BG272" s="86"/>
      <c r="BH272" s="87"/>
      <c r="BJ272" s="85"/>
      <c r="BK272" s="86"/>
      <c r="BL272" s="87"/>
      <c r="BN272" s="103"/>
      <c r="BO272" s="104"/>
      <c r="BP272" s="105"/>
    </row>
    <row r="273" spans="3:68">
      <c r="C273" s="54"/>
      <c r="D273" s="45"/>
      <c r="E273" s="51"/>
      <c r="F273" s="51"/>
      <c r="G273" s="46"/>
      <c r="I273" s="71"/>
      <c r="J273" s="72"/>
      <c r="K273" s="72"/>
      <c r="L273" s="73"/>
      <c r="N273" s="71"/>
      <c r="O273" s="72"/>
      <c r="P273" s="72"/>
      <c r="Q273" s="73"/>
      <c r="S273" s="82"/>
      <c r="T273" s="83"/>
      <c r="U273" s="84"/>
      <c r="W273" s="71"/>
      <c r="X273" s="72"/>
      <c r="Y273" s="72"/>
      <c r="Z273" s="73"/>
      <c r="AB273" s="82"/>
      <c r="AC273" s="83"/>
      <c r="AD273" s="84"/>
      <c r="AF273" s="71"/>
      <c r="AG273" s="72"/>
      <c r="AH273" s="72"/>
      <c r="AI273" s="73"/>
      <c r="AK273" s="82"/>
      <c r="AL273" s="83"/>
      <c r="AM273" s="84"/>
      <c r="AO273" s="71"/>
      <c r="AP273" s="72"/>
      <c r="AQ273" s="72"/>
      <c r="AR273" s="73"/>
      <c r="AT273" s="82"/>
      <c r="AU273" s="83"/>
      <c r="AV273" s="84"/>
      <c r="AX273" s="91"/>
      <c r="AY273" s="92"/>
      <c r="AZ273" s="93"/>
      <c r="BB273" s="82"/>
      <c r="BC273" s="83"/>
      <c r="BD273" s="84"/>
      <c r="BF273" s="82"/>
      <c r="BG273" s="83"/>
      <c r="BH273" s="84"/>
      <c r="BJ273" s="82"/>
      <c r="BK273" s="83"/>
      <c r="BL273" s="84"/>
      <c r="BN273" s="100"/>
      <c r="BO273" s="101"/>
      <c r="BP273" s="102"/>
    </row>
    <row r="274" spans="3:68">
      <c r="C274" s="56"/>
      <c r="D274" s="57"/>
      <c r="E274" s="58"/>
      <c r="F274" s="58"/>
      <c r="G274" s="59"/>
      <c r="I274" s="74"/>
      <c r="J274" s="75"/>
      <c r="K274" s="75"/>
      <c r="L274" s="76"/>
      <c r="N274" s="74"/>
      <c r="O274" s="75"/>
      <c r="P274" s="75"/>
      <c r="Q274" s="76"/>
      <c r="S274" s="85"/>
      <c r="T274" s="86"/>
      <c r="U274" s="87"/>
      <c r="W274" s="74"/>
      <c r="X274" s="75"/>
      <c r="Y274" s="75"/>
      <c r="Z274" s="76"/>
      <c r="AB274" s="85"/>
      <c r="AC274" s="86"/>
      <c r="AD274" s="87"/>
      <c r="AF274" s="74"/>
      <c r="AG274" s="75"/>
      <c r="AH274" s="75"/>
      <c r="AI274" s="76"/>
      <c r="AK274" s="85"/>
      <c r="AL274" s="86"/>
      <c r="AM274" s="87"/>
      <c r="AO274" s="74"/>
      <c r="AP274" s="75"/>
      <c r="AQ274" s="75"/>
      <c r="AR274" s="76"/>
      <c r="AT274" s="85"/>
      <c r="AU274" s="86"/>
      <c r="AV274" s="87"/>
      <c r="AX274" s="94"/>
      <c r="AY274" s="95"/>
      <c r="AZ274" s="96"/>
      <c r="BB274" s="85"/>
      <c r="BC274" s="86"/>
      <c r="BD274" s="87"/>
      <c r="BF274" s="85"/>
      <c r="BG274" s="86"/>
      <c r="BH274" s="87"/>
      <c r="BJ274" s="85"/>
      <c r="BK274" s="86"/>
      <c r="BL274" s="87"/>
      <c r="BN274" s="103"/>
      <c r="BO274" s="104"/>
      <c r="BP274" s="105"/>
    </row>
    <row r="275" spans="3:68">
      <c r="C275" s="54"/>
      <c r="D275" s="45"/>
      <c r="E275" s="51"/>
      <c r="F275" s="51"/>
      <c r="G275" s="46"/>
      <c r="I275" s="71"/>
      <c r="J275" s="72"/>
      <c r="K275" s="72"/>
      <c r="L275" s="73"/>
      <c r="N275" s="71"/>
      <c r="O275" s="72"/>
      <c r="P275" s="72"/>
      <c r="Q275" s="73"/>
      <c r="S275" s="82"/>
      <c r="T275" s="83"/>
      <c r="U275" s="84"/>
      <c r="W275" s="71"/>
      <c r="X275" s="72"/>
      <c r="Y275" s="72"/>
      <c r="Z275" s="73"/>
      <c r="AB275" s="82"/>
      <c r="AC275" s="83"/>
      <c r="AD275" s="84"/>
      <c r="AF275" s="71"/>
      <c r="AG275" s="72"/>
      <c r="AH275" s="72"/>
      <c r="AI275" s="73"/>
      <c r="AK275" s="82"/>
      <c r="AL275" s="83"/>
      <c r="AM275" s="84"/>
      <c r="AO275" s="71"/>
      <c r="AP275" s="72"/>
      <c r="AQ275" s="72"/>
      <c r="AR275" s="73"/>
      <c r="AT275" s="82"/>
      <c r="AU275" s="83"/>
      <c r="AV275" s="84"/>
      <c r="AX275" s="91"/>
      <c r="AY275" s="92"/>
      <c r="AZ275" s="93"/>
      <c r="BB275" s="82"/>
      <c r="BC275" s="83"/>
      <c r="BD275" s="84"/>
      <c r="BF275" s="82"/>
      <c r="BG275" s="83"/>
      <c r="BH275" s="84"/>
      <c r="BJ275" s="82"/>
      <c r="BK275" s="83"/>
      <c r="BL275" s="84"/>
      <c r="BN275" s="100"/>
      <c r="BO275" s="101"/>
      <c r="BP275" s="102"/>
    </row>
    <row r="276" spans="3:68">
      <c r="C276" s="56"/>
      <c r="D276" s="57"/>
      <c r="E276" s="58"/>
      <c r="F276" s="58"/>
      <c r="G276" s="59"/>
      <c r="I276" s="74"/>
      <c r="J276" s="75"/>
      <c r="K276" s="75"/>
      <c r="L276" s="76"/>
      <c r="N276" s="74"/>
      <c r="O276" s="75"/>
      <c r="P276" s="75"/>
      <c r="Q276" s="76"/>
      <c r="S276" s="85"/>
      <c r="T276" s="86"/>
      <c r="U276" s="87"/>
      <c r="W276" s="74"/>
      <c r="X276" s="75"/>
      <c r="Y276" s="75"/>
      <c r="Z276" s="76"/>
      <c r="AB276" s="85"/>
      <c r="AC276" s="86"/>
      <c r="AD276" s="87"/>
      <c r="AF276" s="74"/>
      <c r="AG276" s="75"/>
      <c r="AH276" s="75"/>
      <c r="AI276" s="76"/>
      <c r="AK276" s="85"/>
      <c r="AL276" s="86"/>
      <c r="AM276" s="87"/>
      <c r="AO276" s="74"/>
      <c r="AP276" s="75"/>
      <c r="AQ276" s="75"/>
      <c r="AR276" s="76"/>
      <c r="AT276" s="85"/>
      <c r="AU276" s="86"/>
      <c r="AV276" s="87"/>
      <c r="AX276" s="94"/>
      <c r="AY276" s="95"/>
      <c r="AZ276" s="96"/>
      <c r="BB276" s="85"/>
      <c r="BC276" s="86"/>
      <c r="BD276" s="87"/>
      <c r="BF276" s="85"/>
      <c r="BG276" s="86"/>
      <c r="BH276" s="87"/>
      <c r="BJ276" s="85"/>
      <c r="BK276" s="86"/>
      <c r="BL276" s="87"/>
      <c r="BN276" s="103"/>
      <c r="BO276" s="104"/>
      <c r="BP276" s="105"/>
    </row>
    <row r="277" spans="3:68">
      <c r="C277" s="54"/>
      <c r="D277" s="45"/>
      <c r="E277" s="51"/>
      <c r="F277" s="51"/>
      <c r="G277" s="46"/>
      <c r="I277" s="71"/>
      <c r="J277" s="72"/>
      <c r="K277" s="72"/>
      <c r="L277" s="73"/>
      <c r="N277" s="71"/>
      <c r="O277" s="72"/>
      <c r="P277" s="72"/>
      <c r="Q277" s="73"/>
      <c r="S277" s="82"/>
      <c r="T277" s="83"/>
      <c r="U277" s="84"/>
      <c r="W277" s="71"/>
      <c r="X277" s="72"/>
      <c r="Y277" s="72"/>
      <c r="Z277" s="73"/>
      <c r="AB277" s="82"/>
      <c r="AC277" s="83"/>
      <c r="AD277" s="84"/>
      <c r="AF277" s="71"/>
      <c r="AG277" s="72"/>
      <c r="AH277" s="72"/>
      <c r="AI277" s="73"/>
      <c r="AK277" s="82"/>
      <c r="AL277" s="83"/>
      <c r="AM277" s="84"/>
      <c r="AO277" s="71"/>
      <c r="AP277" s="72"/>
      <c r="AQ277" s="72"/>
      <c r="AR277" s="73"/>
      <c r="AT277" s="82"/>
      <c r="AU277" s="83"/>
      <c r="AV277" s="84"/>
      <c r="AX277" s="91"/>
      <c r="AY277" s="92"/>
      <c r="AZ277" s="93"/>
      <c r="BB277" s="82"/>
      <c r="BC277" s="83"/>
      <c r="BD277" s="84"/>
      <c r="BF277" s="82"/>
      <c r="BG277" s="83"/>
      <c r="BH277" s="84"/>
      <c r="BJ277" s="82"/>
      <c r="BK277" s="83"/>
      <c r="BL277" s="84"/>
      <c r="BN277" s="100"/>
      <c r="BO277" s="101"/>
      <c r="BP277" s="102"/>
    </row>
    <row r="278" spans="3:68">
      <c r="C278" s="56"/>
      <c r="D278" s="57"/>
      <c r="E278" s="58"/>
      <c r="F278" s="58"/>
      <c r="G278" s="59"/>
      <c r="I278" s="74"/>
      <c r="J278" s="75"/>
      <c r="K278" s="75"/>
      <c r="L278" s="76"/>
      <c r="N278" s="74"/>
      <c r="O278" s="75"/>
      <c r="P278" s="75"/>
      <c r="Q278" s="76"/>
      <c r="S278" s="85"/>
      <c r="T278" s="86"/>
      <c r="U278" s="87"/>
      <c r="W278" s="74"/>
      <c r="X278" s="75"/>
      <c r="Y278" s="75"/>
      <c r="Z278" s="76"/>
      <c r="AB278" s="85"/>
      <c r="AC278" s="86"/>
      <c r="AD278" s="87"/>
      <c r="AF278" s="74"/>
      <c r="AG278" s="75"/>
      <c r="AH278" s="75"/>
      <c r="AI278" s="76"/>
      <c r="AK278" s="85"/>
      <c r="AL278" s="86"/>
      <c r="AM278" s="87"/>
      <c r="AO278" s="74"/>
      <c r="AP278" s="75"/>
      <c r="AQ278" s="75"/>
      <c r="AR278" s="76"/>
      <c r="AT278" s="85"/>
      <c r="AU278" s="86"/>
      <c r="AV278" s="87"/>
      <c r="AX278" s="94"/>
      <c r="AY278" s="95"/>
      <c r="AZ278" s="96"/>
      <c r="BB278" s="85"/>
      <c r="BC278" s="86"/>
      <c r="BD278" s="87"/>
      <c r="BF278" s="85"/>
      <c r="BG278" s="86"/>
      <c r="BH278" s="87"/>
      <c r="BJ278" s="85"/>
      <c r="BK278" s="86"/>
      <c r="BL278" s="87"/>
      <c r="BN278" s="103"/>
      <c r="BO278" s="104"/>
      <c r="BP278" s="105"/>
    </row>
    <row r="279" spans="3:68">
      <c r="C279" s="54"/>
      <c r="D279" s="45"/>
      <c r="E279" s="51"/>
      <c r="F279" s="51"/>
      <c r="G279" s="46"/>
      <c r="I279" s="71"/>
      <c r="J279" s="72"/>
      <c r="K279" s="72"/>
      <c r="L279" s="73"/>
      <c r="N279" s="71"/>
      <c r="O279" s="72"/>
      <c r="P279" s="72"/>
      <c r="Q279" s="73"/>
      <c r="S279" s="82"/>
      <c r="T279" s="83"/>
      <c r="U279" s="84"/>
      <c r="W279" s="71"/>
      <c r="X279" s="72"/>
      <c r="Y279" s="72"/>
      <c r="Z279" s="73"/>
      <c r="AB279" s="82"/>
      <c r="AC279" s="83"/>
      <c r="AD279" s="84"/>
      <c r="AF279" s="71"/>
      <c r="AG279" s="72"/>
      <c r="AH279" s="72"/>
      <c r="AI279" s="73"/>
      <c r="AK279" s="82"/>
      <c r="AL279" s="83"/>
      <c r="AM279" s="84"/>
      <c r="AO279" s="71"/>
      <c r="AP279" s="72"/>
      <c r="AQ279" s="72"/>
      <c r="AR279" s="73"/>
      <c r="AT279" s="82"/>
      <c r="AU279" s="83"/>
      <c r="AV279" s="84"/>
      <c r="AX279" s="91"/>
      <c r="AY279" s="92"/>
      <c r="AZ279" s="93"/>
      <c r="BB279" s="82"/>
      <c r="BC279" s="83"/>
      <c r="BD279" s="84"/>
      <c r="BF279" s="82"/>
      <c r="BG279" s="83"/>
      <c r="BH279" s="84"/>
      <c r="BJ279" s="82"/>
      <c r="BK279" s="83"/>
      <c r="BL279" s="84"/>
      <c r="BN279" s="100"/>
      <c r="BO279" s="101"/>
      <c r="BP279" s="102"/>
    </row>
    <row r="280" spans="3:68">
      <c r="C280" s="56"/>
      <c r="D280" s="57"/>
      <c r="E280" s="58"/>
      <c r="F280" s="58"/>
      <c r="G280" s="59"/>
      <c r="I280" s="74"/>
      <c r="J280" s="75"/>
      <c r="K280" s="75"/>
      <c r="L280" s="76"/>
      <c r="N280" s="74"/>
      <c r="O280" s="75"/>
      <c r="P280" s="75"/>
      <c r="Q280" s="76"/>
      <c r="S280" s="85"/>
      <c r="T280" s="86"/>
      <c r="U280" s="87"/>
      <c r="W280" s="74"/>
      <c r="X280" s="75"/>
      <c r="Y280" s="75"/>
      <c r="Z280" s="76"/>
      <c r="AB280" s="85"/>
      <c r="AC280" s="86"/>
      <c r="AD280" s="87"/>
      <c r="AF280" s="74"/>
      <c r="AG280" s="75"/>
      <c r="AH280" s="75"/>
      <c r="AI280" s="76"/>
      <c r="AK280" s="85"/>
      <c r="AL280" s="86"/>
      <c r="AM280" s="87"/>
      <c r="AO280" s="74"/>
      <c r="AP280" s="75"/>
      <c r="AQ280" s="75"/>
      <c r="AR280" s="76"/>
      <c r="AT280" s="85"/>
      <c r="AU280" s="86"/>
      <c r="AV280" s="87"/>
      <c r="AX280" s="94"/>
      <c r="AY280" s="95"/>
      <c r="AZ280" s="96"/>
      <c r="BB280" s="85"/>
      <c r="BC280" s="86"/>
      <c r="BD280" s="87"/>
      <c r="BF280" s="85"/>
      <c r="BG280" s="86"/>
      <c r="BH280" s="87"/>
      <c r="BJ280" s="85"/>
      <c r="BK280" s="86"/>
      <c r="BL280" s="87"/>
      <c r="BN280" s="103"/>
      <c r="BO280" s="104"/>
      <c r="BP280" s="105"/>
    </row>
    <row r="281" spans="3:68">
      <c r="C281" s="54"/>
      <c r="D281" s="45"/>
      <c r="E281" s="51"/>
      <c r="F281" s="51"/>
      <c r="G281" s="46"/>
      <c r="I281" s="71"/>
      <c r="J281" s="72"/>
      <c r="K281" s="72"/>
      <c r="L281" s="73"/>
      <c r="N281" s="71"/>
      <c r="O281" s="72"/>
      <c r="P281" s="72"/>
      <c r="Q281" s="73"/>
      <c r="S281" s="82"/>
      <c r="T281" s="83"/>
      <c r="U281" s="84"/>
      <c r="W281" s="71"/>
      <c r="X281" s="72"/>
      <c r="Y281" s="72"/>
      <c r="Z281" s="73"/>
      <c r="AB281" s="82"/>
      <c r="AC281" s="83"/>
      <c r="AD281" s="84"/>
      <c r="AF281" s="71"/>
      <c r="AG281" s="72"/>
      <c r="AH281" s="72"/>
      <c r="AI281" s="73"/>
      <c r="AK281" s="82"/>
      <c r="AL281" s="83"/>
      <c r="AM281" s="84"/>
      <c r="AO281" s="71"/>
      <c r="AP281" s="72"/>
      <c r="AQ281" s="72"/>
      <c r="AR281" s="73"/>
      <c r="AT281" s="82"/>
      <c r="AU281" s="83"/>
      <c r="AV281" s="84"/>
      <c r="AX281" s="91"/>
      <c r="AY281" s="92"/>
      <c r="AZ281" s="93"/>
      <c r="BB281" s="82"/>
      <c r="BC281" s="83"/>
      <c r="BD281" s="84"/>
      <c r="BF281" s="82"/>
      <c r="BG281" s="83"/>
      <c r="BH281" s="84"/>
      <c r="BJ281" s="82"/>
      <c r="BK281" s="83"/>
      <c r="BL281" s="84"/>
      <c r="BN281" s="100"/>
      <c r="BO281" s="101"/>
      <c r="BP281" s="102"/>
    </row>
    <row r="282" spans="3:68">
      <c r="C282" s="56"/>
      <c r="D282" s="57"/>
      <c r="E282" s="58"/>
      <c r="F282" s="58"/>
      <c r="G282" s="59"/>
      <c r="I282" s="74"/>
      <c r="J282" s="75"/>
      <c r="K282" s="75"/>
      <c r="L282" s="76"/>
      <c r="N282" s="74"/>
      <c r="O282" s="75"/>
      <c r="P282" s="75"/>
      <c r="Q282" s="76"/>
      <c r="S282" s="85"/>
      <c r="T282" s="86"/>
      <c r="U282" s="87"/>
      <c r="W282" s="74"/>
      <c r="X282" s="75"/>
      <c r="Y282" s="75"/>
      <c r="Z282" s="76"/>
      <c r="AB282" s="85"/>
      <c r="AC282" s="86"/>
      <c r="AD282" s="87"/>
      <c r="AF282" s="74"/>
      <c r="AG282" s="75"/>
      <c r="AH282" s="75"/>
      <c r="AI282" s="76"/>
      <c r="AK282" s="85"/>
      <c r="AL282" s="86"/>
      <c r="AM282" s="87"/>
      <c r="AO282" s="74"/>
      <c r="AP282" s="75"/>
      <c r="AQ282" s="75"/>
      <c r="AR282" s="76"/>
      <c r="AT282" s="85"/>
      <c r="AU282" s="86"/>
      <c r="AV282" s="87"/>
      <c r="AX282" s="94"/>
      <c r="AY282" s="95"/>
      <c r="AZ282" s="96"/>
      <c r="BB282" s="85"/>
      <c r="BC282" s="86"/>
      <c r="BD282" s="87"/>
      <c r="BF282" s="85"/>
      <c r="BG282" s="86"/>
      <c r="BH282" s="87"/>
      <c r="BJ282" s="85"/>
      <c r="BK282" s="86"/>
      <c r="BL282" s="87"/>
      <c r="BN282" s="103"/>
      <c r="BO282" s="104"/>
      <c r="BP282" s="105"/>
    </row>
    <row r="283" spans="3:68">
      <c r="C283" s="54"/>
      <c r="D283" s="45"/>
      <c r="E283" s="51"/>
      <c r="F283" s="51"/>
      <c r="G283" s="46"/>
      <c r="I283" s="71"/>
      <c r="J283" s="72"/>
      <c r="K283" s="72"/>
      <c r="L283" s="73"/>
      <c r="N283" s="71"/>
      <c r="O283" s="72"/>
      <c r="P283" s="72"/>
      <c r="Q283" s="73"/>
      <c r="S283" s="82"/>
      <c r="T283" s="83"/>
      <c r="U283" s="84"/>
      <c r="W283" s="71"/>
      <c r="X283" s="72"/>
      <c r="Y283" s="72"/>
      <c r="Z283" s="73"/>
      <c r="AB283" s="82"/>
      <c r="AC283" s="83"/>
      <c r="AD283" s="84"/>
      <c r="AF283" s="71"/>
      <c r="AG283" s="72"/>
      <c r="AH283" s="72"/>
      <c r="AI283" s="73"/>
      <c r="AK283" s="82"/>
      <c r="AL283" s="83"/>
      <c r="AM283" s="84"/>
      <c r="AO283" s="71"/>
      <c r="AP283" s="72"/>
      <c r="AQ283" s="72"/>
      <c r="AR283" s="73"/>
      <c r="AT283" s="82"/>
      <c r="AU283" s="83"/>
      <c r="AV283" s="84"/>
      <c r="AX283" s="91"/>
      <c r="AY283" s="92"/>
      <c r="AZ283" s="93"/>
      <c r="BB283" s="82"/>
      <c r="BC283" s="83"/>
      <c r="BD283" s="84"/>
      <c r="BF283" s="82"/>
      <c r="BG283" s="83"/>
      <c r="BH283" s="84"/>
      <c r="BJ283" s="82"/>
      <c r="BK283" s="83"/>
      <c r="BL283" s="84"/>
      <c r="BN283" s="100"/>
      <c r="BO283" s="101"/>
      <c r="BP283" s="102"/>
    </row>
    <row r="284" spans="3:68">
      <c r="C284" s="56"/>
      <c r="D284" s="57"/>
      <c r="E284" s="58"/>
      <c r="F284" s="58"/>
      <c r="G284" s="59"/>
      <c r="I284" s="74"/>
      <c r="J284" s="75"/>
      <c r="K284" s="75"/>
      <c r="L284" s="76"/>
      <c r="N284" s="74"/>
      <c r="O284" s="75"/>
      <c r="P284" s="75"/>
      <c r="Q284" s="76"/>
      <c r="S284" s="85"/>
      <c r="T284" s="86"/>
      <c r="U284" s="87"/>
      <c r="W284" s="74"/>
      <c r="X284" s="75"/>
      <c r="Y284" s="75"/>
      <c r="Z284" s="76"/>
      <c r="AB284" s="85"/>
      <c r="AC284" s="86"/>
      <c r="AD284" s="87"/>
      <c r="AF284" s="74"/>
      <c r="AG284" s="75"/>
      <c r="AH284" s="75"/>
      <c r="AI284" s="76"/>
      <c r="AK284" s="85"/>
      <c r="AL284" s="86"/>
      <c r="AM284" s="87"/>
      <c r="AO284" s="74"/>
      <c r="AP284" s="75"/>
      <c r="AQ284" s="75"/>
      <c r="AR284" s="76"/>
      <c r="AT284" s="85"/>
      <c r="AU284" s="86"/>
      <c r="AV284" s="87"/>
      <c r="AX284" s="94"/>
      <c r="AY284" s="95"/>
      <c r="AZ284" s="96"/>
      <c r="BB284" s="85"/>
      <c r="BC284" s="86"/>
      <c r="BD284" s="87"/>
      <c r="BF284" s="85"/>
      <c r="BG284" s="86"/>
      <c r="BH284" s="87"/>
      <c r="BJ284" s="85"/>
      <c r="BK284" s="86"/>
      <c r="BL284" s="87"/>
      <c r="BN284" s="103"/>
      <c r="BO284" s="104"/>
      <c r="BP284" s="105"/>
    </row>
    <row r="285" spans="3:68">
      <c r="C285" s="54"/>
      <c r="D285" s="45"/>
      <c r="E285" s="51"/>
      <c r="F285" s="51"/>
      <c r="G285" s="46"/>
      <c r="I285" s="71"/>
      <c r="J285" s="72"/>
      <c r="K285" s="72"/>
      <c r="L285" s="73"/>
      <c r="N285" s="71"/>
      <c r="O285" s="72"/>
      <c r="P285" s="72"/>
      <c r="Q285" s="73"/>
      <c r="S285" s="82"/>
      <c r="T285" s="83"/>
      <c r="U285" s="84"/>
      <c r="W285" s="71"/>
      <c r="X285" s="72"/>
      <c r="Y285" s="72"/>
      <c r="Z285" s="73"/>
      <c r="AB285" s="82"/>
      <c r="AC285" s="83"/>
      <c r="AD285" s="84"/>
      <c r="AF285" s="71"/>
      <c r="AG285" s="72"/>
      <c r="AH285" s="72"/>
      <c r="AI285" s="73"/>
      <c r="AK285" s="82"/>
      <c r="AL285" s="83"/>
      <c r="AM285" s="84"/>
      <c r="AO285" s="71"/>
      <c r="AP285" s="72"/>
      <c r="AQ285" s="72"/>
      <c r="AR285" s="73"/>
      <c r="AT285" s="82"/>
      <c r="AU285" s="83"/>
      <c r="AV285" s="84"/>
      <c r="AX285" s="91"/>
      <c r="AY285" s="92"/>
      <c r="AZ285" s="93"/>
      <c r="BB285" s="82"/>
      <c r="BC285" s="83"/>
      <c r="BD285" s="84"/>
      <c r="BF285" s="82"/>
      <c r="BG285" s="83"/>
      <c r="BH285" s="84"/>
      <c r="BJ285" s="82"/>
      <c r="BK285" s="83"/>
      <c r="BL285" s="84"/>
      <c r="BN285" s="100"/>
      <c r="BO285" s="101"/>
      <c r="BP285" s="102"/>
    </row>
    <row r="286" spans="3:68">
      <c r="C286" s="56"/>
      <c r="D286" s="57"/>
      <c r="E286" s="58"/>
      <c r="F286" s="58"/>
      <c r="G286" s="59"/>
      <c r="I286" s="74"/>
      <c r="J286" s="75"/>
      <c r="K286" s="75"/>
      <c r="L286" s="76"/>
      <c r="N286" s="74"/>
      <c r="O286" s="75"/>
      <c r="P286" s="75"/>
      <c r="Q286" s="76"/>
      <c r="S286" s="85"/>
      <c r="T286" s="86"/>
      <c r="U286" s="87"/>
      <c r="W286" s="74"/>
      <c r="X286" s="75"/>
      <c r="Y286" s="75"/>
      <c r="Z286" s="76"/>
      <c r="AB286" s="85"/>
      <c r="AC286" s="86"/>
      <c r="AD286" s="87"/>
      <c r="AF286" s="74"/>
      <c r="AG286" s="75"/>
      <c r="AH286" s="75"/>
      <c r="AI286" s="76"/>
      <c r="AK286" s="85"/>
      <c r="AL286" s="86"/>
      <c r="AM286" s="87"/>
      <c r="AO286" s="74"/>
      <c r="AP286" s="75"/>
      <c r="AQ286" s="75"/>
      <c r="AR286" s="76"/>
      <c r="AT286" s="85"/>
      <c r="AU286" s="86"/>
      <c r="AV286" s="87"/>
      <c r="AX286" s="94"/>
      <c r="AY286" s="95"/>
      <c r="AZ286" s="96"/>
      <c r="BB286" s="85"/>
      <c r="BC286" s="86"/>
      <c r="BD286" s="87"/>
      <c r="BF286" s="85"/>
      <c r="BG286" s="86"/>
      <c r="BH286" s="87"/>
      <c r="BJ286" s="85"/>
      <c r="BK286" s="86"/>
      <c r="BL286" s="87"/>
      <c r="BN286" s="103"/>
      <c r="BO286" s="104"/>
      <c r="BP286" s="105"/>
    </row>
    <row r="287" spans="3:68">
      <c r="C287" s="54"/>
      <c r="D287" s="45"/>
      <c r="E287" s="51"/>
      <c r="F287" s="51"/>
      <c r="G287" s="46"/>
      <c r="I287" s="71"/>
      <c r="J287" s="72"/>
      <c r="K287" s="72"/>
      <c r="L287" s="73"/>
      <c r="N287" s="71"/>
      <c r="O287" s="72"/>
      <c r="P287" s="72"/>
      <c r="Q287" s="73"/>
      <c r="S287" s="82"/>
      <c r="T287" s="83"/>
      <c r="U287" s="84"/>
      <c r="W287" s="71"/>
      <c r="X287" s="72"/>
      <c r="Y287" s="72"/>
      <c r="Z287" s="73"/>
      <c r="AB287" s="82"/>
      <c r="AC287" s="83"/>
      <c r="AD287" s="84"/>
      <c r="AF287" s="71"/>
      <c r="AG287" s="72"/>
      <c r="AH287" s="72"/>
      <c r="AI287" s="73"/>
      <c r="AK287" s="82"/>
      <c r="AL287" s="83"/>
      <c r="AM287" s="84"/>
      <c r="AO287" s="71"/>
      <c r="AP287" s="72"/>
      <c r="AQ287" s="72"/>
      <c r="AR287" s="73"/>
      <c r="AT287" s="82"/>
      <c r="AU287" s="83"/>
      <c r="AV287" s="84"/>
      <c r="AX287" s="91"/>
      <c r="AY287" s="92"/>
      <c r="AZ287" s="93"/>
      <c r="BB287" s="82"/>
      <c r="BC287" s="83"/>
      <c r="BD287" s="84"/>
      <c r="BF287" s="82"/>
      <c r="BG287" s="83"/>
      <c r="BH287" s="84"/>
      <c r="BJ287" s="82"/>
      <c r="BK287" s="83"/>
      <c r="BL287" s="84"/>
      <c r="BN287" s="100"/>
      <c r="BO287" s="101"/>
      <c r="BP287" s="102"/>
    </row>
    <row r="288" spans="3:68">
      <c r="C288" s="56"/>
      <c r="D288" s="57"/>
      <c r="E288" s="58"/>
      <c r="F288" s="58"/>
      <c r="G288" s="59"/>
      <c r="I288" s="74"/>
      <c r="J288" s="75"/>
      <c r="K288" s="75"/>
      <c r="L288" s="76"/>
      <c r="N288" s="74"/>
      <c r="O288" s="75"/>
      <c r="P288" s="75"/>
      <c r="Q288" s="76"/>
      <c r="S288" s="85"/>
      <c r="T288" s="86"/>
      <c r="U288" s="87"/>
      <c r="W288" s="74"/>
      <c r="X288" s="75"/>
      <c r="Y288" s="75"/>
      <c r="Z288" s="76"/>
      <c r="AB288" s="85"/>
      <c r="AC288" s="86"/>
      <c r="AD288" s="87"/>
      <c r="AF288" s="74"/>
      <c r="AG288" s="75"/>
      <c r="AH288" s="75"/>
      <c r="AI288" s="76"/>
      <c r="AK288" s="85"/>
      <c r="AL288" s="86"/>
      <c r="AM288" s="87"/>
      <c r="AO288" s="74"/>
      <c r="AP288" s="75"/>
      <c r="AQ288" s="75"/>
      <c r="AR288" s="76"/>
      <c r="AT288" s="85"/>
      <c r="AU288" s="86"/>
      <c r="AV288" s="87"/>
      <c r="AX288" s="94"/>
      <c r="AY288" s="95"/>
      <c r="AZ288" s="96"/>
      <c r="BB288" s="85"/>
      <c r="BC288" s="86"/>
      <c r="BD288" s="87"/>
      <c r="BF288" s="85"/>
      <c r="BG288" s="86"/>
      <c r="BH288" s="87"/>
      <c r="BJ288" s="85"/>
      <c r="BK288" s="86"/>
      <c r="BL288" s="87"/>
      <c r="BN288" s="103"/>
      <c r="BO288" s="104"/>
      <c r="BP288" s="105"/>
    </row>
    <row r="289" spans="3:68">
      <c r="C289" s="54"/>
      <c r="D289" s="45"/>
      <c r="E289" s="51"/>
      <c r="F289" s="51"/>
      <c r="G289" s="46"/>
      <c r="I289" s="71"/>
      <c r="J289" s="72"/>
      <c r="K289" s="72"/>
      <c r="L289" s="73"/>
      <c r="N289" s="71"/>
      <c r="O289" s="72"/>
      <c r="P289" s="72"/>
      <c r="Q289" s="73"/>
      <c r="S289" s="82"/>
      <c r="T289" s="83"/>
      <c r="U289" s="84"/>
      <c r="W289" s="71"/>
      <c r="X289" s="72"/>
      <c r="Y289" s="72"/>
      <c r="Z289" s="73"/>
      <c r="AB289" s="82"/>
      <c r="AC289" s="83"/>
      <c r="AD289" s="84"/>
      <c r="AF289" s="71"/>
      <c r="AG289" s="72"/>
      <c r="AH289" s="72"/>
      <c r="AI289" s="73"/>
      <c r="AK289" s="82"/>
      <c r="AL289" s="83"/>
      <c r="AM289" s="84"/>
      <c r="AO289" s="71"/>
      <c r="AP289" s="72"/>
      <c r="AQ289" s="72"/>
      <c r="AR289" s="73"/>
      <c r="AT289" s="82"/>
      <c r="AU289" s="83"/>
      <c r="AV289" s="84"/>
      <c r="AX289" s="91"/>
      <c r="AY289" s="92"/>
      <c r="AZ289" s="93"/>
      <c r="BB289" s="82"/>
      <c r="BC289" s="83"/>
      <c r="BD289" s="84"/>
      <c r="BF289" s="82"/>
      <c r="BG289" s="83"/>
      <c r="BH289" s="84"/>
      <c r="BJ289" s="82"/>
      <c r="BK289" s="83"/>
      <c r="BL289" s="84"/>
      <c r="BN289" s="100"/>
      <c r="BO289" s="101"/>
      <c r="BP289" s="102"/>
    </row>
    <row r="290" spans="3:68">
      <c r="C290" s="56"/>
      <c r="D290" s="57"/>
      <c r="E290" s="58"/>
      <c r="F290" s="58"/>
      <c r="G290" s="59"/>
      <c r="I290" s="74"/>
      <c r="J290" s="75"/>
      <c r="K290" s="75"/>
      <c r="L290" s="76"/>
      <c r="N290" s="74"/>
      <c r="O290" s="75"/>
      <c r="P290" s="75"/>
      <c r="Q290" s="76"/>
      <c r="S290" s="85"/>
      <c r="T290" s="86"/>
      <c r="U290" s="87"/>
      <c r="W290" s="74"/>
      <c r="X290" s="75"/>
      <c r="Y290" s="75"/>
      <c r="Z290" s="76"/>
      <c r="AB290" s="85"/>
      <c r="AC290" s="86"/>
      <c r="AD290" s="87"/>
      <c r="AF290" s="74"/>
      <c r="AG290" s="75"/>
      <c r="AH290" s="75"/>
      <c r="AI290" s="76"/>
      <c r="AK290" s="85"/>
      <c r="AL290" s="86"/>
      <c r="AM290" s="87"/>
      <c r="AO290" s="74"/>
      <c r="AP290" s="75"/>
      <c r="AQ290" s="75"/>
      <c r="AR290" s="76"/>
      <c r="AT290" s="85"/>
      <c r="AU290" s="86"/>
      <c r="AV290" s="87"/>
      <c r="AX290" s="94"/>
      <c r="AY290" s="95"/>
      <c r="AZ290" s="96"/>
      <c r="BB290" s="85"/>
      <c r="BC290" s="86"/>
      <c r="BD290" s="87"/>
      <c r="BF290" s="85"/>
      <c r="BG290" s="86"/>
      <c r="BH290" s="87"/>
      <c r="BJ290" s="85"/>
      <c r="BK290" s="86"/>
      <c r="BL290" s="87"/>
      <c r="BN290" s="103"/>
      <c r="BO290" s="104"/>
      <c r="BP290" s="105"/>
    </row>
    <row r="291" spans="3:68">
      <c r="C291" s="54"/>
      <c r="D291" s="45"/>
      <c r="E291" s="51"/>
      <c r="F291" s="51"/>
      <c r="G291" s="46"/>
      <c r="I291" s="71"/>
      <c r="J291" s="72"/>
      <c r="K291" s="72"/>
      <c r="L291" s="73"/>
      <c r="N291" s="71"/>
      <c r="O291" s="72"/>
      <c r="P291" s="72"/>
      <c r="Q291" s="73"/>
      <c r="S291" s="82"/>
      <c r="T291" s="83"/>
      <c r="U291" s="84"/>
      <c r="W291" s="71"/>
      <c r="X291" s="72"/>
      <c r="Y291" s="72"/>
      <c r="Z291" s="73"/>
      <c r="AB291" s="82"/>
      <c r="AC291" s="83"/>
      <c r="AD291" s="84"/>
      <c r="AF291" s="71"/>
      <c r="AG291" s="72"/>
      <c r="AH291" s="72"/>
      <c r="AI291" s="73"/>
      <c r="AK291" s="82"/>
      <c r="AL291" s="83"/>
      <c r="AM291" s="84"/>
      <c r="AO291" s="71"/>
      <c r="AP291" s="72"/>
      <c r="AQ291" s="72"/>
      <c r="AR291" s="73"/>
      <c r="AT291" s="82"/>
      <c r="AU291" s="83"/>
      <c r="AV291" s="84"/>
      <c r="AX291" s="91"/>
      <c r="AY291" s="92"/>
      <c r="AZ291" s="93"/>
      <c r="BB291" s="82"/>
      <c r="BC291" s="83"/>
      <c r="BD291" s="84"/>
      <c r="BF291" s="82"/>
      <c r="BG291" s="83"/>
      <c r="BH291" s="84"/>
      <c r="BJ291" s="82"/>
      <c r="BK291" s="83"/>
      <c r="BL291" s="84"/>
      <c r="BN291" s="100"/>
      <c r="BO291" s="101"/>
      <c r="BP291" s="102"/>
    </row>
    <row r="292" spans="3:68">
      <c r="C292" s="56"/>
      <c r="D292" s="57"/>
      <c r="E292" s="58"/>
      <c r="F292" s="58"/>
      <c r="G292" s="59"/>
      <c r="I292" s="74"/>
      <c r="J292" s="75"/>
      <c r="K292" s="75"/>
      <c r="L292" s="76"/>
      <c r="N292" s="74"/>
      <c r="O292" s="75"/>
      <c r="P292" s="75"/>
      <c r="Q292" s="76"/>
      <c r="S292" s="85"/>
      <c r="T292" s="86"/>
      <c r="U292" s="87"/>
      <c r="W292" s="74"/>
      <c r="X292" s="75"/>
      <c r="Y292" s="75"/>
      <c r="Z292" s="76"/>
      <c r="AB292" s="85"/>
      <c r="AC292" s="86"/>
      <c r="AD292" s="87"/>
      <c r="AF292" s="74"/>
      <c r="AG292" s="75"/>
      <c r="AH292" s="75"/>
      <c r="AI292" s="76"/>
      <c r="AK292" s="85"/>
      <c r="AL292" s="86"/>
      <c r="AM292" s="87"/>
      <c r="AO292" s="74"/>
      <c r="AP292" s="75"/>
      <c r="AQ292" s="75"/>
      <c r="AR292" s="76"/>
      <c r="AT292" s="85"/>
      <c r="AU292" s="86"/>
      <c r="AV292" s="87"/>
      <c r="AX292" s="94"/>
      <c r="AY292" s="95"/>
      <c r="AZ292" s="96"/>
      <c r="BB292" s="85"/>
      <c r="BC292" s="86"/>
      <c r="BD292" s="87"/>
      <c r="BF292" s="85"/>
      <c r="BG292" s="86"/>
      <c r="BH292" s="87"/>
      <c r="BJ292" s="85"/>
      <c r="BK292" s="86"/>
      <c r="BL292" s="87"/>
      <c r="BN292" s="103"/>
      <c r="BO292" s="104"/>
      <c r="BP292" s="105"/>
    </row>
    <row r="293" spans="3:68">
      <c r="C293" s="54"/>
      <c r="D293" s="45"/>
      <c r="E293" s="51"/>
      <c r="F293" s="51"/>
      <c r="G293" s="46"/>
      <c r="I293" s="71"/>
      <c r="J293" s="72"/>
      <c r="K293" s="72"/>
      <c r="L293" s="73"/>
      <c r="N293" s="71"/>
      <c r="O293" s="72"/>
      <c r="P293" s="72"/>
      <c r="Q293" s="73"/>
      <c r="S293" s="82"/>
      <c r="T293" s="83"/>
      <c r="U293" s="84"/>
      <c r="W293" s="71"/>
      <c r="X293" s="72"/>
      <c r="Y293" s="72"/>
      <c r="Z293" s="73"/>
      <c r="AB293" s="82"/>
      <c r="AC293" s="83"/>
      <c r="AD293" s="84"/>
      <c r="AF293" s="71"/>
      <c r="AG293" s="72"/>
      <c r="AH293" s="72"/>
      <c r="AI293" s="73"/>
      <c r="AK293" s="82"/>
      <c r="AL293" s="83"/>
      <c r="AM293" s="84"/>
      <c r="AO293" s="71"/>
      <c r="AP293" s="72"/>
      <c r="AQ293" s="72"/>
      <c r="AR293" s="73"/>
      <c r="AT293" s="82"/>
      <c r="AU293" s="83"/>
      <c r="AV293" s="84"/>
      <c r="AX293" s="91"/>
      <c r="AY293" s="92"/>
      <c r="AZ293" s="93"/>
      <c r="BB293" s="82"/>
      <c r="BC293" s="83"/>
      <c r="BD293" s="84"/>
      <c r="BF293" s="82"/>
      <c r="BG293" s="83"/>
      <c r="BH293" s="84"/>
      <c r="BJ293" s="82"/>
      <c r="BK293" s="83"/>
      <c r="BL293" s="84"/>
      <c r="BN293" s="100"/>
      <c r="BO293" s="101"/>
      <c r="BP293" s="102"/>
    </row>
    <row r="294" spans="3:68">
      <c r="C294" s="56"/>
      <c r="D294" s="57"/>
      <c r="E294" s="58"/>
      <c r="F294" s="58"/>
      <c r="G294" s="59"/>
      <c r="I294" s="74"/>
      <c r="J294" s="75"/>
      <c r="K294" s="75"/>
      <c r="L294" s="76"/>
      <c r="N294" s="74"/>
      <c r="O294" s="75"/>
      <c r="P294" s="75"/>
      <c r="Q294" s="76"/>
      <c r="S294" s="85"/>
      <c r="T294" s="86"/>
      <c r="U294" s="87"/>
      <c r="W294" s="74"/>
      <c r="X294" s="75"/>
      <c r="Y294" s="75"/>
      <c r="Z294" s="76"/>
      <c r="AB294" s="85"/>
      <c r="AC294" s="86"/>
      <c r="AD294" s="87"/>
      <c r="AF294" s="74"/>
      <c r="AG294" s="75"/>
      <c r="AH294" s="75"/>
      <c r="AI294" s="76"/>
      <c r="AK294" s="85"/>
      <c r="AL294" s="86"/>
      <c r="AM294" s="87"/>
      <c r="AO294" s="74"/>
      <c r="AP294" s="75"/>
      <c r="AQ294" s="75"/>
      <c r="AR294" s="76"/>
      <c r="AT294" s="85"/>
      <c r="AU294" s="86"/>
      <c r="AV294" s="87"/>
      <c r="AX294" s="94"/>
      <c r="AY294" s="95"/>
      <c r="AZ294" s="96"/>
      <c r="BB294" s="85"/>
      <c r="BC294" s="86"/>
      <c r="BD294" s="87"/>
      <c r="BF294" s="85"/>
      <c r="BG294" s="86"/>
      <c r="BH294" s="87"/>
      <c r="BJ294" s="85"/>
      <c r="BK294" s="86"/>
      <c r="BL294" s="87"/>
      <c r="BN294" s="103"/>
      <c r="BO294" s="104"/>
      <c r="BP294" s="105"/>
    </row>
    <row r="295" spans="3:68">
      <c r="C295" s="54"/>
      <c r="D295" s="45"/>
      <c r="E295" s="51"/>
      <c r="F295" s="51"/>
      <c r="G295" s="46"/>
      <c r="I295" s="71"/>
      <c r="J295" s="72"/>
      <c r="K295" s="72"/>
      <c r="L295" s="73"/>
      <c r="N295" s="71"/>
      <c r="O295" s="72"/>
      <c r="P295" s="72"/>
      <c r="Q295" s="73"/>
      <c r="S295" s="82"/>
      <c r="T295" s="83"/>
      <c r="U295" s="84"/>
      <c r="W295" s="71"/>
      <c r="X295" s="72"/>
      <c r="Y295" s="72"/>
      <c r="Z295" s="73"/>
      <c r="AB295" s="82"/>
      <c r="AC295" s="83"/>
      <c r="AD295" s="84"/>
      <c r="AF295" s="71"/>
      <c r="AG295" s="72"/>
      <c r="AH295" s="72"/>
      <c r="AI295" s="73"/>
      <c r="AK295" s="82"/>
      <c r="AL295" s="83"/>
      <c r="AM295" s="84"/>
      <c r="AO295" s="71"/>
      <c r="AP295" s="72"/>
      <c r="AQ295" s="72"/>
      <c r="AR295" s="73"/>
      <c r="AT295" s="82"/>
      <c r="AU295" s="83"/>
      <c r="AV295" s="84"/>
      <c r="AX295" s="91"/>
      <c r="AY295" s="92"/>
      <c r="AZ295" s="93"/>
      <c r="BB295" s="82"/>
      <c r="BC295" s="83"/>
      <c r="BD295" s="84"/>
      <c r="BF295" s="82"/>
      <c r="BG295" s="83"/>
      <c r="BH295" s="84"/>
      <c r="BJ295" s="82"/>
      <c r="BK295" s="83"/>
      <c r="BL295" s="84"/>
      <c r="BN295" s="100"/>
      <c r="BO295" s="101"/>
      <c r="BP295" s="102"/>
    </row>
    <row r="296" spans="3:68">
      <c r="C296" s="56"/>
      <c r="D296" s="57"/>
      <c r="E296" s="58"/>
      <c r="F296" s="58"/>
      <c r="G296" s="59"/>
      <c r="I296" s="74"/>
      <c r="J296" s="75"/>
      <c r="K296" s="75"/>
      <c r="L296" s="76"/>
      <c r="N296" s="74"/>
      <c r="O296" s="75"/>
      <c r="P296" s="75"/>
      <c r="Q296" s="76"/>
      <c r="S296" s="85"/>
      <c r="T296" s="86"/>
      <c r="U296" s="87"/>
      <c r="W296" s="74"/>
      <c r="X296" s="75"/>
      <c r="Y296" s="75"/>
      <c r="Z296" s="76"/>
      <c r="AB296" s="85"/>
      <c r="AC296" s="86"/>
      <c r="AD296" s="87"/>
      <c r="AF296" s="74"/>
      <c r="AG296" s="75"/>
      <c r="AH296" s="75"/>
      <c r="AI296" s="76"/>
      <c r="AK296" s="85"/>
      <c r="AL296" s="86"/>
      <c r="AM296" s="87"/>
      <c r="AO296" s="74"/>
      <c r="AP296" s="75"/>
      <c r="AQ296" s="75"/>
      <c r="AR296" s="76"/>
      <c r="AT296" s="85"/>
      <c r="AU296" s="86"/>
      <c r="AV296" s="87"/>
      <c r="AX296" s="94"/>
      <c r="AY296" s="95"/>
      <c r="AZ296" s="96"/>
      <c r="BB296" s="85"/>
      <c r="BC296" s="86"/>
      <c r="BD296" s="87"/>
      <c r="BF296" s="85"/>
      <c r="BG296" s="86"/>
      <c r="BH296" s="87"/>
      <c r="BJ296" s="85"/>
      <c r="BK296" s="86"/>
      <c r="BL296" s="87"/>
      <c r="BN296" s="103"/>
      <c r="BO296" s="104"/>
      <c r="BP296" s="105"/>
    </row>
    <row r="297" spans="3:68">
      <c r="C297" s="54"/>
      <c r="D297" s="45"/>
      <c r="E297" s="51"/>
      <c r="F297" s="51"/>
      <c r="G297" s="46"/>
      <c r="I297" s="71"/>
      <c r="J297" s="72"/>
      <c r="K297" s="72"/>
      <c r="L297" s="73"/>
      <c r="N297" s="71"/>
      <c r="O297" s="72"/>
      <c r="P297" s="72"/>
      <c r="Q297" s="73"/>
      <c r="S297" s="82"/>
      <c r="T297" s="83"/>
      <c r="U297" s="84"/>
      <c r="W297" s="71"/>
      <c r="X297" s="72"/>
      <c r="Y297" s="72"/>
      <c r="Z297" s="73"/>
      <c r="AB297" s="82"/>
      <c r="AC297" s="83"/>
      <c r="AD297" s="84"/>
      <c r="AF297" s="71"/>
      <c r="AG297" s="72"/>
      <c r="AH297" s="72"/>
      <c r="AI297" s="73"/>
      <c r="AK297" s="82"/>
      <c r="AL297" s="83"/>
      <c r="AM297" s="84"/>
      <c r="AO297" s="71"/>
      <c r="AP297" s="72"/>
      <c r="AQ297" s="72"/>
      <c r="AR297" s="73"/>
      <c r="AT297" s="82"/>
      <c r="AU297" s="83"/>
      <c r="AV297" s="84"/>
      <c r="AX297" s="91"/>
      <c r="AY297" s="92"/>
      <c r="AZ297" s="93"/>
      <c r="BB297" s="82"/>
      <c r="BC297" s="83"/>
      <c r="BD297" s="84"/>
      <c r="BF297" s="82"/>
      <c r="BG297" s="83"/>
      <c r="BH297" s="84"/>
      <c r="BJ297" s="82"/>
      <c r="BK297" s="83"/>
      <c r="BL297" s="84"/>
      <c r="BN297" s="100"/>
      <c r="BO297" s="101"/>
      <c r="BP297" s="102"/>
    </row>
    <row r="298" spans="3:68">
      <c r="C298" s="56"/>
      <c r="D298" s="57"/>
      <c r="E298" s="58"/>
      <c r="F298" s="58"/>
      <c r="G298" s="59"/>
      <c r="I298" s="74"/>
      <c r="J298" s="75"/>
      <c r="K298" s="75"/>
      <c r="L298" s="76"/>
      <c r="N298" s="74"/>
      <c r="O298" s="75"/>
      <c r="P298" s="75"/>
      <c r="Q298" s="76"/>
      <c r="S298" s="85"/>
      <c r="T298" s="86"/>
      <c r="U298" s="87"/>
      <c r="W298" s="74"/>
      <c r="X298" s="75"/>
      <c r="Y298" s="75"/>
      <c r="Z298" s="76"/>
      <c r="AB298" s="85"/>
      <c r="AC298" s="86"/>
      <c r="AD298" s="87"/>
      <c r="AF298" s="74"/>
      <c r="AG298" s="75"/>
      <c r="AH298" s="75"/>
      <c r="AI298" s="76"/>
      <c r="AK298" s="85"/>
      <c r="AL298" s="86"/>
      <c r="AM298" s="87"/>
      <c r="AO298" s="74"/>
      <c r="AP298" s="75"/>
      <c r="AQ298" s="75"/>
      <c r="AR298" s="76"/>
      <c r="AT298" s="85"/>
      <c r="AU298" s="86"/>
      <c r="AV298" s="87"/>
      <c r="AX298" s="94"/>
      <c r="AY298" s="95"/>
      <c r="AZ298" s="96"/>
      <c r="BB298" s="85"/>
      <c r="BC298" s="86"/>
      <c r="BD298" s="87"/>
      <c r="BF298" s="85"/>
      <c r="BG298" s="86"/>
      <c r="BH298" s="87"/>
      <c r="BJ298" s="85"/>
      <c r="BK298" s="86"/>
      <c r="BL298" s="87"/>
      <c r="BN298" s="103"/>
      <c r="BO298" s="104"/>
      <c r="BP298" s="105"/>
    </row>
    <row r="299" spans="3:68">
      <c r="C299" s="54"/>
      <c r="D299" s="45"/>
      <c r="E299" s="51"/>
      <c r="F299" s="51"/>
      <c r="G299" s="46"/>
      <c r="I299" s="71"/>
      <c r="J299" s="72"/>
      <c r="K299" s="72"/>
      <c r="L299" s="73"/>
      <c r="N299" s="71"/>
      <c r="O299" s="72"/>
      <c r="P299" s="72"/>
      <c r="Q299" s="73"/>
      <c r="S299" s="82"/>
      <c r="T299" s="83"/>
      <c r="U299" s="84"/>
      <c r="W299" s="71"/>
      <c r="X299" s="72"/>
      <c r="Y299" s="72"/>
      <c r="Z299" s="73"/>
      <c r="AB299" s="82"/>
      <c r="AC299" s="83"/>
      <c r="AD299" s="84"/>
      <c r="AF299" s="71"/>
      <c r="AG299" s="72"/>
      <c r="AH299" s="72"/>
      <c r="AI299" s="73"/>
      <c r="AK299" s="82"/>
      <c r="AL299" s="83"/>
      <c r="AM299" s="84"/>
      <c r="AO299" s="71"/>
      <c r="AP299" s="72"/>
      <c r="AQ299" s="72"/>
      <c r="AR299" s="73"/>
      <c r="AT299" s="82"/>
      <c r="AU299" s="83"/>
      <c r="AV299" s="84"/>
      <c r="AX299" s="91"/>
      <c r="AY299" s="92"/>
      <c r="AZ299" s="93"/>
      <c r="BB299" s="82"/>
      <c r="BC299" s="83"/>
      <c r="BD299" s="84"/>
      <c r="BF299" s="82"/>
      <c r="BG299" s="83"/>
      <c r="BH299" s="84"/>
      <c r="BJ299" s="82"/>
      <c r="BK299" s="83"/>
      <c r="BL299" s="84"/>
      <c r="BN299" s="100"/>
      <c r="BO299" s="101"/>
      <c r="BP299" s="102"/>
    </row>
    <row r="300" spans="3:68">
      <c r="C300" s="56"/>
      <c r="D300" s="57"/>
      <c r="E300" s="58"/>
      <c r="F300" s="58"/>
      <c r="G300" s="59"/>
      <c r="I300" s="74"/>
      <c r="J300" s="75"/>
      <c r="K300" s="75"/>
      <c r="L300" s="76"/>
      <c r="N300" s="74"/>
      <c r="O300" s="75"/>
      <c r="P300" s="75"/>
      <c r="Q300" s="76"/>
      <c r="S300" s="85"/>
      <c r="T300" s="86"/>
      <c r="U300" s="87"/>
      <c r="W300" s="74"/>
      <c r="X300" s="75"/>
      <c r="Y300" s="75"/>
      <c r="Z300" s="76"/>
      <c r="AB300" s="85"/>
      <c r="AC300" s="86"/>
      <c r="AD300" s="87"/>
      <c r="AF300" s="74"/>
      <c r="AG300" s="75"/>
      <c r="AH300" s="75"/>
      <c r="AI300" s="76"/>
      <c r="AK300" s="85"/>
      <c r="AL300" s="86"/>
      <c r="AM300" s="87"/>
      <c r="AO300" s="74"/>
      <c r="AP300" s="75"/>
      <c r="AQ300" s="75"/>
      <c r="AR300" s="76"/>
      <c r="AT300" s="85"/>
      <c r="AU300" s="86"/>
      <c r="AV300" s="87"/>
      <c r="AX300" s="94"/>
      <c r="AY300" s="95"/>
      <c r="AZ300" s="96"/>
      <c r="BB300" s="85"/>
      <c r="BC300" s="86"/>
      <c r="BD300" s="87"/>
      <c r="BF300" s="85"/>
      <c r="BG300" s="86"/>
      <c r="BH300" s="87"/>
      <c r="BJ300" s="85"/>
      <c r="BK300" s="86"/>
      <c r="BL300" s="87"/>
      <c r="BN300" s="103"/>
      <c r="BO300" s="104"/>
      <c r="BP300" s="105"/>
    </row>
    <row r="301" spans="3:68">
      <c r="C301" s="54"/>
      <c r="D301" s="45"/>
      <c r="E301" s="51"/>
      <c r="F301" s="51"/>
      <c r="G301" s="46"/>
      <c r="I301" s="71"/>
      <c r="J301" s="72"/>
      <c r="K301" s="72"/>
      <c r="L301" s="73"/>
      <c r="N301" s="71"/>
      <c r="O301" s="72"/>
      <c r="P301" s="72"/>
      <c r="Q301" s="73"/>
      <c r="S301" s="82"/>
      <c r="T301" s="83"/>
      <c r="U301" s="84"/>
      <c r="W301" s="71"/>
      <c r="X301" s="72"/>
      <c r="Y301" s="72"/>
      <c r="Z301" s="73"/>
      <c r="AB301" s="82"/>
      <c r="AC301" s="83"/>
      <c r="AD301" s="84"/>
      <c r="AF301" s="71"/>
      <c r="AG301" s="72"/>
      <c r="AH301" s="72"/>
      <c r="AI301" s="73"/>
      <c r="AK301" s="82"/>
      <c r="AL301" s="83"/>
      <c r="AM301" s="84"/>
      <c r="AO301" s="71"/>
      <c r="AP301" s="72"/>
      <c r="AQ301" s="72"/>
      <c r="AR301" s="73"/>
      <c r="AT301" s="82"/>
      <c r="AU301" s="83"/>
      <c r="AV301" s="84"/>
      <c r="AX301" s="91"/>
      <c r="AY301" s="92"/>
      <c r="AZ301" s="93"/>
      <c r="BB301" s="82"/>
      <c r="BC301" s="83"/>
      <c r="BD301" s="84"/>
      <c r="BF301" s="82"/>
      <c r="BG301" s="83"/>
      <c r="BH301" s="84"/>
      <c r="BJ301" s="82"/>
      <c r="BK301" s="83"/>
      <c r="BL301" s="84"/>
      <c r="BN301" s="100"/>
      <c r="BO301" s="101"/>
      <c r="BP301" s="102"/>
    </row>
    <row r="302" spans="3:68">
      <c r="C302" s="56"/>
      <c r="D302" s="57"/>
      <c r="E302" s="58"/>
      <c r="F302" s="58"/>
      <c r="G302" s="59"/>
      <c r="I302" s="74"/>
      <c r="J302" s="75"/>
      <c r="K302" s="75"/>
      <c r="L302" s="76"/>
      <c r="N302" s="74"/>
      <c r="O302" s="75"/>
      <c r="P302" s="75"/>
      <c r="Q302" s="76"/>
      <c r="S302" s="85"/>
      <c r="T302" s="86"/>
      <c r="U302" s="87"/>
      <c r="W302" s="74"/>
      <c r="X302" s="75"/>
      <c r="Y302" s="75"/>
      <c r="Z302" s="76"/>
      <c r="AB302" s="85"/>
      <c r="AC302" s="86"/>
      <c r="AD302" s="87"/>
      <c r="AF302" s="74"/>
      <c r="AG302" s="75"/>
      <c r="AH302" s="75"/>
      <c r="AI302" s="76"/>
      <c r="AK302" s="85"/>
      <c r="AL302" s="86"/>
      <c r="AM302" s="87"/>
      <c r="AO302" s="74"/>
      <c r="AP302" s="75"/>
      <c r="AQ302" s="75"/>
      <c r="AR302" s="76"/>
      <c r="AT302" s="85"/>
      <c r="AU302" s="86"/>
      <c r="AV302" s="87"/>
      <c r="AX302" s="94"/>
      <c r="AY302" s="95"/>
      <c r="AZ302" s="96"/>
      <c r="BB302" s="85"/>
      <c r="BC302" s="86"/>
      <c r="BD302" s="87"/>
      <c r="BF302" s="85"/>
      <c r="BG302" s="86"/>
      <c r="BH302" s="87"/>
      <c r="BJ302" s="85"/>
      <c r="BK302" s="86"/>
      <c r="BL302" s="87"/>
      <c r="BN302" s="103"/>
      <c r="BO302" s="104"/>
      <c r="BP302" s="105"/>
    </row>
    <row r="303" spans="3:68">
      <c r="C303" s="54"/>
      <c r="D303" s="45"/>
      <c r="E303" s="51"/>
      <c r="F303" s="51"/>
      <c r="G303" s="46"/>
      <c r="I303" s="71"/>
      <c r="J303" s="72"/>
      <c r="K303" s="72"/>
      <c r="L303" s="73"/>
      <c r="N303" s="71"/>
      <c r="O303" s="72"/>
      <c r="P303" s="72"/>
      <c r="Q303" s="73"/>
      <c r="S303" s="82"/>
      <c r="T303" s="83"/>
      <c r="U303" s="84"/>
      <c r="W303" s="71"/>
      <c r="X303" s="72"/>
      <c r="Y303" s="72"/>
      <c r="Z303" s="73"/>
      <c r="AB303" s="82"/>
      <c r="AC303" s="83"/>
      <c r="AD303" s="84"/>
      <c r="AF303" s="71"/>
      <c r="AG303" s="72"/>
      <c r="AH303" s="72"/>
      <c r="AI303" s="73"/>
      <c r="AK303" s="82"/>
      <c r="AL303" s="83"/>
      <c r="AM303" s="84"/>
      <c r="AO303" s="71"/>
      <c r="AP303" s="72"/>
      <c r="AQ303" s="72"/>
      <c r="AR303" s="73"/>
      <c r="AT303" s="82"/>
      <c r="AU303" s="83"/>
      <c r="AV303" s="84"/>
      <c r="AX303" s="91"/>
      <c r="AY303" s="92"/>
      <c r="AZ303" s="93"/>
      <c r="BB303" s="82"/>
      <c r="BC303" s="83"/>
      <c r="BD303" s="84"/>
      <c r="BF303" s="82"/>
      <c r="BG303" s="83"/>
      <c r="BH303" s="84"/>
      <c r="BJ303" s="82"/>
      <c r="BK303" s="83"/>
      <c r="BL303" s="84"/>
      <c r="BN303" s="100"/>
      <c r="BO303" s="101"/>
      <c r="BP303" s="102"/>
    </row>
    <row r="304" spans="3:68">
      <c r="C304" s="56"/>
      <c r="D304" s="57"/>
      <c r="E304" s="58"/>
      <c r="F304" s="58"/>
      <c r="G304" s="59"/>
      <c r="I304" s="74"/>
      <c r="J304" s="75"/>
      <c r="K304" s="75"/>
      <c r="L304" s="76"/>
      <c r="N304" s="74"/>
      <c r="O304" s="75"/>
      <c r="P304" s="75"/>
      <c r="Q304" s="76"/>
      <c r="S304" s="85"/>
      <c r="T304" s="86"/>
      <c r="U304" s="87"/>
      <c r="W304" s="74"/>
      <c r="X304" s="75"/>
      <c r="Y304" s="75"/>
      <c r="Z304" s="76"/>
      <c r="AB304" s="85"/>
      <c r="AC304" s="86"/>
      <c r="AD304" s="87"/>
      <c r="AF304" s="74"/>
      <c r="AG304" s="75"/>
      <c r="AH304" s="75"/>
      <c r="AI304" s="76"/>
      <c r="AK304" s="85"/>
      <c r="AL304" s="86"/>
      <c r="AM304" s="87"/>
      <c r="AO304" s="74"/>
      <c r="AP304" s="75"/>
      <c r="AQ304" s="75"/>
      <c r="AR304" s="76"/>
      <c r="AT304" s="85"/>
      <c r="AU304" s="86"/>
      <c r="AV304" s="87"/>
      <c r="AX304" s="94"/>
      <c r="AY304" s="95"/>
      <c r="AZ304" s="96"/>
      <c r="BB304" s="85"/>
      <c r="BC304" s="86"/>
      <c r="BD304" s="87"/>
      <c r="BF304" s="85"/>
      <c r="BG304" s="86"/>
      <c r="BH304" s="87"/>
      <c r="BJ304" s="85"/>
      <c r="BK304" s="86"/>
      <c r="BL304" s="87"/>
      <c r="BN304" s="103"/>
      <c r="BO304" s="104"/>
      <c r="BP304" s="105"/>
    </row>
    <row r="305" spans="3:68">
      <c r="C305" s="54"/>
      <c r="D305" s="45"/>
      <c r="E305" s="51"/>
      <c r="F305" s="51"/>
      <c r="G305" s="46"/>
      <c r="I305" s="71"/>
      <c r="J305" s="72"/>
      <c r="K305" s="72"/>
      <c r="L305" s="73"/>
      <c r="N305" s="71"/>
      <c r="O305" s="72"/>
      <c r="P305" s="72"/>
      <c r="Q305" s="73"/>
      <c r="S305" s="82"/>
      <c r="T305" s="83"/>
      <c r="U305" s="84"/>
      <c r="W305" s="71"/>
      <c r="X305" s="72"/>
      <c r="Y305" s="72"/>
      <c r="Z305" s="73"/>
      <c r="AB305" s="82"/>
      <c r="AC305" s="83"/>
      <c r="AD305" s="84"/>
      <c r="AF305" s="71"/>
      <c r="AG305" s="72"/>
      <c r="AH305" s="72"/>
      <c r="AI305" s="73"/>
      <c r="AK305" s="82"/>
      <c r="AL305" s="83"/>
      <c r="AM305" s="84"/>
      <c r="AO305" s="71"/>
      <c r="AP305" s="72"/>
      <c r="AQ305" s="72"/>
      <c r="AR305" s="73"/>
      <c r="AT305" s="82"/>
      <c r="AU305" s="83"/>
      <c r="AV305" s="84"/>
      <c r="AX305" s="91"/>
      <c r="AY305" s="92"/>
      <c r="AZ305" s="93"/>
      <c r="BB305" s="82"/>
      <c r="BC305" s="83"/>
      <c r="BD305" s="84"/>
      <c r="BF305" s="82"/>
      <c r="BG305" s="83"/>
      <c r="BH305" s="84"/>
      <c r="BJ305" s="82"/>
      <c r="BK305" s="83"/>
      <c r="BL305" s="84"/>
      <c r="BN305" s="100"/>
      <c r="BO305" s="101"/>
      <c r="BP305" s="102"/>
    </row>
    <row r="306" spans="3:68">
      <c r="C306" s="56"/>
      <c r="D306" s="57"/>
      <c r="E306" s="58"/>
      <c r="F306" s="58"/>
      <c r="G306" s="59"/>
      <c r="I306" s="74"/>
      <c r="J306" s="75"/>
      <c r="K306" s="75"/>
      <c r="L306" s="76"/>
      <c r="N306" s="74"/>
      <c r="O306" s="75"/>
      <c r="P306" s="75"/>
      <c r="Q306" s="76"/>
      <c r="S306" s="85"/>
      <c r="T306" s="86"/>
      <c r="U306" s="87"/>
      <c r="W306" s="74"/>
      <c r="X306" s="75"/>
      <c r="Y306" s="75"/>
      <c r="Z306" s="76"/>
      <c r="AB306" s="85"/>
      <c r="AC306" s="86"/>
      <c r="AD306" s="87"/>
      <c r="AF306" s="74"/>
      <c r="AG306" s="75"/>
      <c r="AH306" s="75"/>
      <c r="AI306" s="76"/>
      <c r="AK306" s="85"/>
      <c r="AL306" s="86"/>
      <c r="AM306" s="87"/>
      <c r="AO306" s="74"/>
      <c r="AP306" s="75"/>
      <c r="AQ306" s="75"/>
      <c r="AR306" s="76"/>
      <c r="AT306" s="85"/>
      <c r="AU306" s="86"/>
      <c r="AV306" s="87"/>
      <c r="AX306" s="94"/>
      <c r="AY306" s="95"/>
      <c r="AZ306" s="96"/>
      <c r="BB306" s="85"/>
      <c r="BC306" s="86"/>
      <c r="BD306" s="87"/>
      <c r="BF306" s="85"/>
      <c r="BG306" s="86"/>
      <c r="BH306" s="87"/>
      <c r="BJ306" s="85"/>
      <c r="BK306" s="86"/>
      <c r="BL306" s="87"/>
      <c r="BN306" s="103"/>
      <c r="BO306" s="104"/>
      <c r="BP306" s="105"/>
    </row>
    <row r="307" spans="3:68">
      <c r="C307" s="54"/>
      <c r="D307" s="45"/>
      <c r="E307" s="51"/>
      <c r="F307" s="51"/>
      <c r="G307" s="46"/>
      <c r="I307" s="71"/>
      <c r="J307" s="72"/>
      <c r="K307" s="72"/>
      <c r="L307" s="73"/>
      <c r="N307" s="71"/>
      <c r="O307" s="72"/>
      <c r="P307" s="72"/>
      <c r="Q307" s="73"/>
      <c r="S307" s="82"/>
      <c r="T307" s="83"/>
      <c r="U307" s="84"/>
      <c r="W307" s="71"/>
      <c r="X307" s="72"/>
      <c r="Y307" s="72"/>
      <c r="Z307" s="73"/>
      <c r="AB307" s="82"/>
      <c r="AC307" s="83"/>
      <c r="AD307" s="84"/>
      <c r="AF307" s="71"/>
      <c r="AG307" s="72"/>
      <c r="AH307" s="72"/>
      <c r="AI307" s="73"/>
      <c r="AK307" s="82"/>
      <c r="AL307" s="83"/>
      <c r="AM307" s="84"/>
      <c r="AO307" s="71"/>
      <c r="AP307" s="72"/>
      <c r="AQ307" s="72"/>
      <c r="AR307" s="73"/>
      <c r="AT307" s="82"/>
      <c r="AU307" s="83"/>
      <c r="AV307" s="84"/>
      <c r="AX307" s="91"/>
      <c r="AY307" s="92"/>
      <c r="AZ307" s="93"/>
      <c r="BB307" s="82"/>
      <c r="BC307" s="83"/>
      <c r="BD307" s="84"/>
      <c r="BF307" s="82"/>
      <c r="BG307" s="83"/>
      <c r="BH307" s="84"/>
      <c r="BJ307" s="82"/>
      <c r="BK307" s="83"/>
      <c r="BL307" s="84"/>
      <c r="BN307" s="100"/>
      <c r="BO307" s="101"/>
      <c r="BP307" s="102"/>
    </row>
    <row r="308" spans="3:68">
      <c r="C308" s="56"/>
      <c r="D308" s="57"/>
      <c r="E308" s="58"/>
      <c r="F308" s="58"/>
      <c r="G308" s="59"/>
      <c r="I308" s="74"/>
      <c r="J308" s="75"/>
      <c r="K308" s="75"/>
      <c r="L308" s="76"/>
      <c r="N308" s="74"/>
      <c r="O308" s="75"/>
      <c r="P308" s="75"/>
      <c r="Q308" s="76"/>
      <c r="S308" s="85"/>
      <c r="T308" s="86"/>
      <c r="U308" s="87"/>
      <c r="W308" s="74"/>
      <c r="X308" s="75"/>
      <c r="Y308" s="75"/>
      <c r="Z308" s="76"/>
      <c r="AB308" s="85"/>
      <c r="AC308" s="86"/>
      <c r="AD308" s="87"/>
      <c r="AF308" s="74"/>
      <c r="AG308" s="75"/>
      <c r="AH308" s="75"/>
      <c r="AI308" s="76"/>
      <c r="AK308" s="85"/>
      <c r="AL308" s="86"/>
      <c r="AM308" s="87"/>
      <c r="AO308" s="74"/>
      <c r="AP308" s="75"/>
      <c r="AQ308" s="75"/>
      <c r="AR308" s="76"/>
      <c r="AT308" s="85"/>
      <c r="AU308" s="86"/>
      <c r="AV308" s="87"/>
      <c r="AX308" s="94"/>
      <c r="AY308" s="95"/>
      <c r="AZ308" s="96"/>
      <c r="BB308" s="85"/>
      <c r="BC308" s="86"/>
      <c r="BD308" s="87"/>
      <c r="BF308" s="85"/>
      <c r="BG308" s="86"/>
      <c r="BH308" s="87"/>
      <c r="BJ308" s="85"/>
      <c r="BK308" s="86"/>
      <c r="BL308" s="87"/>
      <c r="BN308" s="103"/>
      <c r="BO308" s="104"/>
      <c r="BP308" s="105"/>
    </row>
    <row r="309" spans="3:68">
      <c r="C309" s="54"/>
      <c r="D309" s="45"/>
      <c r="E309" s="51"/>
      <c r="F309" s="51"/>
      <c r="G309" s="46"/>
      <c r="I309" s="71"/>
      <c r="J309" s="72"/>
      <c r="K309" s="72"/>
      <c r="L309" s="73"/>
      <c r="N309" s="71"/>
      <c r="O309" s="72"/>
      <c r="P309" s="72"/>
      <c r="Q309" s="73"/>
      <c r="S309" s="82"/>
      <c r="T309" s="83"/>
      <c r="U309" s="84"/>
      <c r="W309" s="71"/>
      <c r="X309" s="72"/>
      <c r="Y309" s="72"/>
      <c r="Z309" s="73"/>
      <c r="AB309" s="82"/>
      <c r="AC309" s="83"/>
      <c r="AD309" s="84"/>
      <c r="AF309" s="71"/>
      <c r="AG309" s="72"/>
      <c r="AH309" s="72"/>
      <c r="AI309" s="73"/>
      <c r="AK309" s="82"/>
      <c r="AL309" s="83"/>
      <c r="AM309" s="84"/>
      <c r="AO309" s="71"/>
      <c r="AP309" s="72"/>
      <c r="AQ309" s="72"/>
      <c r="AR309" s="73"/>
      <c r="AT309" s="82"/>
      <c r="AU309" s="83"/>
      <c r="AV309" s="84"/>
      <c r="AX309" s="91"/>
      <c r="AY309" s="92"/>
      <c r="AZ309" s="93"/>
      <c r="BB309" s="82"/>
      <c r="BC309" s="83"/>
      <c r="BD309" s="84"/>
      <c r="BF309" s="82"/>
      <c r="BG309" s="83"/>
      <c r="BH309" s="84"/>
      <c r="BJ309" s="82"/>
      <c r="BK309" s="83"/>
      <c r="BL309" s="84"/>
      <c r="BN309" s="100"/>
      <c r="BO309" s="101"/>
      <c r="BP309" s="102"/>
    </row>
    <row r="310" spans="3:68">
      <c r="C310" s="56"/>
      <c r="D310" s="57"/>
      <c r="E310" s="58"/>
      <c r="F310" s="58"/>
      <c r="G310" s="59"/>
      <c r="I310" s="74"/>
      <c r="J310" s="75"/>
      <c r="K310" s="75"/>
      <c r="L310" s="76"/>
      <c r="N310" s="74"/>
      <c r="O310" s="75"/>
      <c r="P310" s="75"/>
      <c r="Q310" s="76"/>
      <c r="S310" s="85"/>
      <c r="T310" s="86"/>
      <c r="U310" s="87"/>
      <c r="W310" s="74"/>
      <c r="X310" s="75"/>
      <c r="Y310" s="75"/>
      <c r="Z310" s="76"/>
      <c r="AB310" s="85"/>
      <c r="AC310" s="86"/>
      <c r="AD310" s="87"/>
      <c r="AF310" s="74"/>
      <c r="AG310" s="75"/>
      <c r="AH310" s="75"/>
      <c r="AI310" s="76"/>
      <c r="AK310" s="85"/>
      <c r="AL310" s="86"/>
      <c r="AM310" s="87"/>
      <c r="AO310" s="74"/>
      <c r="AP310" s="75"/>
      <c r="AQ310" s="75"/>
      <c r="AR310" s="76"/>
      <c r="AT310" s="85"/>
      <c r="AU310" s="86"/>
      <c r="AV310" s="87"/>
      <c r="AX310" s="94"/>
      <c r="AY310" s="95"/>
      <c r="AZ310" s="96"/>
      <c r="BB310" s="85"/>
      <c r="BC310" s="86"/>
      <c r="BD310" s="87"/>
      <c r="BF310" s="85"/>
      <c r="BG310" s="86"/>
      <c r="BH310" s="87"/>
      <c r="BJ310" s="85"/>
      <c r="BK310" s="86"/>
      <c r="BL310" s="87"/>
      <c r="BN310" s="103"/>
      <c r="BO310" s="104"/>
      <c r="BP310" s="105"/>
    </row>
    <row r="311" spans="3:68">
      <c r="C311" s="54"/>
      <c r="D311" s="45"/>
      <c r="E311" s="51"/>
      <c r="F311" s="51"/>
      <c r="G311" s="46"/>
      <c r="I311" s="71"/>
      <c r="J311" s="72"/>
      <c r="K311" s="72"/>
      <c r="L311" s="73"/>
      <c r="N311" s="71"/>
      <c r="O311" s="72"/>
      <c r="P311" s="72"/>
      <c r="Q311" s="73"/>
      <c r="S311" s="82"/>
      <c r="T311" s="83"/>
      <c r="U311" s="84"/>
      <c r="W311" s="71"/>
      <c r="X311" s="72"/>
      <c r="Y311" s="72"/>
      <c r="Z311" s="73"/>
      <c r="AB311" s="82"/>
      <c r="AC311" s="83"/>
      <c r="AD311" s="84"/>
      <c r="AF311" s="71"/>
      <c r="AG311" s="72"/>
      <c r="AH311" s="72"/>
      <c r="AI311" s="73"/>
      <c r="AK311" s="82"/>
      <c r="AL311" s="83"/>
      <c r="AM311" s="84"/>
      <c r="AO311" s="71"/>
      <c r="AP311" s="72"/>
      <c r="AQ311" s="72"/>
      <c r="AR311" s="73"/>
      <c r="AT311" s="82"/>
      <c r="AU311" s="83"/>
      <c r="AV311" s="84"/>
      <c r="AX311" s="91"/>
      <c r="AY311" s="92"/>
      <c r="AZ311" s="93"/>
      <c r="BB311" s="82"/>
      <c r="BC311" s="83"/>
      <c r="BD311" s="84"/>
      <c r="BF311" s="82"/>
      <c r="BG311" s="83"/>
      <c r="BH311" s="84"/>
      <c r="BJ311" s="82"/>
      <c r="BK311" s="83"/>
      <c r="BL311" s="84"/>
      <c r="BN311" s="100"/>
      <c r="BO311" s="101"/>
      <c r="BP311" s="102"/>
    </row>
    <row r="312" spans="3:68">
      <c r="C312" s="56"/>
      <c r="D312" s="57"/>
      <c r="E312" s="58"/>
      <c r="F312" s="58"/>
      <c r="G312" s="59"/>
      <c r="I312" s="74"/>
      <c r="J312" s="75"/>
      <c r="K312" s="75"/>
      <c r="L312" s="76"/>
      <c r="N312" s="74"/>
      <c r="O312" s="75"/>
      <c r="P312" s="75"/>
      <c r="Q312" s="76"/>
      <c r="S312" s="85"/>
      <c r="T312" s="86"/>
      <c r="U312" s="87"/>
      <c r="W312" s="74"/>
      <c r="X312" s="75"/>
      <c r="Y312" s="75"/>
      <c r="Z312" s="76"/>
      <c r="AB312" s="85"/>
      <c r="AC312" s="86"/>
      <c r="AD312" s="87"/>
      <c r="AF312" s="74"/>
      <c r="AG312" s="75"/>
      <c r="AH312" s="75"/>
      <c r="AI312" s="76"/>
      <c r="AK312" s="85"/>
      <c r="AL312" s="86"/>
      <c r="AM312" s="87"/>
      <c r="AO312" s="74"/>
      <c r="AP312" s="75"/>
      <c r="AQ312" s="75"/>
      <c r="AR312" s="76"/>
      <c r="AT312" s="85"/>
      <c r="AU312" s="86"/>
      <c r="AV312" s="87"/>
      <c r="AX312" s="94"/>
      <c r="AY312" s="95"/>
      <c r="AZ312" s="96"/>
      <c r="BB312" s="85"/>
      <c r="BC312" s="86"/>
      <c r="BD312" s="87"/>
      <c r="BF312" s="85"/>
      <c r="BG312" s="86"/>
      <c r="BH312" s="87"/>
      <c r="BJ312" s="85"/>
      <c r="BK312" s="86"/>
      <c r="BL312" s="87"/>
      <c r="BN312" s="103"/>
      <c r="BO312" s="104"/>
      <c r="BP312" s="105"/>
    </row>
    <row r="313" spans="3:68">
      <c r="C313" s="54"/>
      <c r="D313" s="45"/>
      <c r="E313" s="51"/>
      <c r="F313" s="51"/>
      <c r="G313" s="46"/>
      <c r="I313" s="71"/>
      <c r="J313" s="72"/>
      <c r="K313" s="72"/>
      <c r="L313" s="73"/>
      <c r="N313" s="71"/>
      <c r="O313" s="72"/>
      <c r="P313" s="72"/>
      <c r="Q313" s="73"/>
      <c r="S313" s="82"/>
      <c r="T313" s="83"/>
      <c r="U313" s="84"/>
      <c r="W313" s="71"/>
      <c r="X313" s="72"/>
      <c r="Y313" s="72"/>
      <c r="Z313" s="73"/>
      <c r="AB313" s="82"/>
      <c r="AC313" s="83"/>
      <c r="AD313" s="84"/>
      <c r="AF313" s="71"/>
      <c r="AG313" s="72"/>
      <c r="AH313" s="72"/>
      <c r="AI313" s="73"/>
      <c r="AK313" s="82"/>
      <c r="AL313" s="83"/>
      <c r="AM313" s="84"/>
      <c r="AO313" s="71"/>
      <c r="AP313" s="72"/>
      <c r="AQ313" s="72"/>
      <c r="AR313" s="73"/>
      <c r="AT313" s="82"/>
      <c r="AU313" s="83"/>
      <c r="AV313" s="84"/>
      <c r="AX313" s="91"/>
      <c r="AY313" s="92"/>
      <c r="AZ313" s="93"/>
      <c r="BB313" s="82"/>
      <c r="BC313" s="83"/>
      <c r="BD313" s="84"/>
      <c r="BF313" s="82"/>
      <c r="BG313" s="83"/>
      <c r="BH313" s="84"/>
      <c r="BJ313" s="82"/>
      <c r="BK313" s="83"/>
      <c r="BL313" s="84"/>
      <c r="BN313" s="100"/>
      <c r="BO313" s="101"/>
      <c r="BP313" s="102"/>
    </row>
    <row r="314" spans="3:68">
      <c r="C314" s="56"/>
      <c r="D314" s="57"/>
      <c r="E314" s="58"/>
      <c r="F314" s="58"/>
      <c r="G314" s="59"/>
      <c r="I314" s="74"/>
      <c r="J314" s="75"/>
      <c r="K314" s="75"/>
      <c r="L314" s="76"/>
      <c r="N314" s="74"/>
      <c r="O314" s="75"/>
      <c r="P314" s="75"/>
      <c r="Q314" s="76"/>
      <c r="S314" s="85"/>
      <c r="T314" s="86"/>
      <c r="U314" s="87"/>
      <c r="W314" s="74"/>
      <c r="X314" s="75"/>
      <c r="Y314" s="75"/>
      <c r="Z314" s="76"/>
      <c r="AB314" s="85"/>
      <c r="AC314" s="86"/>
      <c r="AD314" s="87"/>
      <c r="AF314" s="74"/>
      <c r="AG314" s="75"/>
      <c r="AH314" s="75"/>
      <c r="AI314" s="76"/>
      <c r="AK314" s="85"/>
      <c r="AL314" s="86"/>
      <c r="AM314" s="87"/>
      <c r="AO314" s="74"/>
      <c r="AP314" s="75"/>
      <c r="AQ314" s="75"/>
      <c r="AR314" s="76"/>
      <c r="AT314" s="85"/>
      <c r="AU314" s="86"/>
      <c r="AV314" s="87"/>
      <c r="AX314" s="94"/>
      <c r="AY314" s="95"/>
      <c r="AZ314" s="96"/>
      <c r="BB314" s="85"/>
      <c r="BC314" s="86"/>
      <c r="BD314" s="87"/>
      <c r="BF314" s="85"/>
      <c r="BG314" s="86"/>
      <c r="BH314" s="87"/>
      <c r="BJ314" s="85"/>
      <c r="BK314" s="86"/>
      <c r="BL314" s="87"/>
      <c r="BN314" s="103"/>
      <c r="BO314" s="104"/>
      <c r="BP314" s="105"/>
    </row>
    <row r="315" spans="3:68">
      <c r="C315" s="54"/>
      <c r="D315" s="45"/>
      <c r="E315" s="51"/>
      <c r="F315" s="51"/>
      <c r="G315" s="46"/>
      <c r="I315" s="71"/>
      <c r="J315" s="72"/>
      <c r="K315" s="72"/>
      <c r="L315" s="73"/>
      <c r="N315" s="71"/>
      <c r="O315" s="72"/>
      <c r="P315" s="72"/>
      <c r="Q315" s="73"/>
      <c r="S315" s="82"/>
      <c r="T315" s="83"/>
      <c r="U315" s="84"/>
      <c r="W315" s="71"/>
      <c r="X315" s="72"/>
      <c r="Y315" s="72"/>
      <c r="Z315" s="73"/>
      <c r="AB315" s="82"/>
      <c r="AC315" s="83"/>
      <c r="AD315" s="84"/>
      <c r="AF315" s="71"/>
      <c r="AG315" s="72"/>
      <c r="AH315" s="72"/>
      <c r="AI315" s="73"/>
      <c r="AK315" s="82"/>
      <c r="AL315" s="83"/>
      <c r="AM315" s="84"/>
      <c r="AO315" s="71"/>
      <c r="AP315" s="72"/>
      <c r="AQ315" s="72"/>
      <c r="AR315" s="73"/>
      <c r="AT315" s="82"/>
      <c r="AU315" s="83"/>
      <c r="AV315" s="84"/>
      <c r="AX315" s="91"/>
      <c r="AY315" s="92"/>
      <c r="AZ315" s="93"/>
      <c r="BB315" s="82"/>
      <c r="BC315" s="83"/>
      <c r="BD315" s="84"/>
      <c r="BF315" s="82"/>
      <c r="BG315" s="83"/>
      <c r="BH315" s="84"/>
      <c r="BJ315" s="82"/>
      <c r="BK315" s="83"/>
      <c r="BL315" s="84"/>
      <c r="BN315" s="100"/>
      <c r="BO315" s="101"/>
      <c r="BP315" s="102"/>
    </row>
    <row r="316" spans="3:68">
      <c r="C316" s="56"/>
      <c r="D316" s="57"/>
      <c r="E316" s="58"/>
      <c r="F316" s="58"/>
      <c r="G316" s="59"/>
      <c r="I316" s="74"/>
      <c r="J316" s="75"/>
      <c r="K316" s="75"/>
      <c r="L316" s="76"/>
      <c r="N316" s="74"/>
      <c r="O316" s="75"/>
      <c r="P316" s="75"/>
      <c r="Q316" s="76"/>
      <c r="S316" s="85"/>
      <c r="T316" s="86"/>
      <c r="U316" s="87"/>
      <c r="W316" s="74"/>
      <c r="X316" s="75"/>
      <c r="Y316" s="75"/>
      <c r="Z316" s="76"/>
      <c r="AB316" s="85"/>
      <c r="AC316" s="86"/>
      <c r="AD316" s="87"/>
      <c r="AF316" s="74"/>
      <c r="AG316" s="75"/>
      <c r="AH316" s="75"/>
      <c r="AI316" s="76"/>
      <c r="AK316" s="85"/>
      <c r="AL316" s="86"/>
      <c r="AM316" s="87"/>
      <c r="AO316" s="74"/>
      <c r="AP316" s="75"/>
      <c r="AQ316" s="75"/>
      <c r="AR316" s="76"/>
      <c r="AT316" s="85"/>
      <c r="AU316" s="86"/>
      <c r="AV316" s="87"/>
      <c r="AX316" s="94"/>
      <c r="AY316" s="95"/>
      <c r="AZ316" s="96"/>
      <c r="BB316" s="85"/>
      <c r="BC316" s="86"/>
      <c r="BD316" s="87"/>
      <c r="BF316" s="85"/>
      <c r="BG316" s="86"/>
      <c r="BH316" s="87"/>
      <c r="BJ316" s="85"/>
      <c r="BK316" s="86"/>
      <c r="BL316" s="87"/>
      <c r="BN316" s="103"/>
      <c r="BO316" s="104"/>
      <c r="BP316" s="105"/>
    </row>
    <row r="317" spans="3:68">
      <c r="C317" s="54"/>
      <c r="D317" s="45"/>
      <c r="E317" s="51"/>
      <c r="F317" s="51"/>
      <c r="G317" s="46"/>
      <c r="I317" s="71"/>
      <c r="J317" s="72"/>
      <c r="K317" s="72"/>
      <c r="L317" s="73"/>
      <c r="N317" s="71"/>
      <c r="O317" s="72"/>
      <c r="P317" s="72"/>
      <c r="Q317" s="73"/>
      <c r="S317" s="82"/>
      <c r="T317" s="83"/>
      <c r="U317" s="84"/>
      <c r="W317" s="71"/>
      <c r="X317" s="72"/>
      <c r="Y317" s="72"/>
      <c r="Z317" s="73"/>
      <c r="AB317" s="82"/>
      <c r="AC317" s="83"/>
      <c r="AD317" s="84"/>
      <c r="AF317" s="71"/>
      <c r="AG317" s="72"/>
      <c r="AH317" s="72"/>
      <c r="AI317" s="73"/>
      <c r="AK317" s="82"/>
      <c r="AL317" s="83"/>
      <c r="AM317" s="84"/>
      <c r="AO317" s="71"/>
      <c r="AP317" s="72"/>
      <c r="AQ317" s="72"/>
      <c r="AR317" s="73"/>
      <c r="AT317" s="82"/>
      <c r="AU317" s="83"/>
      <c r="AV317" s="84"/>
      <c r="AX317" s="91"/>
      <c r="AY317" s="92"/>
      <c r="AZ317" s="93"/>
      <c r="BB317" s="82"/>
      <c r="BC317" s="83"/>
      <c r="BD317" s="84"/>
      <c r="BF317" s="82"/>
      <c r="BG317" s="83"/>
      <c r="BH317" s="84"/>
      <c r="BJ317" s="82"/>
      <c r="BK317" s="83"/>
      <c r="BL317" s="84"/>
      <c r="BN317" s="100"/>
      <c r="BO317" s="101"/>
      <c r="BP317" s="102"/>
    </row>
    <row r="318" spans="3:68">
      <c r="C318" s="56"/>
      <c r="D318" s="57"/>
      <c r="E318" s="58"/>
      <c r="F318" s="58"/>
      <c r="G318" s="59"/>
      <c r="I318" s="74"/>
      <c r="J318" s="75"/>
      <c r="K318" s="75"/>
      <c r="L318" s="76"/>
      <c r="N318" s="74"/>
      <c r="O318" s="75"/>
      <c r="P318" s="75"/>
      <c r="Q318" s="76"/>
      <c r="S318" s="85"/>
      <c r="T318" s="86"/>
      <c r="U318" s="87"/>
      <c r="W318" s="74"/>
      <c r="X318" s="75"/>
      <c r="Y318" s="75"/>
      <c r="Z318" s="76"/>
      <c r="AB318" s="85"/>
      <c r="AC318" s="86"/>
      <c r="AD318" s="87"/>
      <c r="AF318" s="74"/>
      <c r="AG318" s="75"/>
      <c r="AH318" s="75"/>
      <c r="AI318" s="76"/>
      <c r="AK318" s="85"/>
      <c r="AL318" s="86"/>
      <c r="AM318" s="87"/>
      <c r="AO318" s="74"/>
      <c r="AP318" s="75"/>
      <c r="AQ318" s="75"/>
      <c r="AR318" s="76"/>
      <c r="AT318" s="85"/>
      <c r="AU318" s="86"/>
      <c r="AV318" s="87"/>
      <c r="AX318" s="94"/>
      <c r="AY318" s="95"/>
      <c r="AZ318" s="96"/>
      <c r="BB318" s="85"/>
      <c r="BC318" s="86"/>
      <c r="BD318" s="87"/>
      <c r="BF318" s="85"/>
      <c r="BG318" s="86"/>
      <c r="BH318" s="87"/>
      <c r="BJ318" s="85"/>
      <c r="BK318" s="86"/>
      <c r="BL318" s="87"/>
      <c r="BN318" s="103"/>
      <c r="BO318" s="104"/>
      <c r="BP318" s="105"/>
    </row>
    <row r="319" spans="3:68">
      <c r="C319" s="54"/>
      <c r="D319" s="45"/>
      <c r="E319" s="51"/>
      <c r="F319" s="51"/>
      <c r="G319" s="46"/>
      <c r="I319" s="71"/>
      <c r="J319" s="72"/>
      <c r="K319" s="72"/>
      <c r="L319" s="73"/>
      <c r="N319" s="71"/>
      <c r="O319" s="72"/>
      <c r="P319" s="72"/>
      <c r="Q319" s="73"/>
      <c r="S319" s="82"/>
      <c r="T319" s="83"/>
      <c r="U319" s="84"/>
      <c r="W319" s="71"/>
      <c r="X319" s="72"/>
      <c r="Y319" s="72"/>
      <c r="Z319" s="73"/>
      <c r="AB319" s="82"/>
      <c r="AC319" s="83"/>
      <c r="AD319" s="84"/>
      <c r="AF319" s="71"/>
      <c r="AG319" s="72"/>
      <c r="AH319" s="72"/>
      <c r="AI319" s="73"/>
      <c r="AK319" s="82"/>
      <c r="AL319" s="83"/>
      <c r="AM319" s="84"/>
      <c r="AO319" s="71"/>
      <c r="AP319" s="72"/>
      <c r="AQ319" s="72"/>
      <c r="AR319" s="73"/>
      <c r="AT319" s="82"/>
      <c r="AU319" s="83"/>
      <c r="AV319" s="84"/>
      <c r="AX319" s="91"/>
      <c r="AY319" s="92"/>
      <c r="AZ319" s="93"/>
      <c r="BB319" s="82"/>
      <c r="BC319" s="83"/>
      <c r="BD319" s="84"/>
      <c r="BF319" s="82"/>
      <c r="BG319" s="83"/>
      <c r="BH319" s="84"/>
      <c r="BJ319" s="82"/>
      <c r="BK319" s="83"/>
      <c r="BL319" s="84"/>
      <c r="BN319" s="100"/>
      <c r="BO319" s="101"/>
      <c r="BP319" s="102"/>
    </row>
    <row r="320" spans="3:68">
      <c r="C320" s="56"/>
      <c r="D320" s="57"/>
      <c r="E320" s="58"/>
      <c r="F320" s="58"/>
      <c r="G320" s="59"/>
      <c r="I320" s="74"/>
      <c r="J320" s="75"/>
      <c r="K320" s="75"/>
      <c r="L320" s="76"/>
      <c r="N320" s="74"/>
      <c r="O320" s="75"/>
      <c r="P320" s="75"/>
      <c r="Q320" s="76"/>
      <c r="S320" s="85"/>
      <c r="T320" s="86"/>
      <c r="U320" s="87"/>
      <c r="W320" s="74"/>
      <c r="X320" s="75"/>
      <c r="Y320" s="75"/>
      <c r="Z320" s="76"/>
      <c r="AB320" s="85"/>
      <c r="AC320" s="86"/>
      <c r="AD320" s="87"/>
      <c r="AF320" s="74"/>
      <c r="AG320" s="75"/>
      <c r="AH320" s="75"/>
      <c r="AI320" s="76"/>
      <c r="AK320" s="85"/>
      <c r="AL320" s="86"/>
      <c r="AM320" s="87"/>
      <c r="AO320" s="74"/>
      <c r="AP320" s="75"/>
      <c r="AQ320" s="75"/>
      <c r="AR320" s="76"/>
      <c r="AT320" s="85"/>
      <c r="AU320" s="86"/>
      <c r="AV320" s="87"/>
      <c r="AX320" s="94"/>
      <c r="AY320" s="95"/>
      <c r="AZ320" s="96"/>
      <c r="BB320" s="85"/>
      <c r="BC320" s="86"/>
      <c r="BD320" s="87"/>
      <c r="BF320" s="85"/>
      <c r="BG320" s="86"/>
      <c r="BH320" s="87"/>
      <c r="BJ320" s="85"/>
      <c r="BK320" s="86"/>
      <c r="BL320" s="87"/>
      <c r="BN320" s="103"/>
      <c r="BO320" s="104"/>
      <c r="BP320" s="105"/>
    </row>
    <row r="321" spans="3:68">
      <c r="C321" s="54"/>
      <c r="D321" s="45"/>
      <c r="E321" s="51"/>
      <c r="F321" s="51"/>
      <c r="G321" s="46"/>
      <c r="I321" s="71"/>
      <c r="J321" s="72"/>
      <c r="K321" s="72"/>
      <c r="L321" s="73"/>
      <c r="N321" s="71"/>
      <c r="O321" s="72"/>
      <c r="P321" s="72"/>
      <c r="Q321" s="73"/>
      <c r="S321" s="82"/>
      <c r="T321" s="83"/>
      <c r="U321" s="84"/>
      <c r="W321" s="71"/>
      <c r="X321" s="72"/>
      <c r="Y321" s="72"/>
      <c r="Z321" s="73"/>
      <c r="AB321" s="82"/>
      <c r="AC321" s="83"/>
      <c r="AD321" s="84"/>
      <c r="AF321" s="71"/>
      <c r="AG321" s="72"/>
      <c r="AH321" s="72"/>
      <c r="AI321" s="73"/>
      <c r="AK321" s="82"/>
      <c r="AL321" s="83"/>
      <c r="AM321" s="84"/>
      <c r="AO321" s="71"/>
      <c r="AP321" s="72"/>
      <c r="AQ321" s="72"/>
      <c r="AR321" s="73"/>
      <c r="AT321" s="82"/>
      <c r="AU321" s="83"/>
      <c r="AV321" s="84"/>
      <c r="AX321" s="91"/>
      <c r="AY321" s="92"/>
      <c r="AZ321" s="93"/>
      <c r="BB321" s="82"/>
      <c r="BC321" s="83"/>
      <c r="BD321" s="84"/>
      <c r="BF321" s="82"/>
      <c r="BG321" s="83"/>
      <c r="BH321" s="84"/>
      <c r="BJ321" s="82"/>
      <c r="BK321" s="83"/>
      <c r="BL321" s="84"/>
      <c r="BN321" s="100"/>
      <c r="BO321" s="101"/>
      <c r="BP321" s="102"/>
    </row>
    <row r="322" spans="3:68">
      <c r="C322" s="56"/>
      <c r="D322" s="57"/>
      <c r="E322" s="58"/>
      <c r="F322" s="58"/>
      <c r="G322" s="59"/>
      <c r="I322" s="74"/>
      <c r="J322" s="75"/>
      <c r="K322" s="75"/>
      <c r="L322" s="76"/>
      <c r="N322" s="74"/>
      <c r="O322" s="75"/>
      <c r="P322" s="75"/>
      <c r="Q322" s="76"/>
      <c r="S322" s="85"/>
      <c r="T322" s="86"/>
      <c r="U322" s="87"/>
      <c r="W322" s="74"/>
      <c r="X322" s="75"/>
      <c r="Y322" s="75"/>
      <c r="Z322" s="76"/>
      <c r="AB322" s="85"/>
      <c r="AC322" s="86"/>
      <c r="AD322" s="87"/>
      <c r="AF322" s="74"/>
      <c r="AG322" s="75"/>
      <c r="AH322" s="75"/>
      <c r="AI322" s="76"/>
      <c r="AK322" s="85"/>
      <c r="AL322" s="86"/>
      <c r="AM322" s="87"/>
      <c r="AO322" s="74"/>
      <c r="AP322" s="75"/>
      <c r="AQ322" s="75"/>
      <c r="AR322" s="76"/>
      <c r="AT322" s="85"/>
      <c r="AU322" s="86"/>
      <c r="AV322" s="87"/>
      <c r="AX322" s="94"/>
      <c r="AY322" s="95"/>
      <c r="AZ322" s="96"/>
      <c r="BB322" s="85"/>
      <c r="BC322" s="86"/>
      <c r="BD322" s="87"/>
      <c r="BF322" s="85"/>
      <c r="BG322" s="86"/>
      <c r="BH322" s="87"/>
      <c r="BJ322" s="85"/>
      <c r="BK322" s="86"/>
      <c r="BL322" s="87"/>
      <c r="BN322" s="103"/>
      <c r="BO322" s="104"/>
      <c r="BP322" s="105"/>
    </row>
    <row r="323" spans="3:68">
      <c r="C323" s="54"/>
      <c r="D323" s="45"/>
      <c r="E323" s="51"/>
      <c r="F323" s="51"/>
      <c r="G323" s="46"/>
      <c r="I323" s="71"/>
      <c r="J323" s="72"/>
      <c r="K323" s="72"/>
      <c r="L323" s="73"/>
      <c r="N323" s="71"/>
      <c r="O323" s="72"/>
      <c r="P323" s="72"/>
      <c r="Q323" s="73"/>
      <c r="S323" s="82"/>
      <c r="T323" s="83"/>
      <c r="U323" s="84"/>
      <c r="W323" s="71"/>
      <c r="X323" s="72"/>
      <c r="Y323" s="72"/>
      <c r="Z323" s="73"/>
      <c r="AB323" s="82"/>
      <c r="AC323" s="83"/>
      <c r="AD323" s="84"/>
      <c r="AF323" s="71"/>
      <c r="AG323" s="72"/>
      <c r="AH323" s="72"/>
      <c r="AI323" s="73"/>
      <c r="AK323" s="82"/>
      <c r="AL323" s="83"/>
      <c r="AM323" s="84"/>
      <c r="AO323" s="71"/>
      <c r="AP323" s="72"/>
      <c r="AQ323" s="72"/>
      <c r="AR323" s="73"/>
      <c r="AT323" s="82"/>
      <c r="AU323" s="83"/>
      <c r="AV323" s="84"/>
      <c r="AX323" s="91"/>
      <c r="AY323" s="92"/>
      <c r="AZ323" s="93"/>
      <c r="BB323" s="82"/>
      <c r="BC323" s="83"/>
      <c r="BD323" s="84"/>
      <c r="BF323" s="82"/>
      <c r="BG323" s="83"/>
      <c r="BH323" s="84"/>
      <c r="BJ323" s="82"/>
      <c r="BK323" s="83"/>
      <c r="BL323" s="84"/>
      <c r="BN323" s="100"/>
      <c r="BO323" s="101"/>
      <c r="BP323" s="102"/>
    </row>
    <row r="324" spans="3:68">
      <c r="C324" s="56"/>
      <c r="D324" s="57"/>
      <c r="E324" s="58"/>
      <c r="F324" s="58"/>
      <c r="G324" s="59"/>
      <c r="I324" s="74"/>
      <c r="J324" s="75"/>
      <c r="K324" s="75"/>
      <c r="L324" s="76"/>
      <c r="N324" s="74"/>
      <c r="O324" s="75"/>
      <c r="P324" s="75"/>
      <c r="Q324" s="76"/>
      <c r="S324" s="85"/>
      <c r="T324" s="86"/>
      <c r="U324" s="87"/>
      <c r="W324" s="74"/>
      <c r="X324" s="75"/>
      <c r="Y324" s="75"/>
      <c r="Z324" s="76"/>
      <c r="AB324" s="85"/>
      <c r="AC324" s="86"/>
      <c r="AD324" s="87"/>
      <c r="AF324" s="74"/>
      <c r="AG324" s="75"/>
      <c r="AH324" s="75"/>
      <c r="AI324" s="76"/>
      <c r="AK324" s="85"/>
      <c r="AL324" s="86"/>
      <c r="AM324" s="87"/>
      <c r="AO324" s="74"/>
      <c r="AP324" s="75"/>
      <c r="AQ324" s="75"/>
      <c r="AR324" s="76"/>
      <c r="AT324" s="85"/>
      <c r="AU324" s="86"/>
      <c r="AV324" s="87"/>
      <c r="AX324" s="94"/>
      <c r="AY324" s="95"/>
      <c r="AZ324" s="96"/>
      <c r="BB324" s="85"/>
      <c r="BC324" s="86"/>
      <c r="BD324" s="87"/>
      <c r="BF324" s="85"/>
      <c r="BG324" s="86"/>
      <c r="BH324" s="87"/>
      <c r="BJ324" s="85"/>
      <c r="BK324" s="86"/>
      <c r="BL324" s="87"/>
      <c r="BN324" s="103"/>
      <c r="BO324" s="104"/>
      <c r="BP324" s="105"/>
    </row>
    <row r="325" spans="3:68">
      <c r="C325" s="54"/>
      <c r="D325" s="45"/>
      <c r="E325" s="51"/>
      <c r="F325" s="51"/>
      <c r="G325" s="46"/>
      <c r="I325" s="71"/>
      <c r="J325" s="72"/>
      <c r="K325" s="72"/>
      <c r="L325" s="73"/>
      <c r="N325" s="71"/>
      <c r="O325" s="72"/>
      <c r="P325" s="72"/>
      <c r="Q325" s="73"/>
      <c r="S325" s="82"/>
      <c r="T325" s="83"/>
      <c r="U325" s="84"/>
      <c r="W325" s="71"/>
      <c r="X325" s="72"/>
      <c r="Y325" s="72"/>
      <c r="Z325" s="73"/>
      <c r="AB325" s="82"/>
      <c r="AC325" s="83"/>
      <c r="AD325" s="84"/>
      <c r="AF325" s="71"/>
      <c r="AG325" s="72"/>
      <c r="AH325" s="72"/>
      <c r="AI325" s="73"/>
      <c r="AK325" s="82"/>
      <c r="AL325" s="83"/>
      <c r="AM325" s="84"/>
      <c r="AO325" s="71"/>
      <c r="AP325" s="72"/>
      <c r="AQ325" s="72"/>
      <c r="AR325" s="73"/>
      <c r="AT325" s="82"/>
      <c r="AU325" s="83"/>
      <c r="AV325" s="84"/>
      <c r="AX325" s="91"/>
      <c r="AY325" s="92"/>
      <c r="AZ325" s="93"/>
      <c r="BB325" s="82"/>
      <c r="BC325" s="83"/>
      <c r="BD325" s="84"/>
      <c r="BF325" s="82"/>
      <c r="BG325" s="83"/>
      <c r="BH325" s="84"/>
      <c r="BJ325" s="82"/>
      <c r="BK325" s="83"/>
      <c r="BL325" s="84"/>
      <c r="BN325" s="100"/>
      <c r="BO325" s="101"/>
      <c r="BP325" s="102"/>
    </row>
    <row r="326" spans="3:68">
      <c r="C326" s="56"/>
      <c r="D326" s="57"/>
      <c r="E326" s="58"/>
      <c r="F326" s="58"/>
      <c r="G326" s="59"/>
      <c r="I326" s="74"/>
      <c r="J326" s="75"/>
      <c r="K326" s="75"/>
      <c r="L326" s="76"/>
      <c r="N326" s="74"/>
      <c r="O326" s="75"/>
      <c r="P326" s="75"/>
      <c r="Q326" s="76"/>
      <c r="S326" s="85"/>
      <c r="T326" s="86"/>
      <c r="U326" s="87"/>
      <c r="W326" s="74"/>
      <c r="X326" s="75"/>
      <c r="Y326" s="75"/>
      <c r="Z326" s="76"/>
      <c r="AB326" s="85"/>
      <c r="AC326" s="86"/>
      <c r="AD326" s="87"/>
      <c r="AF326" s="74"/>
      <c r="AG326" s="75"/>
      <c r="AH326" s="75"/>
      <c r="AI326" s="76"/>
      <c r="AK326" s="85"/>
      <c r="AL326" s="86"/>
      <c r="AM326" s="87"/>
      <c r="AO326" s="74"/>
      <c r="AP326" s="75"/>
      <c r="AQ326" s="75"/>
      <c r="AR326" s="76"/>
      <c r="AT326" s="85"/>
      <c r="AU326" s="86"/>
      <c r="AV326" s="87"/>
      <c r="AX326" s="94"/>
      <c r="AY326" s="95"/>
      <c r="AZ326" s="96"/>
      <c r="BB326" s="85"/>
      <c r="BC326" s="86"/>
      <c r="BD326" s="87"/>
      <c r="BF326" s="85"/>
      <c r="BG326" s="86"/>
      <c r="BH326" s="87"/>
      <c r="BJ326" s="85"/>
      <c r="BK326" s="86"/>
      <c r="BL326" s="87"/>
      <c r="BN326" s="103"/>
      <c r="BO326" s="104"/>
      <c r="BP326" s="105"/>
    </row>
    <row r="327" spans="3:68">
      <c r="C327" s="54"/>
      <c r="D327" s="45"/>
      <c r="E327" s="51"/>
      <c r="F327" s="51"/>
      <c r="G327" s="46"/>
      <c r="I327" s="71"/>
      <c r="J327" s="72"/>
      <c r="K327" s="72"/>
      <c r="L327" s="73"/>
      <c r="N327" s="71"/>
      <c r="O327" s="72"/>
      <c r="P327" s="72"/>
      <c r="Q327" s="73"/>
      <c r="S327" s="82"/>
      <c r="T327" s="83"/>
      <c r="U327" s="84"/>
      <c r="W327" s="71"/>
      <c r="X327" s="72"/>
      <c r="Y327" s="72"/>
      <c r="Z327" s="73"/>
      <c r="AB327" s="82"/>
      <c r="AC327" s="83"/>
      <c r="AD327" s="84"/>
      <c r="AF327" s="71"/>
      <c r="AG327" s="72"/>
      <c r="AH327" s="72"/>
      <c r="AI327" s="73"/>
      <c r="AK327" s="82"/>
      <c r="AL327" s="83"/>
      <c r="AM327" s="84"/>
      <c r="AO327" s="71"/>
      <c r="AP327" s="72"/>
      <c r="AQ327" s="72"/>
      <c r="AR327" s="73"/>
      <c r="AT327" s="82"/>
      <c r="AU327" s="83"/>
      <c r="AV327" s="84"/>
      <c r="AX327" s="91"/>
      <c r="AY327" s="92"/>
      <c r="AZ327" s="93"/>
      <c r="BB327" s="82"/>
      <c r="BC327" s="83"/>
      <c r="BD327" s="84"/>
      <c r="BF327" s="82"/>
      <c r="BG327" s="83"/>
      <c r="BH327" s="84"/>
      <c r="BJ327" s="82"/>
      <c r="BK327" s="83"/>
      <c r="BL327" s="84"/>
      <c r="BN327" s="100"/>
      <c r="BO327" s="101"/>
      <c r="BP327" s="102"/>
    </row>
    <row r="328" spans="3:68">
      <c r="C328" s="56"/>
      <c r="D328" s="57"/>
      <c r="E328" s="58"/>
      <c r="F328" s="58"/>
      <c r="G328" s="59"/>
      <c r="I328" s="74"/>
      <c r="J328" s="75"/>
      <c r="K328" s="75"/>
      <c r="L328" s="76"/>
      <c r="N328" s="74"/>
      <c r="O328" s="75"/>
      <c r="P328" s="75"/>
      <c r="Q328" s="76"/>
      <c r="S328" s="85"/>
      <c r="T328" s="86"/>
      <c r="U328" s="87"/>
      <c r="W328" s="74"/>
      <c r="X328" s="75"/>
      <c r="Y328" s="75"/>
      <c r="Z328" s="76"/>
      <c r="AB328" s="85"/>
      <c r="AC328" s="86"/>
      <c r="AD328" s="87"/>
      <c r="AF328" s="74"/>
      <c r="AG328" s="75"/>
      <c r="AH328" s="75"/>
      <c r="AI328" s="76"/>
      <c r="AK328" s="85"/>
      <c r="AL328" s="86"/>
      <c r="AM328" s="87"/>
      <c r="AO328" s="74"/>
      <c r="AP328" s="75"/>
      <c r="AQ328" s="75"/>
      <c r="AR328" s="76"/>
      <c r="AT328" s="85"/>
      <c r="AU328" s="86"/>
      <c r="AV328" s="87"/>
      <c r="AX328" s="94"/>
      <c r="AY328" s="95"/>
      <c r="AZ328" s="96"/>
      <c r="BB328" s="85"/>
      <c r="BC328" s="86"/>
      <c r="BD328" s="87"/>
      <c r="BF328" s="85"/>
      <c r="BG328" s="86"/>
      <c r="BH328" s="87"/>
      <c r="BJ328" s="85"/>
      <c r="BK328" s="86"/>
      <c r="BL328" s="87"/>
      <c r="BN328" s="103"/>
      <c r="BO328" s="104"/>
      <c r="BP328" s="105"/>
    </row>
    <row r="329" spans="3:68">
      <c r="C329" s="54"/>
      <c r="D329" s="45"/>
      <c r="E329" s="51"/>
      <c r="F329" s="51"/>
      <c r="G329" s="46"/>
      <c r="I329" s="71"/>
      <c r="J329" s="72"/>
      <c r="K329" s="72"/>
      <c r="L329" s="73"/>
      <c r="N329" s="71"/>
      <c r="O329" s="72"/>
      <c r="P329" s="72"/>
      <c r="Q329" s="73"/>
      <c r="S329" s="82"/>
      <c r="T329" s="83"/>
      <c r="U329" s="84"/>
      <c r="W329" s="71"/>
      <c r="X329" s="72"/>
      <c r="Y329" s="72"/>
      <c r="Z329" s="73"/>
      <c r="AB329" s="82"/>
      <c r="AC329" s="83"/>
      <c r="AD329" s="84"/>
      <c r="AF329" s="71"/>
      <c r="AG329" s="72"/>
      <c r="AH329" s="72"/>
      <c r="AI329" s="73"/>
      <c r="AK329" s="82"/>
      <c r="AL329" s="83"/>
      <c r="AM329" s="84"/>
      <c r="AO329" s="71"/>
      <c r="AP329" s="72"/>
      <c r="AQ329" s="72"/>
      <c r="AR329" s="73"/>
      <c r="AT329" s="82"/>
      <c r="AU329" s="83"/>
      <c r="AV329" s="84"/>
      <c r="AX329" s="91"/>
      <c r="AY329" s="92"/>
      <c r="AZ329" s="93"/>
      <c r="BB329" s="82"/>
      <c r="BC329" s="83"/>
      <c r="BD329" s="84"/>
      <c r="BF329" s="82"/>
      <c r="BG329" s="83"/>
      <c r="BH329" s="84"/>
      <c r="BJ329" s="82"/>
      <c r="BK329" s="83"/>
      <c r="BL329" s="84"/>
      <c r="BN329" s="100"/>
      <c r="BO329" s="101"/>
      <c r="BP329" s="102"/>
    </row>
    <row r="330" spans="3:68">
      <c r="C330" s="56"/>
      <c r="D330" s="57"/>
      <c r="E330" s="58"/>
      <c r="F330" s="58"/>
      <c r="G330" s="59"/>
      <c r="I330" s="74"/>
      <c r="J330" s="75"/>
      <c r="K330" s="75"/>
      <c r="L330" s="76"/>
      <c r="N330" s="74"/>
      <c r="O330" s="75"/>
      <c r="P330" s="75"/>
      <c r="Q330" s="76"/>
      <c r="S330" s="85"/>
      <c r="T330" s="86"/>
      <c r="U330" s="87"/>
      <c r="W330" s="74"/>
      <c r="X330" s="75"/>
      <c r="Y330" s="75"/>
      <c r="Z330" s="76"/>
      <c r="AB330" s="85"/>
      <c r="AC330" s="86"/>
      <c r="AD330" s="87"/>
      <c r="AF330" s="74"/>
      <c r="AG330" s="75"/>
      <c r="AH330" s="75"/>
      <c r="AI330" s="76"/>
      <c r="AK330" s="85"/>
      <c r="AL330" s="86"/>
      <c r="AM330" s="87"/>
      <c r="AO330" s="74"/>
      <c r="AP330" s="75"/>
      <c r="AQ330" s="75"/>
      <c r="AR330" s="76"/>
      <c r="AT330" s="85"/>
      <c r="AU330" s="86"/>
      <c r="AV330" s="87"/>
      <c r="AX330" s="94"/>
      <c r="AY330" s="95"/>
      <c r="AZ330" s="96"/>
      <c r="BB330" s="85"/>
      <c r="BC330" s="86"/>
      <c r="BD330" s="87"/>
      <c r="BF330" s="85"/>
      <c r="BG330" s="86"/>
      <c r="BH330" s="87"/>
      <c r="BJ330" s="85"/>
      <c r="BK330" s="86"/>
      <c r="BL330" s="87"/>
      <c r="BN330" s="103"/>
      <c r="BO330" s="104"/>
      <c r="BP330" s="105"/>
    </row>
    <row r="331" spans="3:68">
      <c r="C331" s="54"/>
      <c r="D331" s="45"/>
      <c r="E331" s="51"/>
      <c r="F331" s="51"/>
      <c r="G331" s="46"/>
      <c r="I331" s="71"/>
      <c r="J331" s="72"/>
      <c r="K331" s="72"/>
      <c r="L331" s="73"/>
      <c r="N331" s="71"/>
      <c r="O331" s="72"/>
      <c r="P331" s="72"/>
      <c r="Q331" s="73"/>
      <c r="S331" s="82"/>
      <c r="T331" s="83"/>
      <c r="U331" s="84"/>
      <c r="W331" s="71"/>
      <c r="X331" s="72"/>
      <c r="Y331" s="72"/>
      <c r="Z331" s="73"/>
      <c r="AB331" s="82"/>
      <c r="AC331" s="83"/>
      <c r="AD331" s="84"/>
      <c r="AF331" s="71"/>
      <c r="AG331" s="72"/>
      <c r="AH331" s="72"/>
      <c r="AI331" s="73"/>
      <c r="AK331" s="82"/>
      <c r="AL331" s="83"/>
      <c r="AM331" s="84"/>
      <c r="AO331" s="71"/>
      <c r="AP331" s="72"/>
      <c r="AQ331" s="72"/>
      <c r="AR331" s="73"/>
      <c r="AT331" s="82"/>
      <c r="AU331" s="83"/>
      <c r="AV331" s="84"/>
      <c r="AX331" s="91"/>
      <c r="AY331" s="92"/>
      <c r="AZ331" s="93"/>
      <c r="BB331" s="82"/>
      <c r="BC331" s="83"/>
      <c r="BD331" s="84"/>
      <c r="BF331" s="82"/>
      <c r="BG331" s="83"/>
      <c r="BH331" s="84"/>
      <c r="BJ331" s="82"/>
      <c r="BK331" s="83"/>
      <c r="BL331" s="84"/>
      <c r="BN331" s="100"/>
      <c r="BO331" s="101"/>
      <c r="BP331" s="102"/>
    </row>
    <row r="332" spans="3:68">
      <c r="C332" s="56"/>
      <c r="D332" s="57"/>
      <c r="E332" s="58"/>
      <c r="F332" s="58"/>
      <c r="G332" s="59"/>
      <c r="I332" s="74"/>
      <c r="J332" s="75"/>
      <c r="K332" s="75"/>
      <c r="L332" s="76"/>
      <c r="N332" s="74"/>
      <c r="O332" s="75"/>
      <c r="P332" s="75"/>
      <c r="Q332" s="76"/>
      <c r="S332" s="85"/>
      <c r="T332" s="86"/>
      <c r="U332" s="87"/>
      <c r="W332" s="74"/>
      <c r="X332" s="75"/>
      <c r="Y332" s="75"/>
      <c r="Z332" s="76"/>
      <c r="AB332" s="85"/>
      <c r="AC332" s="86"/>
      <c r="AD332" s="87"/>
      <c r="AF332" s="74"/>
      <c r="AG332" s="75"/>
      <c r="AH332" s="75"/>
      <c r="AI332" s="76"/>
      <c r="AK332" s="85"/>
      <c r="AL332" s="86"/>
      <c r="AM332" s="87"/>
      <c r="AO332" s="74"/>
      <c r="AP332" s="75"/>
      <c r="AQ332" s="75"/>
      <c r="AR332" s="76"/>
      <c r="AT332" s="85"/>
      <c r="AU332" s="86"/>
      <c r="AV332" s="87"/>
      <c r="AX332" s="94"/>
      <c r="AY332" s="95"/>
      <c r="AZ332" s="96"/>
      <c r="BB332" s="85"/>
      <c r="BC332" s="86"/>
      <c r="BD332" s="87"/>
      <c r="BF332" s="85"/>
      <c r="BG332" s="86"/>
      <c r="BH332" s="87"/>
      <c r="BJ332" s="85"/>
      <c r="BK332" s="86"/>
      <c r="BL332" s="87"/>
      <c r="BN332" s="103"/>
      <c r="BO332" s="104"/>
      <c r="BP332" s="105"/>
    </row>
    <row r="333" spans="3:68">
      <c r="C333" s="54"/>
      <c r="D333" s="45"/>
      <c r="E333" s="51"/>
      <c r="F333" s="51"/>
      <c r="G333" s="46"/>
      <c r="I333" s="71"/>
      <c r="J333" s="72"/>
      <c r="K333" s="72"/>
      <c r="L333" s="73"/>
      <c r="N333" s="71"/>
      <c r="O333" s="72"/>
      <c r="P333" s="72"/>
      <c r="Q333" s="73"/>
      <c r="S333" s="82"/>
      <c r="T333" s="83"/>
      <c r="U333" s="84"/>
      <c r="W333" s="71"/>
      <c r="X333" s="72"/>
      <c r="Y333" s="72"/>
      <c r="Z333" s="73"/>
      <c r="AB333" s="82"/>
      <c r="AC333" s="83"/>
      <c r="AD333" s="84"/>
      <c r="AF333" s="71"/>
      <c r="AG333" s="72"/>
      <c r="AH333" s="72"/>
      <c r="AI333" s="73"/>
      <c r="AK333" s="82"/>
      <c r="AL333" s="83"/>
      <c r="AM333" s="84"/>
      <c r="AO333" s="71"/>
      <c r="AP333" s="72"/>
      <c r="AQ333" s="72"/>
      <c r="AR333" s="73"/>
      <c r="AT333" s="82"/>
      <c r="AU333" s="83"/>
      <c r="AV333" s="84"/>
      <c r="AX333" s="91"/>
      <c r="AY333" s="92"/>
      <c r="AZ333" s="93"/>
      <c r="BB333" s="82"/>
      <c r="BC333" s="83"/>
      <c r="BD333" s="84"/>
      <c r="BF333" s="82"/>
      <c r="BG333" s="83"/>
      <c r="BH333" s="84"/>
      <c r="BJ333" s="82"/>
      <c r="BK333" s="83"/>
      <c r="BL333" s="84"/>
      <c r="BN333" s="100"/>
      <c r="BO333" s="101"/>
      <c r="BP333" s="102"/>
    </row>
    <row r="334" spans="3:68">
      <c r="C334" s="56"/>
      <c r="D334" s="57"/>
      <c r="E334" s="58"/>
      <c r="F334" s="58"/>
      <c r="G334" s="59"/>
      <c r="I334" s="74"/>
      <c r="J334" s="75"/>
      <c r="K334" s="75"/>
      <c r="L334" s="76"/>
      <c r="N334" s="74"/>
      <c r="O334" s="75"/>
      <c r="P334" s="75"/>
      <c r="Q334" s="76"/>
      <c r="S334" s="85"/>
      <c r="T334" s="86"/>
      <c r="U334" s="87"/>
      <c r="W334" s="74"/>
      <c r="X334" s="75"/>
      <c r="Y334" s="75"/>
      <c r="Z334" s="76"/>
      <c r="AB334" s="85"/>
      <c r="AC334" s="86"/>
      <c r="AD334" s="87"/>
      <c r="AF334" s="74"/>
      <c r="AG334" s="75"/>
      <c r="AH334" s="75"/>
      <c r="AI334" s="76"/>
      <c r="AK334" s="85"/>
      <c r="AL334" s="86"/>
      <c r="AM334" s="87"/>
      <c r="AO334" s="74"/>
      <c r="AP334" s="75"/>
      <c r="AQ334" s="75"/>
      <c r="AR334" s="76"/>
      <c r="AT334" s="85"/>
      <c r="AU334" s="86"/>
      <c r="AV334" s="87"/>
      <c r="AX334" s="94"/>
      <c r="AY334" s="95"/>
      <c r="AZ334" s="96"/>
      <c r="BB334" s="85"/>
      <c r="BC334" s="86"/>
      <c r="BD334" s="87"/>
      <c r="BF334" s="85"/>
      <c r="BG334" s="86"/>
      <c r="BH334" s="87"/>
      <c r="BJ334" s="85"/>
      <c r="BK334" s="86"/>
      <c r="BL334" s="87"/>
      <c r="BN334" s="103"/>
      <c r="BO334" s="104"/>
      <c r="BP334" s="105"/>
    </row>
    <row r="335" spans="3:68">
      <c r="C335" s="54"/>
      <c r="D335" s="45"/>
      <c r="E335" s="51"/>
      <c r="F335" s="51"/>
      <c r="G335" s="46"/>
      <c r="I335" s="71"/>
      <c r="J335" s="72"/>
      <c r="K335" s="72"/>
      <c r="L335" s="73"/>
      <c r="N335" s="71"/>
      <c r="O335" s="72"/>
      <c r="P335" s="72"/>
      <c r="Q335" s="73"/>
      <c r="S335" s="82"/>
      <c r="T335" s="83"/>
      <c r="U335" s="84"/>
      <c r="W335" s="71"/>
      <c r="X335" s="72"/>
      <c r="Y335" s="72"/>
      <c r="Z335" s="73"/>
      <c r="AB335" s="82"/>
      <c r="AC335" s="83"/>
      <c r="AD335" s="84"/>
      <c r="AF335" s="71"/>
      <c r="AG335" s="72"/>
      <c r="AH335" s="72"/>
      <c r="AI335" s="73"/>
      <c r="AK335" s="82"/>
      <c r="AL335" s="83"/>
      <c r="AM335" s="84"/>
      <c r="AO335" s="71"/>
      <c r="AP335" s="72"/>
      <c r="AQ335" s="72"/>
      <c r="AR335" s="73"/>
      <c r="AT335" s="82"/>
      <c r="AU335" s="83"/>
      <c r="AV335" s="84"/>
      <c r="AX335" s="91"/>
      <c r="AY335" s="92"/>
      <c r="AZ335" s="93"/>
      <c r="BB335" s="82"/>
      <c r="BC335" s="83"/>
      <c r="BD335" s="84"/>
      <c r="BF335" s="82"/>
      <c r="BG335" s="83"/>
      <c r="BH335" s="84"/>
      <c r="BJ335" s="82"/>
      <c r="BK335" s="83"/>
      <c r="BL335" s="84"/>
      <c r="BN335" s="100"/>
      <c r="BO335" s="101"/>
      <c r="BP335" s="102"/>
    </row>
    <row r="336" spans="3:68">
      <c r="C336" s="56"/>
      <c r="D336" s="57"/>
      <c r="E336" s="58"/>
      <c r="F336" s="58"/>
      <c r="G336" s="59"/>
      <c r="I336" s="74"/>
      <c r="J336" s="75"/>
      <c r="K336" s="75"/>
      <c r="L336" s="76"/>
      <c r="N336" s="74"/>
      <c r="O336" s="75"/>
      <c r="P336" s="75"/>
      <c r="Q336" s="76"/>
      <c r="S336" s="85"/>
      <c r="T336" s="86"/>
      <c r="U336" s="87"/>
      <c r="W336" s="74"/>
      <c r="X336" s="75"/>
      <c r="Y336" s="75"/>
      <c r="Z336" s="76"/>
      <c r="AB336" s="85"/>
      <c r="AC336" s="86"/>
      <c r="AD336" s="87"/>
      <c r="AF336" s="74"/>
      <c r="AG336" s="75"/>
      <c r="AH336" s="75"/>
      <c r="AI336" s="76"/>
      <c r="AK336" s="85"/>
      <c r="AL336" s="86"/>
      <c r="AM336" s="87"/>
      <c r="AO336" s="74"/>
      <c r="AP336" s="75"/>
      <c r="AQ336" s="75"/>
      <c r="AR336" s="76"/>
      <c r="AT336" s="85"/>
      <c r="AU336" s="86"/>
      <c r="AV336" s="87"/>
      <c r="AX336" s="94"/>
      <c r="AY336" s="95"/>
      <c r="AZ336" s="96"/>
      <c r="BB336" s="85"/>
      <c r="BC336" s="86"/>
      <c r="BD336" s="87"/>
      <c r="BF336" s="85"/>
      <c r="BG336" s="86"/>
      <c r="BH336" s="87"/>
      <c r="BJ336" s="85"/>
      <c r="BK336" s="86"/>
      <c r="BL336" s="87"/>
      <c r="BN336" s="103"/>
      <c r="BO336" s="104"/>
      <c r="BP336" s="105"/>
    </row>
    <row r="337" spans="3:68">
      <c r="C337" s="54"/>
      <c r="D337" s="45"/>
      <c r="E337" s="51"/>
      <c r="F337" s="51"/>
      <c r="G337" s="46"/>
      <c r="I337" s="71"/>
      <c r="J337" s="72"/>
      <c r="K337" s="72"/>
      <c r="L337" s="73"/>
      <c r="N337" s="71"/>
      <c r="O337" s="72"/>
      <c r="P337" s="72"/>
      <c r="Q337" s="73"/>
      <c r="S337" s="82"/>
      <c r="T337" s="83"/>
      <c r="U337" s="84"/>
      <c r="W337" s="71"/>
      <c r="X337" s="72"/>
      <c r="Y337" s="72"/>
      <c r="Z337" s="73"/>
      <c r="AB337" s="82"/>
      <c r="AC337" s="83"/>
      <c r="AD337" s="84"/>
      <c r="AF337" s="71"/>
      <c r="AG337" s="72"/>
      <c r="AH337" s="72"/>
      <c r="AI337" s="73"/>
      <c r="AK337" s="82"/>
      <c r="AL337" s="83"/>
      <c r="AM337" s="84"/>
      <c r="AO337" s="71"/>
      <c r="AP337" s="72"/>
      <c r="AQ337" s="72"/>
      <c r="AR337" s="73"/>
      <c r="AT337" s="82"/>
      <c r="AU337" s="83"/>
      <c r="AV337" s="84"/>
      <c r="AX337" s="91"/>
      <c r="AY337" s="92"/>
      <c r="AZ337" s="93"/>
      <c r="BB337" s="82"/>
      <c r="BC337" s="83"/>
      <c r="BD337" s="84"/>
      <c r="BF337" s="82"/>
      <c r="BG337" s="83"/>
      <c r="BH337" s="84"/>
      <c r="BJ337" s="82"/>
      <c r="BK337" s="83"/>
      <c r="BL337" s="84"/>
      <c r="BN337" s="100"/>
      <c r="BO337" s="101"/>
      <c r="BP337" s="102"/>
    </row>
    <row r="338" spans="3:68">
      <c r="C338" s="56"/>
      <c r="D338" s="57"/>
      <c r="E338" s="58"/>
      <c r="F338" s="58"/>
      <c r="G338" s="59"/>
      <c r="I338" s="74"/>
      <c r="J338" s="75"/>
      <c r="K338" s="75"/>
      <c r="L338" s="76"/>
      <c r="N338" s="74"/>
      <c r="O338" s="75"/>
      <c r="P338" s="75"/>
      <c r="Q338" s="76"/>
      <c r="S338" s="85"/>
      <c r="T338" s="86"/>
      <c r="U338" s="87"/>
      <c r="W338" s="74"/>
      <c r="X338" s="75"/>
      <c r="Y338" s="75"/>
      <c r="Z338" s="76"/>
      <c r="AB338" s="85"/>
      <c r="AC338" s="86"/>
      <c r="AD338" s="87"/>
      <c r="AF338" s="74"/>
      <c r="AG338" s="75"/>
      <c r="AH338" s="75"/>
      <c r="AI338" s="76"/>
      <c r="AK338" s="85"/>
      <c r="AL338" s="86"/>
      <c r="AM338" s="87"/>
      <c r="AO338" s="74"/>
      <c r="AP338" s="75"/>
      <c r="AQ338" s="75"/>
      <c r="AR338" s="76"/>
      <c r="AT338" s="85"/>
      <c r="AU338" s="86"/>
      <c r="AV338" s="87"/>
      <c r="AX338" s="94"/>
      <c r="AY338" s="95"/>
      <c r="AZ338" s="96"/>
      <c r="BB338" s="85"/>
      <c r="BC338" s="86"/>
      <c r="BD338" s="87"/>
      <c r="BF338" s="85"/>
      <c r="BG338" s="86"/>
      <c r="BH338" s="87"/>
      <c r="BJ338" s="85"/>
      <c r="BK338" s="86"/>
      <c r="BL338" s="87"/>
      <c r="BN338" s="103"/>
      <c r="BO338" s="104"/>
      <c r="BP338" s="105"/>
    </row>
    <row r="339" spans="3:68">
      <c r="C339" s="54"/>
      <c r="D339" s="45"/>
      <c r="E339" s="51"/>
      <c r="F339" s="51"/>
      <c r="G339" s="46"/>
      <c r="I339" s="71"/>
      <c r="J339" s="72"/>
      <c r="K339" s="72"/>
      <c r="L339" s="73"/>
      <c r="N339" s="71"/>
      <c r="O339" s="72"/>
      <c r="P339" s="72"/>
      <c r="Q339" s="73"/>
      <c r="S339" s="82"/>
      <c r="T339" s="83"/>
      <c r="U339" s="84"/>
      <c r="W339" s="71"/>
      <c r="X339" s="72"/>
      <c r="Y339" s="72"/>
      <c r="Z339" s="73"/>
      <c r="AB339" s="82"/>
      <c r="AC339" s="83"/>
      <c r="AD339" s="84"/>
      <c r="AF339" s="71"/>
      <c r="AG339" s="72"/>
      <c r="AH339" s="72"/>
      <c r="AI339" s="73"/>
      <c r="AK339" s="82"/>
      <c r="AL339" s="83"/>
      <c r="AM339" s="84"/>
      <c r="AO339" s="71"/>
      <c r="AP339" s="72"/>
      <c r="AQ339" s="72"/>
      <c r="AR339" s="73"/>
      <c r="AT339" s="82"/>
      <c r="AU339" s="83"/>
      <c r="AV339" s="84"/>
      <c r="AX339" s="91"/>
      <c r="AY339" s="92"/>
      <c r="AZ339" s="93"/>
      <c r="BB339" s="82"/>
      <c r="BC339" s="83"/>
      <c r="BD339" s="84"/>
      <c r="BF339" s="82"/>
      <c r="BG339" s="83"/>
      <c r="BH339" s="84"/>
      <c r="BJ339" s="82"/>
      <c r="BK339" s="83"/>
      <c r="BL339" s="84"/>
      <c r="BN339" s="100"/>
      <c r="BO339" s="101"/>
      <c r="BP339" s="102"/>
    </row>
    <row r="340" spans="3:68">
      <c r="C340" s="56"/>
      <c r="D340" s="57"/>
      <c r="E340" s="58"/>
      <c r="F340" s="58"/>
      <c r="G340" s="59"/>
      <c r="I340" s="74"/>
      <c r="J340" s="75"/>
      <c r="K340" s="75"/>
      <c r="L340" s="76"/>
      <c r="N340" s="74"/>
      <c r="O340" s="75"/>
      <c r="P340" s="75"/>
      <c r="Q340" s="76"/>
      <c r="S340" s="85"/>
      <c r="T340" s="86"/>
      <c r="U340" s="87"/>
      <c r="W340" s="74"/>
      <c r="X340" s="75"/>
      <c r="Y340" s="75"/>
      <c r="Z340" s="76"/>
      <c r="AB340" s="85"/>
      <c r="AC340" s="86"/>
      <c r="AD340" s="87"/>
      <c r="AF340" s="74"/>
      <c r="AG340" s="75"/>
      <c r="AH340" s="75"/>
      <c r="AI340" s="76"/>
      <c r="AK340" s="85"/>
      <c r="AL340" s="86"/>
      <c r="AM340" s="87"/>
      <c r="AO340" s="74"/>
      <c r="AP340" s="75"/>
      <c r="AQ340" s="75"/>
      <c r="AR340" s="76"/>
      <c r="AT340" s="85"/>
      <c r="AU340" s="86"/>
      <c r="AV340" s="87"/>
      <c r="AX340" s="94"/>
      <c r="AY340" s="95"/>
      <c r="AZ340" s="96"/>
      <c r="BB340" s="85"/>
      <c r="BC340" s="86"/>
      <c r="BD340" s="87"/>
      <c r="BF340" s="85"/>
      <c r="BG340" s="86"/>
      <c r="BH340" s="87"/>
      <c r="BJ340" s="85"/>
      <c r="BK340" s="86"/>
      <c r="BL340" s="87"/>
      <c r="BN340" s="103"/>
      <c r="BO340" s="104"/>
      <c r="BP340" s="105"/>
    </row>
    <row r="341" spans="3:68">
      <c r="C341" s="54"/>
      <c r="D341" s="45"/>
      <c r="E341" s="51"/>
      <c r="F341" s="51"/>
      <c r="G341" s="46"/>
      <c r="I341" s="71"/>
      <c r="J341" s="72"/>
      <c r="K341" s="72"/>
      <c r="L341" s="73"/>
      <c r="N341" s="71"/>
      <c r="O341" s="72"/>
      <c r="P341" s="72"/>
      <c r="Q341" s="73"/>
      <c r="S341" s="82"/>
      <c r="T341" s="83"/>
      <c r="U341" s="84"/>
      <c r="W341" s="71"/>
      <c r="X341" s="72"/>
      <c r="Y341" s="72"/>
      <c r="Z341" s="73"/>
      <c r="AB341" s="82"/>
      <c r="AC341" s="83"/>
      <c r="AD341" s="84"/>
      <c r="AF341" s="71"/>
      <c r="AG341" s="72"/>
      <c r="AH341" s="72"/>
      <c r="AI341" s="73"/>
      <c r="AK341" s="82"/>
      <c r="AL341" s="83"/>
      <c r="AM341" s="84"/>
      <c r="AO341" s="71"/>
      <c r="AP341" s="72"/>
      <c r="AQ341" s="72"/>
      <c r="AR341" s="73"/>
      <c r="AT341" s="82"/>
      <c r="AU341" s="83"/>
      <c r="AV341" s="84"/>
      <c r="AX341" s="91"/>
      <c r="AY341" s="92"/>
      <c r="AZ341" s="93"/>
      <c r="BB341" s="82"/>
      <c r="BC341" s="83"/>
      <c r="BD341" s="84"/>
      <c r="BF341" s="82"/>
      <c r="BG341" s="83"/>
      <c r="BH341" s="84"/>
      <c r="BJ341" s="82"/>
      <c r="BK341" s="83"/>
      <c r="BL341" s="84"/>
      <c r="BN341" s="100"/>
      <c r="BO341" s="101"/>
      <c r="BP341" s="102"/>
    </row>
    <row r="342" spans="3:68">
      <c r="C342" s="56"/>
      <c r="D342" s="57"/>
      <c r="E342" s="58"/>
      <c r="F342" s="58"/>
      <c r="G342" s="59"/>
      <c r="I342" s="74"/>
      <c r="J342" s="75"/>
      <c r="K342" s="75"/>
      <c r="L342" s="76"/>
      <c r="N342" s="74"/>
      <c r="O342" s="75"/>
      <c r="P342" s="75"/>
      <c r="Q342" s="76"/>
      <c r="S342" s="85"/>
      <c r="T342" s="86"/>
      <c r="U342" s="87"/>
      <c r="W342" s="74"/>
      <c r="X342" s="75"/>
      <c r="Y342" s="75"/>
      <c r="Z342" s="76"/>
      <c r="AB342" s="85"/>
      <c r="AC342" s="86"/>
      <c r="AD342" s="87"/>
      <c r="AF342" s="74"/>
      <c r="AG342" s="75"/>
      <c r="AH342" s="75"/>
      <c r="AI342" s="76"/>
      <c r="AK342" s="85"/>
      <c r="AL342" s="86"/>
      <c r="AM342" s="87"/>
      <c r="AO342" s="74"/>
      <c r="AP342" s="75"/>
      <c r="AQ342" s="75"/>
      <c r="AR342" s="76"/>
      <c r="AT342" s="85"/>
      <c r="AU342" s="86"/>
      <c r="AV342" s="87"/>
      <c r="AX342" s="94"/>
      <c r="AY342" s="95"/>
      <c r="AZ342" s="96"/>
      <c r="BB342" s="85"/>
      <c r="BC342" s="86"/>
      <c r="BD342" s="87"/>
      <c r="BF342" s="85"/>
      <c r="BG342" s="86"/>
      <c r="BH342" s="87"/>
      <c r="BJ342" s="85"/>
      <c r="BK342" s="86"/>
      <c r="BL342" s="87"/>
      <c r="BN342" s="103"/>
      <c r="BO342" s="104"/>
      <c r="BP342" s="105"/>
    </row>
    <row r="343" spans="3:68">
      <c r="C343" s="54"/>
      <c r="D343" s="45"/>
      <c r="E343" s="51"/>
      <c r="F343" s="51"/>
      <c r="G343" s="46"/>
      <c r="I343" s="71"/>
      <c r="J343" s="72"/>
      <c r="K343" s="72"/>
      <c r="L343" s="73"/>
      <c r="N343" s="71"/>
      <c r="O343" s="72"/>
      <c r="P343" s="72"/>
      <c r="Q343" s="73"/>
      <c r="S343" s="82"/>
      <c r="T343" s="83"/>
      <c r="U343" s="84"/>
      <c r="W343" s="71"/>
      <c r="X343" s="72"/>
      <c r="Y343" s="72"/>
      <c r="Z343" s="73"/>
      <c r="AB343" s="82"/>
      <c r="AC343" s="83"/>
      <c r="AD343" s="84"/>
      <c r="AF343" s="71"/>
      <c r="AG343" s="72"/>
      <c r="AH343" s="72"/>
      <c r="AI343" s="73"/>
      <c r="AK343" s="82"/>
      <c r="AL343" s="83"/>
      <c r="AM343" s="84"/>
      <c r="AO343" s="71"/>
      <c r="AP343" s="72"/>
      <c r="AQ343" s="72"/>
      <c r="AR343" s="73"/>
      <c r="AT343" s="82"/>
      <c r="AU343" s="83"/>
      <c r="AV343" s="84"/>
      <c r="AX343" s="91"/>
      <c r="AY343" s="92"/>
      <c r="AZ343" s="93"/>
      <c r="BB343" s="82"/>
      <c r="BC343" s="83"/>
      <c r="BD343" s="84"/>
      <c r="BF343" s="82"/>
      <c r="BG343" s="83"/>
      <c r="BH343" s="84"/>
      <c r="BJ343" s="82"/>
      <c r="BK343" s="83"/>
      <c r="BL343" s="84"/>
      <c r="BN343" s="100"/>
      <c r="BO343" s="101"/>
      <c r="BP343" s="102"/>
    </row>
    <row r="344" spans="3:68">
      <c r="C344" s="56"/>
      <c r="D344" s="57"/>
      <c r="E344" s="58"/>
      <c r="F344" s="58"/>
      <c r="G344" s="59"/>
      <c r="I344" s="74"/>
      <c r="J344" s="75"/>
      <c r="K344" s="75"/>
      <c r="L344" s="76"/>
      <c r="N344" s="74"/>
      <c r="O344" s="75"/>
      <c r="P344" s="75"/>
      <c r="Q344" s="76"/>
      <c r="S344" s="85"/>
      <c r="T344" s="86"/>
      <c r="U344" s="87"/>
      <c r="W344" s="74"/>
      <c r="X344" s="75"/>
      <c r="Y344" s="75"/>
      <c r="Z344" s="76"/>
      <c r="AB344" s="85"/>
      <c r="AC344" s="86"/>
      <c r="AD344" s="87"/>
      <c r="AF344" s="74"/>
      <c r="AG344" s="75"/>
      <c r="AH344" s="75"/>
      <c r="AI344" s="76"/>
      <c r="AK344" s="85"/>
      <c r="AL344" s="86"/>
      <c r="AM344" s="87"/>
      <c r="AO344" s="74"/>
      <c r="AP344" s="75"/>
      <c r="AQ344" s="75"/>
      <c r="AR344" s="76"/>
      <c r="AT344" s="85"/>
      <c r="AU344" s="86"/>
      <c r="AV344" s="87"/>
      <c r="AX344" s="94"/>
      <c r="AY344" s="95"/>
      <c r="AZ344" s="96"/>
      <c r="BB344" s="85"/>
      <c r="BC344" s="86"/>
      <c r="BD344" s="87"/>
      <c r="BF344" s="85"/>
      <c r="BG344" s="86"/>
      <c r="BH344" s="87"/>
      <c r="BJ344" s="85"/>
      <c r="BK344" s="86"/>
      <c r="BL344" s="87"/>
      <c r="BN344" s="103"/>
      <c r="BO344" s="104"/>
      <c r="BP344" s="105"/>
    </row>
    <row r="345" spans="3:68">
      <c r="C345" s="54"/>
      <c r="D345" s="45"/>
      <c r="E345" s="51"/>
      <c r="F345" s="51"/>
      <c r="G345" s="46"/>
      <c r="I345" s="71"/>
      <c r="J345" s="72"/>
      <c r="K345" s="72"/>
      <c r="L345" s="73"/>
      <c r="N345" s="71"/>
      <c r="O345" s="72"/>
      <c r="P345" s="72"/>
      <c r="Q345" s="73"/>
      <c r="S345" s="82"/>
      <c r="T345" s="83"/>
      <c r="U345" s="84"/>
      <c r="W345" s="71"/>
      <c r="X345" s="72"/>
      <c r="Y345" s="72"/>
      <c r="Z345" s="73"/>
      <c r="AB345" s="82"/>
      <c r="AC345" s="83"/>
      <c r="AD345" s="84"/>
      <c r="AF345" s="71"/>
      <c r="AG345" s="72"/>
      <c r="AH345" s="72"/>
      <c r="AI345" s="73"/>
      <c r="AK345" s="82"/>
      <c r="AL345" s="83"/>
      <c r="AM345" s="84"/>
      <c r="AO345" s="71"/>
      <c r="AP345" s="72"/>
      <c r="AQ345" s="72"/>
      <c r="AR345" s="73"/>
      <c r="AT345" s="82"/>
      <c r="AU345" s="83"/>
      <c r="AV345" s="84"/>
      <c r="AX345" s="91"/>
      <c r="AY345" s="92"/>
      <c r="AZ345" s="93"/>
      <c r="BB345" s="82"/>
      <c r="BC345" s="83"/>
      <c r="BD345" s="84"/>
      <c r="BF345" s="82"/>
      <c r="BG345" s="83"/>
      <c r="BH345" s="84"/>
      <c r="BJ345" s="82"/>
      <c r="BK345" s="83"/>
      <c r="BL345" s="84"/>
      <c r="BN345" s="100"/>
      <c r="BO345" s="101"/>
      <c r="BP345" s="102"/>
    </row>
    <row r="346" spans="3:68">
      <c r="C346" s="56"/>
      <c r="D346" s="57"/>
      <c r="E346" s="58"/>
      <c r="F346" s="58"/>
      <c r="G346" s="59"/>
      <c r="I346" s="74"/>
      <c r="J346" s="75"/>
      <c r="K346" s="75"/>
      <c r="L346" s="76"/>
      <c r="N346" s="74"/>
      <c r="O346" s="75"/>
      <c r="P346" s="75"/>
      <c r="Q346" s="76"/>
      <c r="S346" s="85"/>
      <c r="T346" s="86"/>
      <c r="U346" s="87"/>
      <c r="W346" s="74"/>
      <c r="X346" s="75"/>
      <c r="Y346" s="75"/>
      <c r="Z346" s="76"/>
      <c r="AB346" s="85"/>
      <c r="AC346" s="86"/>
      <c r="AD346" s="87"/>
      <c r="AF346" s="74"/>
      <c r="AG346" s="75"/>
      <c r="AH346" s="75"/>
      <c r="AI346" s="76"/>
      <c r="AK346" s="85"/>
      <c r="AL346" s="86"/>
      <c r="AM346" s="87"/>
      <c r="AO346" s="74"/>
      <c r="AP346" s="75"/>
      <c r="AQ346" s="75"/>
      <c r="AR346" s="76"/>
      <c r="AT346" s="85"/>
      <c r="AU346" s="86"/>
      <c r="AV346" s="87"/>
      <c r="AX346" s="94"/>
      <c r="AY346" s="95"/>
      <c r="AZ346" s="96"/>
      <c r="BB346" s="85"/>
      <c r="BC346" s="86"/>
      <c r="BD346" s="87"/>
      <c r="BF346" s="85"/>
      <c r="BG346" s="86"/>
      <c r="BH346" s="87"/>
      <c r="BJ346" s="85"/>
      <c r="BK346" s="86"/>
      <c r="BL346" s="87"/>
      <c r="BN346" s="103"/>
      <c r="BO346" s="104"/>
      <c r="BP346" s="105"/>
    </row>
    <row r="347" spans="3:68">
      <c r="C347" s="54"/>
      <c r="D347" s="45"/>
      <c r="E347" s="51"/>
      <c r="F347" s="51"/>
      <c r="G347" s="46"/>
      <c r="I347" s="71"/>
      <c r="J347" s="72"/>
      <c r="K347" s="72"/>
      <c r="L347" s="73"/>
      <c r="N347" s="71"/>
      <c r="O347" s="72"/>
      <c r="P347" s="72"/>
      <c r="Q347" s="73"/>
      <c r="S347" s="82"/>
      <c r="T347" s="83"/>
      <c r="U347" s="84"/>
      <c r="W347" s="71"/>
      <c r="X347" s="72"/>
      <c r="Y347" s="72"/>
      <c r="Z347" s="73"/>
      <c r="AB347" s="82"/>
      <c r="AC347" s="83"/>
      <c r="AD347" s="84"/>
      <c r="AF347" s="71"/>
      <c r="AG347" s="72"/>
      <c r="AH347" s="72"/>
      <c r="AI347" s="73"/>
      <c r="AK347" s="82"/>
      <c r="AL347" s="83"/>
      <c r="AM347" s="84"/>
      <c r="AO347" s="71"/>
      <c r="AP347" s="72"/>
      <c r="AQ347" s="72"/>
      <c r="AR347" s="73"/>
      <c r="AT347" s="82"/>
      <c r="AU347" s="83"/>
      <c r="AV347" s="84"/>
      <c r="AX347" s="91"/>
      <c r="AY347" s="92"/>
      <c r="AZ347" s="93"/>
      <c r="BB347" s="82"/>
      <c r="BC347" s="83"/>
      <c r="BD347" s="84"/>
      <c r="BF347" s="82"/>
      <c r="BG347" s="83"/>
      <c r="BH347" s="84"/>
      <c r="BJ347" s="82"/>
      <c r="BK347" s="83"/>
      <c r="BL347" s="84"/>
      <c r="BN347" s="100"/>
      <c r="BO347" s="101"/>
      <c r="BP347" s="102"/>
    </row>
    <row r="348" spans="3:68">
      <c r="C348" s="56"/>
      <c r="D348" s="57"/>
      <c r="E348" s="58"/>
      <c r="F348" s="58"/>
      <c r="G348" s="59"/>
      <c r="I348" s="74"/>
      <c r="J348" s="75"/>
      <c r="K348" s="75"/>
      <c r="L348" s="76"/>
      <c r="N348" s="74"/>
      <c r="O348" s="75"/>
      <c r="P348" s="75"/>
      <c r="Q348" s="76"/>
      <c r="S348" s="85"/>
      <c r="T348" s="86"/>
      <c r="U348" s="87"/>
      <c r="W348" s="74"/>
      <c r="X348" s="75"/>
      <c r="Y348" s="75"/>
      <c r="Z348" s="76"/>
      <c r="AB348" s="85"/>
      <c r="AC348" s="86"/>
      <c r="AD348" s="87"/>
      <c r="AF348" s="74"/>
      <c r="AG348" s="75"/>
      <c r="AH348" s="75"/>
      <c r="AI348" s="76"/>
      <c r="AK348" s="85"/>
      <c r="AL348" s="86"/>
      <c r="AM348" s="87"/>
      <c r="AO348" s="74"/>
      <c r="AP348" s="75"/>
      <c r="AQ348" s="75"/>
      <c r="AR348" s="76"/>
      <c r="AT348" s="85"/>
      <c r="AU348" s="86"/>
      <c r="AV348" s="87"/>
      <c r="AX348" s="94"/>
      <c r="AY348" s="95"/>
      <c r="AZ348" s="96"/>
      <c r="BB348" s="85"/>
      <c r="BC348" s="86"/>
      <c r="BD348" s="87"/>
      <c r="BF348" s="85"/>
      <c r="BG348" s="86"/>
      <c r="BH348" s="87"/>
      <c r="BJ348" s="85"/>
      <c r="BK348" s="86"/>
      <c r="BL348" s="87"/>
      <c r="BN348" s="103"/>
      <c r="BO348" s="104"/>
      <c r="BP348" s="105"/>
    </row>
    <row r="349" spans="3:68">
      <c r="C349" s="54"/>
      <c r="D349" s="45"/>
      <c r="E349" s="51"/>
      <c r="F349" s="51"/>
      <c r="G349" s="46"/>
      <c r="I349" s="71"/>
      <c r="J349" s="72"/>
      <c r="K349" s="72"/>
      <c r="L349" s="73"/>
      <c r="N349" s="71"/>
      <c r="O349" s="72"/>
      <c r="P349" s="72"/>
      <c r="Q349" s="73"/>
      <c r="S349" s="82"/>
      <c r="T349" s="83"/>
      <c r="U349" s="84"/>
      <c r="W349" s="71"/>
      <c r="X349" s="72"/>
      <c r="Y349" s="72"/>
      <c r="Z349" s="73"/>
      <c r="AB349" s="82"/>
      <c r="AC349" s="83"/>
      <c r="AD349" s="84"/>
      <c r="AF349" s="71"/>
      <c r="AG349" s="72"/>
      <c r="AH349" s="72"/>
      <c r="AI349" s="73"/>
      <c r="AK349" s="82"/>
      <c r="AL349" s="83"/>
      <c r="AM349" s="84"/>
      <c r="AO349" s="71"/>
      <c r="AP349" s="72"/>
      <c r="AQ349" s="72"/>
      <c r="AR349" s="73"/>
      <c r="AT349" s="82"/>
      <c r="AU349" s="83"/>
      <c r="AV349" s="84"/>
      <c r="AX349" s="91"/>
      <c r="AY349" s="92"/>
      <c r="AZ349" s="93"/>
      <c r="BB349" s="82"/>
      <c r="BC349" s="83"/>
      <c r="BD349" s="84"/>
      <c r="BF349" s="82"/>
      <c r="BG349" s="83"/>
      <c r="BH349" s="84"/>
      <c r="BJ349" s="82"/>
      <c r="BK349" s="83"/>
      <c r="BL349" s="84"/>
      <c r="BN349" s="100"/>
      <c r="BO349" s="101"/>
      <c r="BP349" s="102"/>
    </row>
    <row r="350" spans="3:68">
      <c r="C350" s="56"/>
      <c r="D350" s="57"/>
      <c r="E350" s="58"/>
      <c r="F350" s="58"/>
      <c r="G350" s="59"/>
      <c r="I350" s="74"/>
      <c r="J350" s="75"/>
      <c r="K350" s="75"/>
      <c r="L350" s="76"/>
      <c r="N350" s="74"/>
      <c r="O350" s="75"/>
      <c r="P350" s="75"/>
      <c r="Q350" s="76"/>
      <c r="S350" s="85"/>
      <c r="T350" s="86"/>
      <c r="U350" s="87"/>
      <c r="W350" s="74"/>
      <c r="X350" s="75"/>
      <c r="Y350" s="75"/>
      <c r="Z350" s="76"/>
      <c r="AB350" s="85"/>
      <c r="AC350" s="86"/>
      <c r="AD350" s="87"/>
      <c r="AF350" s="74"/>
      <c r="AG350" s="75"/>
      <c r="AH350" s="75"/>
      <c r="AI350" s="76"/>
      <c r="AK350" s="85"/>
      <c r="AL350" s="86"/>
      <c r="AM350" s="87"/>
      <c r="AO350" s="74"/>
      <c r="AP350" s="75"/>
      <c r="AQ350" s="75"/>
      <c r="AR350" s="76"/>
      <c r="AT350" s="85"/>
      <c r="AU350" s="86"/>
      <c r="AV350" s="87"/>
      <c r="AX350" s="94"/>
      <c r="AY350" s="95"/>
      <c r="AZ350" s="96"/>
      <c r="BB350" s="85"/>
      <c r="BC350" s="86"/>
      <c r="BD350" s="87"/>
      <c r="BF350" s="85"/>
      <c r="BG350" s="86"/>
      <c r="BH350" s="87"/>
      <c r="BJ350" s="85"/>
      <c r="BK350" s="86"/>
      <c r="BL350" s="87"/>
      <c r="BN350" s="103"/>
      <c r="BO350" s="104"/>
      <c r="BP350" s="105"/>
    </row>
    <row r="351" spans="3:68">
      <c r="C351" s="54"/>
      <c r="D351" s="45"/>
      <c r="E351" s="51"/>
      <c r="F351" s="51"/>
      <c r="G351" s="46"/>
      <c r="I351" s="71"/>
      <c r="J351" s="72"/>
      <c r="K351" s="72"/>
      <c r="L351" s="73"/>
      <c r="N351" s="71"/>
      <c r="O351" s="72"/>
      <c r="P351" s="72"/>
      <c r="Q351" s="73"/>
      <c r="S351" s="82"/>
      <c r="T351" s="83"/>
      <c r="U351" s="84"/>
      <c r="W351" s="71"/>
      <c r="X351" s="72"/>
      <c r="Y351" s="72"/>
      <c r="Z351" s="73"/>
      <c r="AB351" s="82"/>
      <c r="AC351" s="83"/>
      <c r="AD351" s="84"/>
      <c r="AF351" s="71"/>
      <c r="AG351" s="72"/>
      <c r="AH351" s="72"/>
      <c r="AI351" s="73"/>
      <c r="AK351" s="82"/>
      <c r="AL351" s="83"/>
      <c r="AM351" s="84"/>
      <c r="AO351" s="71"/>
      <c r="AP351" s="72"/>
      <c r="AQ351" s="72"/>
      <c r="AR351" s="73"/>
      <c r="AT351" s="82"/>
      <c r="AU351" s="83"/>
      <c r="AV351" s="84"/>
      <c r="AX351" s="91"/>
      <c r="AY351" s="92"/>
      <c r="AZ351" s="93"/>
      <c r="BB351" s="82"/>
      <c r="BC351" s="83"/>
      <c r="BD351" s="84"/>
      <c r="BF351" s="82"/>
      <c r="BG351" s="83"/>
      <c r="BH351" s="84"/>
      <c r="BJ351" s="82"/>
      <c r="BK351" s="83"/>
      <c r="BL351" s="84"/>
      <c r="BN351" s="100"/>
      <c r="BO351" s="101"/>
      <c r="BP351" s="102"/>
    </row>
    <row r="352" spans="3:68">
      <c r="C352" s="56"/>
      <c r="D352" s="57"/>
      <c r="E352" s="58"/>
      <c r="F352" s="58"/>
      <c r="G352" s="59"/>
      <c r="I352" s="74"/>
      <c r="J352" s="75"/>
      <c r="K352" s="75"/>
      <c r="L352" s="76"/>
      <c r="N352" s="74"/>
      <c r="O352" s="75"/>
      <c r="P352" s="75"/>
      <c r="Q352" s="76"/>
      <c r="S352" s="85"/>
      <c r="T352" s="86"/>
      <c r="U352" s="87"/>
      <c r="W352" s="74"/>
      <c r="X352" s="75"/>
      <c r="Y352" s="75"/>
      <c r="Z352" s="76"/>
      <c r="AB352" s="85"/>
      <c r="AC352" s="86"/>
      <c r="AD352" s="87"/>
      <c r="AF352" s="74"/>
      <c r="AG352" s="75"/>
      <c r="AH352" s="75"/>
      <c r="AI352" s="76"/>
      <c r="AK352" s="85"/>
      <c r="AL352" s="86"/>
      <c r="AM352" s="87"/>
      <c r="AO352" s="74"/>
      <c r="AP352" s="75"/>
      <c r="AQ352" s="75"/>
      <c r="AR352" s="76"/>
      <c r="AT352" s="85"/>
      <c r="AU352" s="86"/>
      <c r="AV352" s="87"/>
      <c r="AX352" s="94"/>
      <c r="AY352" s="95"/>
      <c r="AZ352" s="96"/>
      <c r="BB352" s="85"/>
      <c r="BC352" s="86"/>
      <c r="BD352" s="87"/>
      <c r="BF352" s="85"/>
      <c r="BG352" s="86"/>
      <c r="BH352" s="87"/>
      <c r="BJ352" s="85"/>
      <c r="BK352" s="86"/>
      <c r="BL352" s="87"/>
      <c r="BN352" s="103"/>
      <c r="BO352" s="104"/>
      <c r="BP352" s="105"/>
    </row>
    <row r="353" spans="3:68">
      <c r="C353" s="54"/>
      <c r="D353" s="45"/>
      <c r="E353" s="51"/>
      <c r="F353" s="51"/>
      <c r="G353" s="46"/>
      <c r="I353" s="71"/>
      <c r="J353" s="72"/>
      <c r="K353" s="72"/>
      <c r="L353" s="73"/>
      <c r="N353" s="71"/>
      <c r="O353" s="72"/>
      <c r="P353" s="72"/>
      <c r="Q353" s="73"/>
      <c r="S353" s="82"/>
      <c r="T353" s="83"/>
      <c r="U353" s="84"/>
      <c r="W353" s="71"/>
      <c r="X353" s="72"/>
      <c r="Y353" s="72"/>
      <c r="Z353" s="73"/>
      <c r="AB353" s="82"/>
      <c r="AC353" s="83"/>
      <c r="AD353" s="84"/>
      <c r="AF353" s="71"/>
      <c r="AG353" s="72"/>
      <c r="AH353" s="72"/>
      <c r="AI353" s="73"/>
      <c r="AK353" s="82"/>
      <c r="AL353" s="83"/>
      <c r="AM353" s="84"/>
      <c r="AO353" s="71"/>
      <c r="AP353" s="72"/>
      <c r="AQ353" s="72"/>
      <c r="AR353" s="73"/>
      <c r="AT353" s="82"/>
      <c r="AU353" s="83"/>
      <c r="AV353" s="84"/>
      <c r="AX353" s="91"/>
      <c r="AY353" s="92"/>
      <c r="AZ353" s="93"/>
      <c r="BB353" s="82"/>
      <c r="BC353" s="83"/>
      <c r="BD353" s="84"/>
      <c r="BF353" s="82"/>
      <c r="BG353" s="83"/>
      <c r="BH353" s="84"/>
      <c r="BJ353" s="82"/>
      <c r="BK353" s="83"/>
      <c r="BL353" s="84"/>
      <c r="BN353" s="100"/>
      <c r="BO353" s="101"/>
      <c r="BP353" s="102"/>
    </row>
    <row r="354" spans="3:68">
      <c r="C354" s="56"/>
      <c r="D354" s="57"/>
      <c r="E354" s="58"/>
      <c r="F354" s="58"/>
      <c r="G354" s="59"/>
      <c r="I354" s="74"/>
      <c r="J354" s="75"/>
      <c r="K354" s="75"/>
      <c r="L354" s="76"/>
      <c r="N354" s="74"/>
      <c r="O354" s="75"/>
      <c r="P354" s="75"/>
      <c r="Q354" s="76"/>
      <c r="S354" s="85"/>
      <c r="T354" s="86"/>
      <c r="U354" s="87"/>
      <c r="W354" s="74"/>
      <c r="X354" s="75"/>
      <c r="Y354" s="75"/>
      <c r="Z354" s="76"/>
      <c r="AB354" s="85"/>
      <c r="AC354" s="86"/>
      <c r="AD354" s="87"/>
      <c r="AF354" s="74"/>
      <c r="AG354" s="75"/>
      <c r="AH354" s="75"/>
      <c r="AI354" s="76"/>
      <c r="AK354" s="85"/>
      <c r="AL354" s="86"/>
      <c r="AM354" s="87"/>
      <c r="AO354" s="74"/>
      <c r="AP354" s="75"/>
      <c r="AQ354" s="75"/>
      <c r="AR354" s="76"/>
      <c r="AT354" s="85"/>
      <c r="AU354" s="86"/>
      <c r="AV354" s="87"/>
      <c r="AX354" s="94"/>
      <c r="AY354" s="95"/>
      <c r="AZ354" s="96"/>
      <c r="BB354" s="85"/>
      <c r="BC354" s="86"/>
      <c r="BD354" s="87"/>
      <c r="BF354" s="85"/>
      <c r="BG354" s="86"/>
      <c r="BH354" s="87"/>
      <c r="BJ354" s="85"/>
      <c r="BK354" s="86"/>
      <c r="BL354" s="87"/>
      <c r="BN354" s="103"/>
      <c r="BO354" s="104"/>
      <c r="BP354" s="105"/>
    </row>
    <row r="355" spans="3:68">
      <c r="C355" s="54"/>
      <c r="D355" s="45"/>
      <c r="E355" s="51"/>
      <c r="F355" s="51"/>
      <c r="G355" s="46"/>
      <c r="I355" s="71"/>
      <c r="J355" s="72"/>
      <c r="K355" s="72"/>
      <c r="L355" s="73"/>
      <c r="N355" s="71"/>
      <c r="O355" s="72"/>
      <c r="P355" s="72"/>
      <c r="Q355" s="73"/>
      <c r="S355" s="82"/>
      <c r="T355" s="83"/>
      <c r="U355" s="84"/>
      <c r="W355" s="71"/>
      <c r="X355" s="72"/>
      <c r="Y355" s="72"/>
      <c r="Z355" s="73"/>
      <c r="AB355" s="82"/>
      <c r="AC355" s="83"/>
      <c r="AD355" s="84"/>
      <c r="AF355" s="71"/>
      <c r="AG355" s="72"/>
      <c r="AH355" s="72"/>
      <c r="AI355" s="73"/>
      <c r="AK355" s="82"/>
      <c r="AL355" s="83"/>
      <c r="AM355" s="84"/>
      <c r="AO355" s="71"/>
      <c r="AP355" s="72"/>
      <c r="AQ355" s="72"/>
      <c r="AR355" s="73"/>
      <c r="AT355" s="82"/>
      <c r="AU355" s="83"/>
      <c r="AV355" s="84"/>
      <c r="AX355" s="91"/>
      <c r="AY355" s="92"/>
      <c r="AZ355" s="93"/>
      <c r="BB355" s="82"/>
      <c r="BC355" s="83"/>
      <c r="BD355" s="84"/>
      <c r="BF355" s="82"/>
      <c r="BG355" s="83"/>
      <c r="BH355" s="84"/>
      <c r="BJ355" s="82"/>
      <c r="BK355" s="83"/>
      <c r="BL355" s="84"/>
      <c r="BN355" s="100"/>
      <c r="BO355" s="101"/>
      <c r="BP355" s="102"/>
    </row>
    <row r="356" spans="3:68">
      <c r="C356" s="56"/>
      <c r="D356" s="57"/>
      <c r="E356" s="58"/>
      <c r="F356" s="58"/>
      <c r="G356" s="59"/>
      <c r="I356" s="74"/>
      <c r="J356" s="75"/>
      <c r="K356" s="75"/>
      <c r="L356" s="76"/>
      <c r="N356" s="74"/>
      <c r="O356" s="75"/>
      <c r="P356" s="75"/>
      <c r="Q356" s="76"/>
      <c r="S356" s="85"/>
      <c r="T356" s="86"/>
      <c r="U356" s="87"/>
      <c r="W356" s="74"/>
      <c r="X356" s="75"/>
      <c r="Y356" s="75"/>
      <c r="Z356" s="76"/>
      <c r="AB356" s="85"/>
      <c r="AC356" s="86"/>
      <c r="AD356" s="87"/>
      <c r="AF356" s="74"/>
      <c r="AG356" s="75"/>
      <c r="AH356" s="75"/>
      <c r="AI356" s="76"/>
      <c r="AK356" s="85"/>
      <c r="AL356" s="86"/>
      <c r="AM356" s="87"/>
      <c r="AO356" s="74"/>
      <c r="AP356" s="75"/>
      <c r="AQ356" s="75"/>
      <c r="AR356" s="76"/>
      <c r="AT356" s="85"/>
      <c r="AU356" s="86"/>
      <c r="AV356" s="87"/>
      <c r="AX356" s="94"/>
      <c r="AY356" s="95"/>
      <c r="AZ356" s="96"/>
      <c r="BB356" s="85"/>
      <c r="BC356" s="86"/>
      <c r="BD356" s="87"/>
      <c r="BF356" s="85"/>
      <c r="BG356" s="86"/>
      <c r="BH356" s="87"/>
      <c r="BJ356" s="85"/>
      <c r="BK356" s="86"/>
      <c r="BL356" s="87"/>
      <c r="BN356" s="103"/>
      <c r="BO356" s="104"/>
      <c r="BP356" s="105"/>
    </row>
    <row r="357" spans="3:68">
      <c r="C357" s="54"/>
      <c r="D357" s="45"/>
      <c r="E357" s="51"/>
      <c r="F357" s="51"/>
      <c r="G357" s="46"/>
      <c r="I357" s="71"/>
      <c r="J357" s="72"/>
      <c r="K357" s="72"/>
      <c r="L357" s="73"/>
      <c r="N357" s="71"/>
      <c r="O357" s="72"/>
      <c r="P357" s="72"/>
      <c r="Q357" s="73"/>
      <c r="S357" s="82"/>
      <c r="T357" s="83"/>
      <c r="U357" s="84"/>
      <c r="W357" s="71"/>
      <c r="X357" s="72"/>
      <c r="Y357" s="72"/>
      <c r="Z357" s="73"/>
      <c r="AB357" s="82"/>
      <c r="AC357" s="83"/>
      <c r="AD357" s="84"/>
      <c r="AF357" s="71"/>
      <c r="AG357" s="72"/>
      <c r="AH357" s="72"/>
      <c r="AI357" s="73"/>
      <c r="AK357" s="82"/>
      <c r="AL357" s="83"/>
      <c r="AM357" s="84"/>
      <c r="AO357" s="71"/>
      <c r="AP357" s="72"/>
      <c r="AQ357" s="72"/>
      <c r="AR357" s="73"/>
      <c r="AT357" s="82"/>
      <c r="AU357" s="83"/>
      <c r="AV357" s="84"/>
      <c r="AX357" s="91"/>
      <c r="AY357" s="92"/>
      <c r="AZ357" s="93"/>
      <c r="BB357" s="82"/>
      <c r="BC357" s="83"/>
      <c r="BD357" s="84"/>
      <c r="BF357" s="82"/>
      <c r="BG357" s="83"/>
      <c r="BH357" s="84"/>
      <c r="BJ357" s="82"/>
      <c r="BK357" s="83"/>
      <c r="BL357" s="84"/>
      <c r="BN357" s="100"/>
      <c r="BO357" s="101"/>
      <c r="BP357" s="102"/>
    </row>
    <row r="358" spans="3:68">
      <c r="C358" s="56"/>
      <c r="D358" s="57"/>
      <c r="E358" s="58"/>
      <c r="F358" s="58"/>
      <c r="G358" s="59"/>
      <c r="I358" s="74"/>
      <c r="J358" s="75"/>
      <c r="K358" s="75"/>
      <c r="L358" s="76"/>
      <c r="N358" s="74"/>
      <c r="O358" s="75"/>
      <c r="P358" s="75"/>
      <c r="Q358" s="76"/>
      <c r="S358" s="85"/>
      <c r="T358" s="86"/>
      <c r="U358" s="87"/>
      <c r="W358" s="74"/>
      <c r="X358" s="75"/>
      <c r="Y358" s="75"/>
      <c r="Z358" s="76"/>
      <c r="AB358" s="85"/>
      <c r="AC358" s="86"/>
      <c r="AD358" s="87"/>
      <c r="AF358" s="74"/>
      <c r="AG358" s="75"/>
      <c r="AH358" s="75"/>
      <c r="AI358" s="76"/>
      <c r="AK358" s="85"/>
      <c r="AL358" s="86"/>
      <c r="AM358" s="87"/>
      <c r="AO358" s="74"/>
      <c r="AP358" s="75"/>
      <c r="AQ358" s="75"/>
      <c r="AR358" s="76"/>
      <c r="AT358" s="85"/>
      <c r="AU358" s="86"/>
      <c r="AV358" s="87"/>
      <c r="AX358" s="94"/>
      <c r="AY358" s="95"/>
      <c r="AZ358" s="96"/>
      <c r="BB358" s="85"/>
      <c r="BC358" s="86"/>
      <c r="BD358" s="87"/>
      <c r="BF358" s="85"/>
      <c r="BG358" s="86"/>
      <c r="BH358" s="87"/>
      <c r="BJ358" s="85"/>
      <c r="BK358" s="86"/>
      <c r="BL358" s="87"/>
      <c r="BN358" s="103"/>
      <c r="BO358" s="104"/>
      <c r="BP358" s="105"/>
    </row>
    <row r="359" spans="3:68">
      <c r="C359" s="54"/>
      <c r="D359" s="45"/>
      <c r="E359" s="51"/>
      <c r="F359" s="51"/>
      <c r="G359" s="46"/>
      <c r="I359" s="71"/>
      <c r="J359" s="72"/>
      <c r="K359" s="72"/>
      <c r="L359" s="73"/>
      <c r="N359" s="71"/>
      <c r="O359" s="72"/>
      <c r="P359" s="72"/>
      <c r="Q359" s="73"/>
      <c r="S359" s="82"/>
      <c r="T359" s="83"/>
      <c r="U359" s="84"/>
      <c r="W359" s="71"/>
      <c r="X359" s="72"/>
      <c r="Y359" s="72"/>
      <c r="Z359" s="73"/>
      <c r="AB359" s="82"/>
      <c r="AC359" s="83"/>
      <c r="AD359" s="84"/>
      <c r="AF359" s="71"/>
      <c r="AG359" s="72"/>
      <c r="AH359" s="72"/>
      <c r="AI359" s="73"/>
      <c r="AK359" s="82"/>
      <c r="AL359" s="83"/>
      <c r="AM359" s="84"/>
      <c r="AO359" s="71"/>
      <c r="AP359" s="72"/>
      <c r="AQ359" s="72"/>
      <c r="AR359" s="73"/>
      <c r="AT359" s="82"/>
      <c r="AU359" s="83"/>
      <c r="AV359" s="84"/>
      <c r="AX359" s="91"/>
      <c r="AY359" s="92"/>
      <c r="AZ359" s="93"/>
      <c r="BB359" s="82"/>
      <c r="BC359" s="83"/>
      <c r="BD359" s="84"/>
      <c r="BF359" s="82"/>
      <c r="BG359" s="83"/>
      <c r="BH359" s="84"/>
      <c r="BJ359" s="82"/>
      <c r="BK359" s="83"/>
      <c r="BL359" s="84"/>
      <c r="BN359" s="100"/>
      <c r="BO359" s="101"/>
      <c r="BP359" s="102"/>
    </row>
    <row r="360" spans="3:68">
      <c r="C360" s="56"/>
      <c r="D360" s="57"/>
      <c r="E360" s="58"/>
      <c r="F360" s="58"/>
      <c r="G360" s="59"/>
      <c r="I360" s="74"/>
      <c r="J360" s="75"/>
      <c r="K360" s="75"/>
      <c r="L360" s="76"/>
      <c r="N360" s="74"/>
      <c r="O360" s="75"/>
      <c r="P360" s="75"/>
      <c r="Q360" s="76"/>
      <c r="S360" s="85"/>
      <c r="T360" s="86"/>
      <c r="U360" s="87"/>
      <c r="W360" s="74"/>
      <c r="X360" s="75"/>
      <c r="Y360" s="75"/>
      <c r="Z360" s="76"/>
      <c r="AB360" s="85"/>
      <c r="AC360" s="86"/>
      <c r="AD360" s="87"/>
      <c r="AF360" s="74"/>
      <c r="AG360" s="75"/>
      <c r="AH360" s="75"/>
      <c r="AI360" s="76"/>
      <c r="AK360" s="85"/>
      <c r="AL360" s="86"/>
      <c r="AM360" s="87"/>
      <c r="AO360" s="74"/>
      <c r="AP360" s="75"/>
      <c r="AQ360" s="75"/>
      <c r="AR360" s="76"/>
      <c r="AT360" s="85"/>
      <c r="AU360" s="86"/>
      <c r="AV360" s="87"/>
      <c r="AX360" s="94"/>
      <c r="AY360" s="95"/>
      <c r="AZ360" s="96"/>
      <c r="BB360" s="85"/>
      <c r="BC360" s="86"/>
      <c r="BD360" s="87"/>
      <c r="BF360" s="85"/>
      <c r="BG360" s="86"/>
      <c r="BH360" s="87"/>
      <c r="BJ360" s="85"/>
      <c r="BK360" s="86"/>
      <c r="BL360" s="87"/>
      <c r="BN360" s="103"/>
      <c r="BO360" s="104"/>
      <c r="BP360" s="105"/>
    </row>
    <row r="361" spans="3:68">
      <c r="C361" s="54"/>
      <c r="D361" s="45"/>
      <c r="E361" s="51"/>
      <c r="F361" s="51"/>
      <c r="G361" s="46"/>
      <c r="I361" s="71"/>
      <c r="J361" s="72"/>
      <c r="K361" s="72"/>
      <c r="L361" s="73"/>
      <c r="N361" s="71"/>
      <c r="O361" s="72"/>
      <c r="P361" s="72"/>
      <c r="Q361" s="73"/>
      <c r="S361" s="82"/>
      <c r="T361" s="83"/>
      <c r="U361" s="84"/>
      <c r="W361" s="71"/>
      <c r="X361" s="72"/>
      <c r="Y361" s="72"/>
      <c r="Z361" s="73"/>
      <c r="AB361" s="82"/>
      <c r="AC361" s="83"/>
      <c r="AD361" s="84"/>
      <c r="AF361" s="71"/>
      <c r="AG361" s="72"/>
      <c r="AH361" s="72"/>
      <c r="AI361" s="73"/>
      <c r="AK361" s="82"/>
      <c r="AL361" s="83"/>
      <c r="AM361" s="84"/>
      <c r="AO361" s="71"/>
      <c r="AP361" s="72"/>
      <c r="AQ361" s="72"/>
      <c r="AR361" s="73"/>
      <c r="AT361" s="82"/>
      <c r="AU361" s="83"/>
      <c r="AV361" s="84"/>
      <c r="AX361" s="91"/>
      <c r="AY361" s="92"/>
      <c r="AZ361" s="93"/>
      <c r="BB361" s="82"/>
      <c r="BC361" s="83"/>
      <c r="BD361" s="84"/>
      <c r="BF361" s="82"/>
      <c r="BG361" s="83"/>
      <c r="BH361" s="84"/>
      <c r="BJ361" s="82"/>
      <c r="BK361" s="83"/>
      <c r="BL361" s="84"/>
      <c r="BN361" s="100"/>
      <c r="BO361" s="101"/>
      <c r="BP361" s="102"/>
    </row>
    <row r="362" spans="3:68">
      <c r="C362" s="56"/>
      <c r="D362" s="57"/>
      <c r="E362" s="58"/>
      <c r="F362" s="58"/>
      <c r="G362" s="59"/>
      <c r="I362" s="74"/>
      <c r="J362" s="75"/>
      <c r="K362" s="75"/>
      <c r="L362" s="76"/>
      <c r="N362" s="74"/>
      <c r="O362" s="75"/>
      <c r="P362" s="75"/>
      <c r="Q362" s="76"/>
      <c r="S362" s="85"/>
      <c r="T362" s="86"/>
      <c r="U362" s="87"/>
      <c r="W362" s="74"/>
      <c r="X362" s="75"/>
      <c r="Y362" s="75"/>
      <c r="Z362" s="76"/>
      <c r="AB362" s="85"/>
      <c r="AC362" s="86"/>
      <c r="AD362" s="87"/>
      <c r="AF362" s="74"/>
      <c r="AG362" s="75"/>
      <c r="AH362" s="75"/>
      <c r="AI362" s="76"/>
      <c r="AK362" s="85"/>
      <c r="AL362" s="86"/>
      <c r="AM362" s="87"/>
      <c r="AO362" s="74"/>
      <c r="AP362" s="75"/>
      <c r="AQ362" s="75"/>
      <c r="AR362" s="76"/>
      <c r="AT362" s="85"/>
      <c r="AU362" s="86"/>
      <c r="AV362" s="87"/>
      <c r="AX362" s="94"/>
      <c r="AY362" s="95"/>
      <c r="AZ362" s="96"/>
      <c r="BB362" s="85"/>
      <c r="BC362" s="86"/>
      <c r="BD362" s="87"/>
      <c r="BF362" s="85"/>
      <c r="BG362" s="86"/>
      <c r="BH362" s="87"/>
      <c r="BJ362" s="85"/>
      <c r="BK362" s="86"/>
      <c r="BL362" s="87"/>
      <c r="BN362" s="103"/>
      <c r="BO362" s="104"/>
      <c r="BP362" s="105"/>
    </row>
    <row r="363" spans="3:68">
      <c r="C363" s="54"/>
      <c r="D363" s="45"/>
      <c r="E363" s="51"/>
      <c r="F363" s="51"/>
      <c r="G363" s="46"/>
      <c r="I363" s="71"/>
      <c r="J363" s="72"/>
      <c r="K363" s="72"/>
      <c r="L363" s="73"/>
      <c r="N363" s="71"/>
      <c r="O363" s="72"/>
      <c r="P363" s="72"/>
      <c r="Q363" s="73"/>
      <c r="S363" s="82"/>
      <c r="T363" s="83"/>
      <c r="U363" s="84"/>
      <c r="W363" s="71"/>
      <c r="X363" s="72"/>
      <c r="Y363" s="72"/>
      <c r="Z363" s="73"/>
      <c r="AB363" s="82"/>
      <c r="AC363" s="83"/>
      <c r="AD363" s="84"/>
      <c r="AF363" s="71"/>
      <c r="AG363" s="72"/>
      <c r="AH363" s="72"/>
      <c r="AI363" s="73"/>
      <c r="AK363" s="82"/>
      <c r="AL363" s="83"/>
      <c r="AM363" s="84"/>
      <c r="AO363" s="71"/>
      <c r="AP363" s="72"/>
      <c r="AQ363" s="72"/>
      <c r="AR363" s="73"/>
      <c r="AT363" s="82"/>
      <c r="AU363" s="83"/>
      <c r="AV363" s="84"/>
      <c r="AX363" s="91"/>
      <c r="AY363" s="92"/>
      <c r="AZ363" s="93"/>
      <c r="BB363" s="82"/>
      <c r="BC363" s="83"/>
      <c r="BD363" s="84"/>
      <c r="BF363" s="82"/>
      <c r="BG363" s="83"/>
      <c r="BH363" s="84"/>
      <c r="BJ363" s="82"/>
      <c r="BK363" s="83"/>
      <c r="BL363" s="84"/>
      <c r="BN363" s="100"/>
      <c r="BO363" s="101"/>
      <c r="BP363" s="102"/>
    </row>
    <row r="364" spans="3:68">
      <c r="C364" s="56"/>
      <c r="D364" s="57"/>
      <c r="E364" s="58"/>
      <c r="F364" s="58"/>
      <c r="G364" s="59"/>
      <c r="I364" s="74"/>
      <c r="J364" s="75"/>
      <c r="K364" s="75"/>
      <c r="L364" s="76"/>
      <c r="N364" s="74"/>
      <c r="O364" s="75"/>
      <c r="P364" s="75"/>
      <c r="Q364" s="76"/>
      <c r="S364" s="85"/>
      <c r="T364" s="86"/>
      <c r="U364" s="87"/>
      <c r="W364" s="74"/>
      <c r="X364" s="75"/>
      <c r="Y364" s="75"/>
      <c r="Z364" s="76"/>
      <c r="AB364" s="85"/>
      <c r="AC364" s="86"/>
      <c r="AD364" s="87"/>
      <c r="AF364" s="74"/>
      <c r="AG364" s="75"/>
      <c r="AH364" s="75"/>
      <c r="AI364" s="76"/>
      <c r="AK364" s="85"/>
      <c r="AL364" s="86"/>
      <c r="AM364" s="87"/>
      <c r="AO364" s="74"/>
      <c r="AP364" s="75"/>
      <c r="AQ364" s="75"/>
      <c r="AR364" s="76"/>
      <c r="AT364" s="85"/>
      <c r="AU364" s="86"/>
      <c r="AV364" s="87"/>
      <c r="AX364" s="94"/>
      <c r="AY364" s="95"/>
      <c r="AZ364" s="96"/>
      <c r="BB364" s="85"/>
      <c r="BC364" s="86"/>
      <c r="BD364" s="87"/>
      <c r="BF364" s="85"/>
      <c r="BG364" s="86"/>
      <c r="BH364" s="87"/>
      <c r="BJ364" s="85"/>
      <c r="BK364" s="86"/>
      <c r="BL364" s="87"/>
      <c r="BN364" s="103"/>
      <c r="BO364" s="104"/>
      <c r="BP364" s="105"/>
    </row>
    <row r="365" spans="3:68">
      <c r="C365" s="54"/>
      <c r="D365" s="45"/>
      <c r="E365" s="51"/>
      <c r="F365" s="51"/>
      <c r="G365" s="46"/>
      <c r="I365" s="71"/>
      <c r="J365" s="72"/>
      <c r="K365" s="72"/>
      <c r="L365" s="73"/>
      <c r="N365" s="71"/>
      <c r="O365" s="72"/>
      <c r="P365" s="72"/>
      <c r="Q365" s="73"/>
      <c r="S365" s="82"/>
      <c r="T365" s="83"/>
      <c r="U365" s="84"/>
      <c r="W365" s="71"/>
      <c r="X365" s="72"/>
      <c r="Y365" s="72"/>
      <c r="Z365" s="73"/>
      <c r="AB365" s="82"/>
      <c r="AC365" s="83"/>
      <c r="AD365" s="84"/>
      <c r="AF365" s="71"/>
      <c r="AG365" s="72"/>
      <c r="AH365" s="72"/>
      <c r="AI365" s="73"/>
      <c r="AK365" s="82"/>
      <c r="AL365" s="83"/>
      <c r="AM365" s="84"/>
      <c r="AO365" s="71"/>
      <c r="AP365" s="72"/>
      <c r="AQ365" s="72"/>
      <c r="AR365" s="73"/>
      <c r="AT365" s="82"/>
      <c r="AU365" s="83"/>
      <c r="AV365" s="84"/>
      <c r="AX365" s="91"/>
      <c r="AY365" s="92"/>
      <c r="AZ365" s="93"/>
      <c r="BB365" s="82"/>
      <c r="BC365" s="83"/>
      <c r="BD365" s="84"/>
      <c r="BF365" s="82"/>
      <c r="BG365" s="83"/>
      <c r="BH365" s="84"/>
      <c r="BJ365" s="82"/>
      <c r="BK365" s="83"/>
      <c r="BL365" s="84"/>
      <c r="BN365" s="100"/>
      <c r="BO365" s="101"/>
      <c r="BP365" s="102"/>
    </row>
    <row r="366" spans="3:68">
      <c r="C366" s="56"/>
      <c r="D366" s="57"/>
      <c r="E366" s="58"/>
      <c r="F366" s="58"/>
      <c r="G366" s="59"/>
      <c r="I366" s="74"/>
      <c r="J366" s="75"/>
      <c r="K366" s="75"/>
      <c r="L366" s="76"/>
      <c r="N366" s="74"/>
      <c r="O366" s="75"/>
      <c r="P366" s="75"/>
      <c r="Q366" s="76"/>
      <c r="S366" s="85"/>
      <c r="T366" s="86"/>
      <c r="U366" s="87"/>
      <c r="W366" s="74"/>
      <c r="X366" s="75"/>
      <c r="Y366" s="75"/>
      <c r="Z366" s="76"/>
      <c r="AB366" s="85"/>
      <c r="AC366" s="86"/>
      <c r="AD366" s="87"/>
      <c r="AF366" s="74"/>
      <c r="AG366" s="75"/>
      <c r="AH366" s="75"/>
      <c r="AI366" s="76"/>
      <c r="AK366" s="85"/>
      <c r="AL366" s="86"/>
      <c r="AM366" s="87"/>
      <c r="AO366" s="74"/>
      <c r="AP366" s="75"/>
      <c r="AQ366" s="75"/>
      <c r="AR366" s="76"/>
      <c r="AT366" s="85"/>
      <c r="AU366" s="86"/>
      <c r="AV366" s="87"/>
      <c r="AX366" s="94"/>
      <c r="AY366" s="95"/>
      <c r="AZ366" s="96"/>
      <c r="BB366" s="85"/>
      <c r="BC366" s="86"/>
      <c r="BD366" s="87"/>
      <c r="BF366" s="85"/>
      <c r="BG366" s="86"/>
      <c r="BH366" s="87"/>
      <c r="BJ366" s="85"/>
      <c r="BK366" s="86"/>
      <c r="BL366" s="87"/>
      <c r="BN366" s="103"/>
      <c r="BO366" s="104"/>
      <c r="BP366" s="105"/>
    </row>
    <row r="367" spans="3:68">
      <c r="C367" s="54"/>
      <c r="D367" s="45"/>
      <c r="E367" s="51"/>
      <c r="F367" s="51"/>
      <c r="G367" s="46"/>
      <c r="I367" s="71"/>
      <c r="J367" s="72"/>
      <c r="K367" s="72"/>
      <c r="L367" s="73"/>
      <c r="N367" s="71"/>
      <c r="O367" s="72"/>
      <c r="P367" s="72"/>
      <c r="Q367" s="73"/>
      <c r="S367" s="82"/>
      <c r="T367" s="83"/>
      <c r="U367" s="84"/>
      <c r="W367" s="71"/>
      <c r="X367" s="72"/>
      <c r="Y367" s="72"/>
      <c r="Z367" s="73"/>
      <c r="AB367" s="82"/>
      <c r="AC367" s="83"/>
      <c r="AD367" s="84"/>
      <c r="AF367" s="71"/>
      <c r="AG367" s="72"/>
      <c r="AH367" s="72"/>
      <c r="AI367" s="73"/>
      <c r="AK367" s="82"/>
      <c r="AL367" s="83"/>
      <c r="AM367" s="84"/>
      <c r="AO367" s="71"/>
      <c r="AP367" s="72"/>
      <c r="AQ367" s="72"/>
      <c r="AR367" s="73"/>
      <c r="AT367" s="82"/>
      <c r="AU367" s="83"/>
      <c r="AV367" s="84"/>
      <c r="AX367" s="91"/>
      <c r="AY367" s="92"/>
      <c r="AZ367" s="93"/>
      <c r="BB367" s="82"/>
      <c r="BC367" s="83"/>
      <c r="BD367" s="84"/>
      <c r="BF367" s="82"/>
      <c r="BG367" s="83"/>
      <c r="BH367" s="84"/>
      <c r="BJ367" s="82"/>
      <c r="BK367" s="83"/>
      <c r="BL367" s="84"/>
      <c r="BN367" s="100"/>
      <c r="BO367" s="101"/>
      <c r="BP367" s="102"/>
    </row>
    <row r="368" spans="3:68">
      <c r="C368" s="56"/>
      <c r="D368" s="57"/>
      <c r="E368" s="58"/>
      <c r="F368" s="58"/>
      <c r="G368" s="59"/>
      <c r="I368" s="74"/>
      <c r="J368" s="75"/>
      <c r="K368" s="75"/>
      <c r="L368" s="76"/>
      <c r="N368" s="74"/>
      <c r="O368" s="75"/>
      <c r="P368" s="75"/>
      <c r="Q368" s="76"/>
      <c r="S368" s="85"/>
      <c r="T368" s="86"/>
      <c r="U368" s="87"/>
      <c r="W368" s="74"/>
      <c r="X368" s="75"/>
      <c r="Y368" s="75"/>
      <c r="Z368" s="76"/>
      <c r="AB368" s="85"/>
      <c r="AC368" s="86"/>
      <c r="AD368" s="87"/>
      <c r="AF368" s="74"/>
      <c r="AG368" s="75"/>
      <c r="AH368" s="75"/>
      <c r="AI368" s="76"/>
      <c r="AK368" s="85"/>
      <c r="AL368" s="86"/>
      <c r="AM368" s="87"/>
      <c r="AO368" s="74"/>
      <c r="AP368" s="75"/>
      <c r="AQ368" s="75"/>
      <c r="AR368" s="76"/>
      <c r="AT368" s="85"/>
      <c r="AU368" s="86"/>
      <c r="AV368" s="87"/>
      <c r="AX368" s="94"/>
      <c r="AY368" s="95"/>
      <c r="AZ368" s="96"/>
      <c r="BB368" s="85"/>
      <c r="BC368" s="86"/>
      <c r="BD368" s="87"/>
      <c r="BF368" s="85"/>
      <c r="BG368" s="86"/>
      <c r="BH368" s="87"/>
      <c r="BJ368" s="85"/>
      <c r="BK368" s="86"/>
      <c r="BL368" s="87"/>
      <c r="BN368" s="103"/>
      <c r="BO368" s="104"/>
      <c r="BP368" s="105"/>
    </row>
    <row r="369" spans="3:68">
      <c r="C369" s="54"/>
      <c r="D369" s="45"/>
      <c r="E369" s="51"/>
      <c r="F369" s="51"/>
      <c r="G369" s="46"/>
      <c r="I369" s="71"/>
      <c r="J369" s="72"/>
      <c r="K369" s="72"/>
      <c r="L369" s="73"/>
      <c r="N369" s="71"/>
      <c r="O369" s="72"/>
      <c r="P369" s="72"/>
      <c r="Q369" s="73"/>
      <c r="S369" s="82"/>
      <c r="T369" s="83"/>
      <c r="U369" s="84"/>
      <c r="W369" s="71"/>
      <c r="X369" s="72"/>
      <c r="Y369" s="72"/>
      <c r="Z369" s="73"/>
      <c r="AB369" s="82"/>
      <c r="AC369" s="83"/>
      <c r="AD369" s="84"/>
      <c r="AF369" s="71"/>
      <c r="AG369" s="72"/>
      <c r="AH369" s="72"/>
      <c r="AI369" s="73"/>
      <c r="AK369" s="82"/>
      <c r="AL369" s="83"/>
      <c r="AM369" s="84"/>
      <c r="AO369" s="71"/>
      <c r="AP369" s="72"/>
      <c r="AQ369" s="72"/>
      <c r="AR369" s="73"/>
      <c r="AT369" s="82"/>
      <c r="AU369" s="83"/>
      <c r="AV369" s="84"/>
      <c r="AX369" s="91"/>
      <c r="AY369" s="92"/>
      <c r="AZ369" s="93"/>
      <c r="BB369" s="82"/>
      <c r="BC369" s="83"/>
      <c r="BD369" s="84"/>
      <c r="BF369" s="82"/>
      <c r="BG369" s="83"/>
      <c r="BH369" s="84"/>
      <c r="BJ369" s="82"/>
      <c r="BK369" s="83"/>
      <c r="BL369" s="84"/>
      <c r="BN369" s="100"/>
      <c r="BO369" s="101"/>
      <c r="BP369" s="102"/>
    </row>
    <row r="370" spans="3:68">
      <c r="C370" s="56"/>
      <c r="D370" s="57"/>
      <c r="E370" s="58"/>
      <c r="F370" s="58"/>
      <c r="G370" s="59"/>
      <c r="I370" s="74"/>
      <c r="J370" s="75"/>
      <c r="K370" s="75"/>
      <c r="L370" s="76"/>
      <c r="N370" s="74"/>
      <c r="O370" s="75"/>
      <c r="P370" s="75"/>
      <c r="Q370" s="76"/>
      <c r="S370" s="85"/>
      <c r="T370" s="86"/>
      <c r="U370" s="87"/>
      <c r="W370" s="74"/>
      <c r="X370" s="75"/>
      <c r="Y370" s="75"/>
      <c r="Z370" s="76"/>
      <c r="AB370" s="85"/>
      <c r="AC370" s="86"/>
      <c r="AD370" s="87"/>
      <c r="AF370" s="74"/>
      <c r="AG370" s="75"/>
      <c r="AH370" s="75"/>
      <c r="AI370" s="76"/>
      <c r="AK370" s="85"/>
      <c r="AL370" s="86"/>
      <c r="AM370" s="87"/>
      <c r="AO370" s="74"/>
      <c r="AP370" s="75"/>
      <c r="AQ370" s="75"/>
      <c r="AR370" s="76"/>
      <c r="AT370" s="85"/>
      <c r="AU370" s="86"/>
      <c r="AV370" s="87"/>
      <c r="AX370" s="94"/>
      <c r="AY370" s="95"/>
      <c r="AZ370" s="96"/>
      <c r="BB370" s="85"/>
      <c r="BC370" s="86"/>
      <c r="BD370" s="87"/>
      <c r="BF370" s="85"/>
      <c r="BG370" s="86"/>
      <c r="BH370" s="87"/>
      <c r="BJ370" s="85"/>
      <c r="BK370" s="86"/>
      <c r="BL370" s="87"/>
      <c r="BN370" s="103"/>
      <c r="BO370" s="104"/>
      <c r="BP370" s="105"/>
    </row>
    <row r="371" spans="3:68">
      <c r="C371" s="54"/>
      <c r="D371" s="45"/>
      <c r="E371" s="51"/>
      <c r="F371" s="51"/>
      <c r="G371" s="46"/>
      <c r="I371" s="71"/>
      <c r="J371" s="72"/>
      <c r="K371" s="72"/>
      <c r="L371" s="73"/>
      <c r="N371" s="71"/>
      <c r="O371" s="72"/>
      <c r="P371" s="72"/>
      <c r="Q371" s="73"/>
      <c r="S371" s="82"/>
      <c r="T371" s="83"/>
      <c r="U371" s="84"/>
      <c r="W371" s="71"/>
      <c r="X371" s="72"/>
      <c r="Y371" s="72"/>
      <c r="Z371" s="73"/>
      <c r="AB371" s="82"/>
      <c r="AC371" s="83"/>
      <c r="AD371" s="84"/>
      <c r="AF371" s="71"/>
      <c r="AG371" s="72"/>
      <c r="AH371" s="72"/>
      <c r="AI371" s="73"/>
      <c r="AK371" s="82"/>
      <c r="AL371" s="83"/>
      <c r="AM371" s="84"/>
      <c r="AO371" s="71"/>
      <c r="AP371" s="72"/>
      <c r="AQ371" s="72"/>
      <c r="AR371" s="73"/>
      <c r="AT371" s="82"/>
      <c r="AU371" s="83"/>
      <c r="AV371" s="84"/>
      <c r="AX371" s="91"/>
      <c r="AY371" s="92"/>
      <c r="AZ371" s="93"/>
      <c r="BB371" s="82"/>
      <c r="BC371" s="83"/>
      <c r="BD371" s="84"/>
      <c r="BF371" s="82"/>
      <c r="BG371" s="83"/>
      <c r="BH371" s="84"/>
      <c r="BJ371" s="82"/>
      <c r="BK371" s="83"/>
      <c r="BL371" s="84"/>
      <c r="BN371" s="100"/>
      <c r="BO371" s="101"/>
      <c r="BP371" s="102"/>
    </row>
    <row r="372" spans="3:68">
      <c r="C372" s="56"/>
      <c r="D372" s="57"/>
      <c r="E372" s="58"/>
      <c r="F372" s="58"/>
      <c r="G372" s="59"/>
      <c r="I372" s="74"/>
      <c r="J372" s="75"/>
      <c r="K372" s="75"/>
      <c r="L372" s="76"/>
      <c r="N372" s="74"/>
      <c r="O372" s="75"/>
      <c r="P372" s="75"/>
      <c r="Q372" s="76"/>
      <c r="S372" s="85"/>
      <c r="T372" s="86"/>
      <c r="U372" s="87"/>
      <c r="W372" s="74"/>
      <c r="X372" s="75"/>
      <c r="Y372" s="75"/>
      <c r="Z372" s="76"/>
      <c r="AB372" s="85"/>
      <c r="AC372" s="86"/>
      <c r="AD372" s="87"/>
      <c r="AF372" s="74"/>
      <c r="AG372" s="75"/>
      <c r="AH372" s="75"/>
      <c r="AI372" s="76"/>
      <c r="AK372" s="85"/>
      <c r="AL372" s="86"/>
      <c r="AM372" s="87"/>
      <c r="AO372" s="74"/>
      <c r="AP372" s="75"/>
      <c r="AQ372" s="75"/>
      <c r="AR372" s="76"/>
      <c r="AT372" s="85"/>
      <c r="AU372" s="86"/>
      <c r="AV372" s="87"/>
      <c r="AX372" s="94"/>
      <c r="AY372" s="95"/>
      <c r="AZ372" s="96"/>
      <c r="BB372" s="85"/>
      <c r="BC372" s="86"/>
      <c r="BD372" s="87"/>
      <c r="BF372" s="85"/>
      <c r="BG372" s="86"/>
      <c r="BH372" s="87"/>
      <c r="BJ372" s="85"/>
      <c r="BK372" s="86"/>
      <c r="BL372" s="87"/>
      <c r="BN372" s="103"/>
      <c r="BO372" s="104"/>
      <c r="BP372" s="105"/>
    </row>
    <row r="373" spans="3:68">
      <c r="C373" s="54"/>
      <c r="D373" s="45"/>
      <c r="E373" s="51"/>
      <c r="F373" s="51"/>
      <c r="G373" s="46"/>
      <c r="I373" s="71"/>
      <c r="J373" s="72"/>
      <c r="K373" s="72"/>
      <c r="L373" s="73"/>
      <c r="N373" s="71"/>
      <c r="O373" s="72"/>
      <c r="P373" s="72"/>
      <c r="Q373" s="73"/>
      <c r="S373" s="82"/>
      <c r="T373" s="83"/>
      <c r="U373" s="84"/>
      <c r="W373" s="71"/>
      <c r="X373" s="72"/>
      <c r="Y373" s="72"/>
      <c r="Z373" s="73"/>
      <c r="AB373" s="82"/>
      <c r="AC373" s="83"/>
      <c r="AD373" s="84"/>
      <c r="AF373" s="71"/>
      <c r="AG373" s="72"/>
      <c r="AH373" s="72"/>
      <c r="AI373" s="73"/>
      <c r="AK373" s="82"/>
      <c r="AL373" s="83"/>
      <c r="AM373" s="84"/>
      <c r="AO373" s="71"/>
      <c r="AP373" s="72"/>
      <c r="AQ373" s="72"/>
      <c r="AR373" s="73"/>
      <c r="AT373" s="82"/>
      <c r="AU373" s="83"/>
      <c r="AV373" s="84"/>
      <c r="AX373" s="91"/>
      <c r="AY373" s="92"/>
      <c r="AZ373" s="93"/>
      <c r="BB373" s="82"/>
      <c r="BC373" s="83"/>
      <c r="BD373" s="84"/>
      <c r="BF373" s="82"/>
      <c r="BG373" s="83"/>
      <c r="BH373" s="84"/>
      <c r="BJ373" s="82"/>
      <c r="BK373" s="83"/>
      <c r="BL373" s="84"/>
      <c r="BN373" s="100"/>
      <c r="BO373" s="101"/>
      <c r="BP373" s="102"/>
    </row>
    <row r="374" spans="3:68">
      <c r="C374" s="56"/>
      <c r="D374" s="57"/>
      <c r="E374" s="58"/>
      <c r="F374" s="58"/>
      <c r="G374" s="59"/>
      <c r="I374" s="74"/>
      <c r="J374" s="75"/>
      <c r="K374" s="75"/>
      <c r="L374" s="76"/>
      <c r="N374" s="74"/>
      <c r="O374" s="75"/>
      <c r="P374" s="75"/>
      <c r="Q374" s="76"/>
      <c r="S374" s="85"/>
      <c r="T374" s="86"/>
      <c r="U374" s="87"/>
      <c r="W374" s="74"/>
      <c r="X374" s="75"/>
      <c r="Y374" s="75"/>
      <c r="Z374" s="76"/>
      <c r="AB374" s="85"/>
      <c r="AC374" s="86"/>
      <c r="AD374" s="87"/>
      <c r="AF374" s="74"/>
      <c r="AG374" s="75"/>
      <c r="AH374" s="75"/>
      <c r="AI374" s="76"/>
      <c r="AK374" s="85"/>
      <c r="AL374" s="86"/>
      <c r="AM374" s="87"/>
      <c r="AO374" s="74"/>
      <c r="AP374" s="75"/>
      <c r="AQ374" s="75"/>
      <c r="AR374" s="76"/>
      <c r="AT374" s="85"/>
      <c r="AU374" s="86"/>
      <c r="AV374" s="87"/>
      <c r="AX374" s="94"/>
      <c r="AY374" s="95"/>
      <c r="AZ374" s="96"/>
      <c r="BB374" s="85"/>
      <c r="BC374" s="86"/>
      <c r="BD374" s="87"/>
      <c r="BF374" s="85"/>
      <c r="BG374" s="86"/>
      <c r="BH374" s="87"/>
      <c r="BJ374" s="85"/>
      <c r="BK374" s="86"/>
      <c r="BL374" s="87"/>
      <c r="BN374" s="103"/>
      <c r="BO374" s="104"/>
      <c r="BP374" s="105"/>
    </row>
    <row r="375" spans="3:68">
      <c r="C375" s="54"/>
      <c r="D375" s="45"/>
      <c r="E375" s="51"/>
      <c r="F375" s="51"/>
      <c r="G375" s="46"/>
      <c r="I375" s="71"/>
      <c r="J375" s="72"/>
      <c r="K375" s="72"/>
      <c r="L375" s="73"/>
      <c r="N375" s="71"/>
      <c r="O375" s="72"/>
      <c r="P375" s="72"/>
      <c r="Q375" s="73"/>
      <c r="S375" s="82"/>
      <c r="T375" s="83"/>
      <c r="U375" s="84"/>
      <c r="W375" s="71"/>
      <c r="X375" s="72"/>
      <c r="Y375" s="72"/>
      <c r="Z375" s="73"/>
      <c r="AB375" s="82"/>
      <c r="AC375" s="83"/>
      <c r="AD375" s="84"/>
      <c r="AF375" s="71"/>
      <c r="AG375" s="72"/>
      <c r="AH375" s="72"/>
      <c r="AI375" s="73"/>
      <c r="AK375" s="82"/>
      <c r="AL375" s="83"/>
      <c r="AM375" s="84"/>
      <c r="AO375" s="71"/>
      <c r="AP375" s="72"/>
      <c r="AQ375" s="72"/>
      <c r="AR375" s="73"/>
      <c r="AT375" s="82"/>
      <c r="AU375" s="83"/>
      <c r="AV375" s="84"/>
      <c r="AX375" s="91"/>
      <c r="AY375" s="92"/>
      <c r="AZ375" s="93"/>
      <c r="BB375" s="82"/>
      <c r="BC375" s="83"/>
      <c r="BD375" s="84"/>
      <c r="BF375" s="82"/>
      <c r="BG375" s="83"/>
      <c r="BH375" s="84"/>
      <c r="BJ375" s="82"/>
      <c r="BK375" s="83"/>
      <c r="BL375" s="84"/>
      <c r="BN375" s="100"/>
      <c r="BO375" s="101"/>
      <c r="BP375" s="102"/>
    </row>
    <row r="376" spans="3:68">
      <c r="C376" s="56"/>
      <c r="D376" s="57"/>
      <c r="E376" s="58"/>
      <c r="F376" s="58"/>
      <c r="G376" s="59"/>
      <c r="I376" s="74"/>
      <c r="J376" s="75"/>
      <c r="K376" s="75"/>
      <c r="L376" s="76"/>
      <c r="N376" s="74"/>
      <c r="O376" s="75"/>
      <c r="P376" s="75"/>
      <c r="Q376" s="76"/>
      <c r="S376" s="85"/>
      <c r="T376" s="86"/>
      <c r="U376" s="87"/>
      <c r="W376" s="74"/>
      <c r="X376" s="75"/>
      <c r="Y376" s="75"/>
      <c r="Z376" s="76"/>
      <c r="AB376" s="85"/>
      <c r="AC376" s="86"/>
      <c r="AD376" s="87"/>
      <c r="AF376" s="74"/>
      <c r="AG376" s="75"/>
      <c r="AH376" s="75"/>
      <c r="AI376" s="76"/>
      <c r="AK376" s="85"/>
      <c r="AL376" s="86"/>
      <c r="AM376" s="87"/>
      <c r="AO376" s="74"/>
      <c r="AP376" s="75"/>
      <c r="AQ376" s="75"/>
      <c r="AR376" s="76"/>
      <c r="AT376" s="85"/>
      <c r="AU376" s="86"/>
      <c r="AV376" s="87"/>
      <c r="AX376" s="94"/>
      <c r="AY376" s="95"/>
      <c r="AZ376" s="96"/>
      <c r="BB376" s="85"/>
      <c r="BC376" s="86"/>
      <c r="BD376" s="87"/>
      <c r="BF376" s="85"/>
      <c r="BG376" s="86"/>
      <c r="BH376" s="87"/>
      <c r="BJ376" s="85"/>
      <c r="BK376" s="86"/>
      <c r="BL376" s="87"/>
      <c r="BN376" s="103"/>
      <c r="BO376" s="104"/>
      <c r="BP376" s="105"/>
    </row>
    <row r="377" spans="3:68">
      <c r="C377" s="54"/>
      <c r="D377" s="45"/>
      <c r="E377" s="51"/>
      <c r="F377" s="51"/>
      <c r="G377" s="46"/>
      <c r="I377" s="71"/>
      <c r="J377" s="72"/>
      <c r="K377" s="72"/>
      <c r="L377" s="73"/>
      <c r="N377" s="71"/>
      <c r="O377" s="72"/>
      <c r="P377" s="72"/>
      <c r="Q377" s="73"/>
      <c r="S377" s="82"/>
      <c r="T377" s="83"/>
      <c r="U377" s="84"/>
      <c r="W377" s="71"/>
      <c r="X377" s="72"/>
      <c r="Y377" s="72"/>
      <c r="Z377" s="73"/>
      <c r="AB377" s="82"/>
      <c r="AC377" s="83"/>
      <c r="AD377" s="84"/>
      <c r="AF377" s="71"/>
      <c r="AG377" s="72"/>
      <c r="AH377" s="72"/>
      <c r="AI377" s="73"/>
      <c r="AK377" s="82"/>
      <c r="AL377" s="83"/>
      <c r="AM377" s="84"/>
      <c r="AO377" s="71"/>
      <c r="AP377" s="72"/>
      <c r="AQ377" s="72"/>
      <c r="AR377" s="73"/>
      <c r="AT377" s="82"/>
      <c r="AU377" s="83"/>
      <c r="AV377" s="84"/>
      <c r="AX377" s="91"/>
      <c r="AY377" s="92"/>
      <c r="AZ377" s="93"/>
      <c r="BB377" s="82"/>
      <c r="BC377" s="83"/>
      <c r="BD377" s="84"/>
      <c r="BF377" s="82"/>
      <c r="BG377" s="83"/>
      <c r="BH377" s="84"/>
      <c r="BJ377" s="82"/>
      <c r="BK377" s="83"/>
      <c r="BL377" s="84"/>
      <c r="BN377" s="100"/>
      <c r="BO377" s="101"/>
      <c r="BP377" s="102"/>
    </row>
    <row r="378" spans="3:68">
      <c r="C378" s="56"/>
      <c r="D378" s="57"/>
      <c r="E378" s="58"/>
      <c r="F378" s="58"/>
      <c r="G378" s="59"/>
      <c r="I378" s="74"/>
      <c r="J378" s="75"/>
      <c r="K378" s="75"/>
      <c r="L378" s="76"/>
      <c r="N378" s="74"/>
      <c r="O378" s="75"/>
      <c r="P378" s="75"/>
      <c r="Q378" s="76"/>
      <c r="S378" s="85"/>
      <c r="T378" s="86"/>
      <c r="U378" s="87"/>
      <c r="W378" s="74"/>
      <c r="X378" s="75"/>
      <c r="Y378" s="75"/>
      <c r="Z378" s="76"/>
      <c r="AB378" s="85"/>
      <c r="AC378" s="86"/>
      <c r="AD378" s="87"/>
      <c r="AF378" s="74"/>
      <c r="AG378" s="75"/>
      <c r="AH378" s="75"/>
      <c r="AI378" s="76"/>
      <c r="AK378" s="85"/>
      <c r="AL378" s="86"/>
      <c r="AM378" s="87"/>
      <c r="AO378" s="74"/>
      <c r="AP378" s="75"/>
      <c r="AQ378" s="75"/>
      <c r="AR378" s="76"/>
      <c r="AT378" s="85"/>
      <c r="AU378" s="86"/>
      <c r="AV378" s="87"/>
      <c r="AX378" s="94"/>
      <c r="AY378" s="95"/>
      <c r="AZ378" s="96"/>
      <c r="BB378" s="85"/>
      <c r="BC378" s="86"/>
      <c r="BD378" s="87"/>
      <c r="BF378" s="85"/>
      <c r="BG378" s="86"/>
      <c r="BH378" s="87"/>
      <c r="BJ378" s="85"/>
      <c r="BK378" s="86"/>
      <c r="BL378" s="87"/>
      <c r="BN378" s="103"/>
      <c r="BO378" s="104"/>
      <c r="BP378" s="105"/>
    </row>
    <row r="379" spans="3:68">
      <c r="C379" s="54"/>
      <c r="D379" s="45"/>
      <c r="E379" s="51"/>
      <c r="F379" s="51"/>
      <c r="G379" s="46"/>
      <c r="I379" s="71"/>
      <c r="J379" s="72"/>
      <c r="K379" s="72"/>
      <c r="L379" s="73"/>
      <c r="N379" s="71"/>
      <c r="O379" s="72"/>
      <c r="P379" s="72"/>
      <c r="Q379" s="73"/>
      <c r="S379" s="82"/>
      <c r="T379" s="83"/>
      <c r="U379" s="84"/>
      <c r="W379" s="71"/>
      <c r="X379" s="72"/>
      <c r="Y379" s="72"/>
      <c r="Z379" s="73"/>
      <c r="AB379" s="82"/>
      <c r="AC379" s="83"/>
      <c r="AD379" s="84"/>
      <c r="AF379" s="71"/>
      <c r="AG379" s="72"/>
      <c r="AH379" s="72"/>
      <c r="AI379" s="73"/>
      <c r="AK379" s="82"/>
      <c r="AL379" s="83"/>
      <c r="AM379" s="84"/>
      <c r="AO379" s="71"/>
      <c r="AP379" s="72"/>
      <c r="AQ379" s="72"/>
      <c r="AR379" s="73"/>
      <c r="AT379" s="82"/>
      <c r="AU379" s="83"/>
      <c r="AV379" s="84"/>
      <c r="AX379" s="91"/>
      <c r="AY379" s="92"/>
      <c r="AZ379" s="93"/>
      <c r="BB379" s="82"/>
      <c r="BC379" s="83"/>
      <c r="BD379" s="84"/>
      <c r="BF379" s="82"/>
      <c r="BG379" s="83"/>
      <c r="BH379" s="84"/>
      <c r="BJ379" s="82"/>
      <c r="BK379" s="83"/>
      <c r="BL379" s="84"/>
      <c r="BN379" s="100"/>
      <c r="BO379" s="101"/>
      <c r="BP379" s="102"/>
    </row>
    <row r="380" spans="3:68">
      <c r="C380" s="56"/>
      <c r="D380" s="57"/>
      <c r="E380" s="58"/>
      <c r="F380" s="58"/>
      <c r="G380" s="59"/>
      <c r="I380" s="74"/>
      <c r="J380" s="75"/>
      <c r="K380" s="75"/>
      <c r="L380" s="76"/>
      <c r="N380" s="74"/>
      <c r="O380" s="75"/>
      <c r="P380" s="75"/>
      <c r="Q380" s="76"/>
      <c r="S380" s="85"/>
      <c r="T380" s="86"/>
      <c r="U380" s="87"/>
      <c r="W380" s="74"/>
      <c r="X380" s="75"/>
      <c r="Y380" s="75"/>
      <c r="Z380" s="76"/>
      <c r="AB380" s="85"/>
      <c r="AC380" s="86"/>
      <c r="AD380" s="87"/>
      <c r="AF380" s="74"/>
      <c r="AG380" s="75"/>
      <c r="AH380" s="75"/>
      <c r="AI380" s="76"/>
      <c r="AK380" s="85"/>
      <c r="AL380" s="86"/>
      <c r="AM380" s="87"/>
      <c r="AO380" s="74"/>
      <c r="AP380" s="75"/>
      <c r="AQ380" s="75"/>
      <c r="AR380" s="76"/>
      <c r="AT380" s="85"/>
      <c r="AU380" s="86"/>
      <c r="AV380" s="87"/>
      <c r="AX380" s="94"/>
      <c r="AY380" s="95"/>
      <c r="AZ380" s="96"/>
      <c r="BB380" s="85"/>
      <c r="BC380" s="86"/>
      <c r="BD380" s="87"/>
      <c r="BF380" s="85"/>
      <c r="BG380" s="86"/>
      <c r="BH380" s="87"/>
      <c r="BJ380" s="85"/>
      <c r="BK380" s="86"/>
      <c r="BL380" s="87"/>
      <c r="BN380" s="103"/>
      <c r="BO380" s="104"/>
      <c r="BP380" s="105"/>
    </row>
    <row r="381" spans="3:68">
      <c r="C381" s="54"/>
      <c r="D381" s="45"/>
      <c r="E381" s="51"/>
      <c r="F381" s="51"/>
      <c r="G381" s="46"/>
      <c r="I381" s="71"/>
      <c r="J381" s="72"/>
      <c r="K381" s="72"/>
      <c r="L381" s="73"/>
      <c r="N381" s="71"/>
      <c r="O381" s="72"/>
      <c r="P381" s="72"/>
      <c r="Q381" s="73"/>
      <c r="S381" s="82"/>
      <c r="T381" s="83"/>
      <c r="U381" s="84"/>
      <c r="W381" s="71"/>
      <c r="X381" s="72"/>
      <c r="Y381" s="72"/>
      <c r="Z381" s="73"/>
      <c r="AB381" s="82"/>
      <c r="AC381" s="83"/>
      <c r="AD381" s="84"/>
      <c r="AF381" s="71"/>
      <c r="AG381" s="72"/>
      <c r="AH381" s="72"/>
      <c r="AI381" s="73"/>
      <c r="AK381" s="82"/>
      <c r="AL381" s="83"/>
      <c r="AM381" s="84"/>
      <c r="AO381" s="71"/>
      <c r="AP381" s="72"/>
      <c r="AQ381" s="72"/>
      <c r="AR381" s="73"/>
      <c r="AT381" s="82"/>
      <c r="AU381" s="83"/>
      <c r="AV381" s="84"/>
      <c r="AX381" s="91"/>
      <c r="AY381" s="92"/>
      <c r="AZ381" s="93"/>
      <c r="BB381" s="82"/>
      <c r="BC381" s="83"/>
      <c r="BD381" s="84"/>
      <c r="BF381" s="82"/>
      <c r="BG381" s="83"/>
      <c r="BH381" s="84"/>
      <c r="BJ381" s="82"/>
      <c r="BK381" s="83"/>
      <c r="BL381" s="84"/>
      <c r="BN381" s="100"/>
      <c r="BO381" s="101"/>
      <c r="BP381" s="102"/>
    </row>
    <row r="382" spans="3:68">
      <c r="C382" s="56"/>
      <c r="D382" s="57"/>
      <c r="E382" s="58"/>
      <c r="F382" s="58"/>
      <c r="G382" s="59"/>
      <c r="I382" s="74"/>
      <c r="J382" s="75"/>
      <c r="K382" s="75"/>
      <c r="L382" s="76"/>
      <c r="N382" s="74"/>
      <c r="O382" s="75"/>
      <c r="P382" s="75"/>
      <c r="Q382" s="76"/>
      <c r="S382" s="85"/>
      <c r="T382" s="86"/>
      <c r="U382" s="87"/>
      <c r="W382" s="74"/>
      <c r="X382" s="75"/>
      <c r="Y382" s="75"/>
      <c r="Z382" s="76"/>
      <c r="AB382" s="85"/>
      <c r="AC382" s="86"/>
      <c r="AD382" s="87"/>
      <c r="AF382" s="74"/>
      <c r="AG382" s="75"/>
      <c r="AH382" s="75"/>
      <c r="AI382" s="76"/>
      <c r="AK382" s="85"/>
      <c r="AL382" s="86"/>
      <c r="AM382" s="87"/>
      <c r="AO382" s="74"/>
      <c r="AP382" s="75"/>
      <c r="AQ382" s="75"/>
      <c r="AR382" s="76"/>
      <c r="AT382" s="85"/>
      <c r="AU382" s="86"/>
      <c r="AV382" s="87"/>
      <c r="AX382" s="94"/>
      <c r="AY382" s="95"/>
      <c r="AZ382" s="96"/>
      <c r="BB382" s="85"/>
      <c r="BC382" s="86"/>
      <c r="BD382" s="87"/>
      <c r="BF382" s="85"/>
      <c r="BG382" s="86"/>
      <c r="BH382" s="87"/>
      <c r="BJ382" s="85"/>
      <c r="BK382" s="86"/>
      <c r="BL382" s="87"/>
      <c r="BN382" s="103"/>
      <c r="BO382" s="104"/>
      <c r="BP382" s="105"/>
    </row>
    <row r="383" spans="3:68">
      <c r="C383" s="54"/>
      <c r="D383" s="45"/>
      <c r="E383" s="51"/>
      <c r="F383" s="51"/>
      <c r="G383" s="46"/>
      <c r="I383" s="71"/>
      <c r="J383" s="72"/>
      <c r="K383" s="72"/>
      <c r="L383" s="73"/>
      <c r="N383" s="71"/>
      <c r="O383" s="72"/>
      <c r="P383" s="72"/>
      <c r="Q383" s="73"/>
      <c r="S383" s="82"/>
      <c r="T383" s="83"/>
      <c r="U383" s="84"/>
      <c r="W383" s="71"/>
      <c r="X383" s="72"/>
      <c r="Y383" s="72"/>
      <c r="Z383" s="73"/>
      <c r="AB383" s="82"/>
      <c r="AC383" s="83"/>
      <c r="AD383" s="84"/>
      <c r="AF383" s="71"/>
      <c r="AG383" s="72"/>
      <c r="AH383" s="72"/>
      <c r="AI383" s="73"/>
      <c r="AK383" s="82"/>
      <c r="AL383" s="83"/>
      <c r="AM383" s="84"/>
      <c r="AO383" s="71"/>
      <c r="AP383" s="72"/>
      <c r="AQ383" s="72"/>
      <c r="AR383" s="73"/>
      <c r="AT383" s="82"/>
      <c r="AU383" s="83"/>
      <c r="AV383" s="84"/>
      <c r="AX383" s="91"/>
      <c r="AY383" s="92"/>
      <c r="AZ383" s="93"/>
      <c r="BB383" s="82"/>
      <c r="BC383" s="83"/>
      <c r="BD383" s="84"/>
      <c r="BF383" s="82"/>
      <c r="BG383" s="83"/>
      <c r="BH383" s="84"/>
      <c r="BJ383" s="82"/>
      <c r="BK383" s="83"/>
      <c r="BL383" s="84"/>
      <c r="BN383" s="100"/>
      <c r="BO383" s="101"/>
      <c r="BP383" s="102"/>
    </row>
    <row r="384" spans="3:68">
      <c r="C384" s="56"/>
      <c r="D384" s="57"/>
      <c r="E384" s="58"/>
      <c r="F384" s="58"/>
      <c r="G384" s="59"/>
      <c r="I384" s="74"/>
      <c r="J384" s="75"/>
      <c r="K384" s="75"/>
      <c r="L384" s="76"/>
      <c r="N384" s="74"/>
      <c r="O384" s="75"/>
      <c r="P384" s="75"/>
      <c r="Q384" s="76"/>
      <c r="S384" s="85"/>
      <c r="T384" s="86"/>
      <c r="U384" s="87"/>
      <c r="W384" s="74"/>
      <c r="X384" s="75"/>
      <c r="Y384" s="75"/>
      <c r="Z384" s="76"/>
      <c r="AB384" s="85"/>
      <c r="AC384" s="86"/>
      <c r="AD384" s="87"/>
      <c r="AF384" s="74"/>
      <c r="AG384" s="75"/>
      <c r="AH384" s="75"/>
      <c r="AI384" s="76"/>
      <c r="AK384" s="85"/>
      <c r="AL384" s="86"/>
      <c r="AM384" s="87"/>
      <c r="AO384" s="74"/>
      <c r="AP384" s="75"/>
      <c r="AQ384" s="75"/>
      <c r="AR384" s="76"/>
      <c r="AT384" s="85"/>
      <c r="AU384" s="86"/>
      <c r="AV384" s="87"/>
      <c r="AX384" s="94"/>
      <c r="AY384" s="95"/>
      <c r="AZ384" s="96"/>
      <c r="BB384" s="85"/>
      <c r="BC384" s="86"/>
      <c r="BD384" s="87"/>
      <c r="BF384" s="85"/>
      <c r="BG384" s="86"/>
      <c r="BH384" s="87"/>
      <c r="BJ384" s="85"/>
      <c r="BK384" s="86"/>
      <c r="BL384" s="87"/>
      <c r="BN384" s="103"/>
      <c r="BO384" s="104"/>
      <c r="BP384" s="105"/>
    </row>
    <row r="385" spans="3:68">
      <c r="C385" s="54"/>
      <c r="D385" s="45"/>
      <c r="E385" s="51"/>
      <c r="F385" s="51"/>
      <c r="G385" s="46"/>
      <c r="I385" s="71"/>
      <c r="J385" s="72"/>
      <c r="K385" s="72"/>
      <c r="L385" s="73"/>
      <c r="N385" s="71"/>
      <c r="O385" s="72"/>
      <c r="P385" s="72"/>
      <c r="Q385" s="73"/>
      <c r="S385" s="82"/>
      <c r="T385" s="83"/>
      <c r="U385" s="84"/>
      <c r="W385" s="71"/>
      <c r="X385" s="72"/>
      <c r="Y385" s="72"/>
      <c r="Z385" s="73"/>
      <c r="AB385" s="82"/>
      <c r="AC385" s="83"/>
      <c r="AD385" s="84"/>
      <c r="AF385" s="71"/>
      <c r="AG385" s="72"/>
      <c r="AH385" s="72"/>
      <c r="AI385" s="73"/>
      <c r="AK385" s="82"/>
      <c r="AL385" s="83"/>
      <c r="AM385" s="84"/>
      <c r="AO385" s="71"/>
      <c r="AP385" s="72"/>
      <c r="AQ385" s="72"/>
      <c r="AR385" s="73"/>
      <c r="AT385" s="82"/>
      <c r="AU385" s="83"/>
      <c r="AV385" s="84"/>
      <c r="AX385" s="91"/>
      <c r="AY385" s="92"/>
      <c r="AZ385" s="93"/>
      <c r="BB385" s="82"/>
      <c r="BC385" s="83"/>
      <c r="BD385" s="84"/>
      <c r="BF385" s="82"/>
      <c r="BG385" s="83"/>
      <c r="BH385" s="84"/>
      <c r="BJ385" s="82"/>
      <c r="BK385" s="83"/>
      <c r="BL385" s="84"/>
      <c r="BN385" s="100"/>
      <c r="BO385" s="101"/>
      <c r="BP385" s="102"/>
    </row>
    <row r="386" spans="3:68">
      <c r="C386" s="56"/>
      <c r="D386" s="57"/>
      <c r="E386" s="58"/>
      <c r="F386" s="58"/>
      <c r="G386" s="59"/>
      <c r="I386" s="74"/>
      <c r="J386" s="75"/>
      <c r="K386" s="75"/>
      <c r="L386" s="76"/>
      <c r="N386" s="74"/>
      <c r="O386" s="75"/>
      <c r="P386" s="75"/>
      <c r="Q386" s="76"/>
      <c r="S386" s="85"/>
      <c r="T386" s="86"/>
      <c r="U386" s="87"/>
      <c r="W386" s="74"/>
      <c r="X386" s="75"/>
      <c r="Y386" s="75"/>
      <c r="Z386" s="76"/>
      <c r="AB386" s="85"/>
      <c r="AC386" s="86"/>
      <c r="AD386" s="87"/>
      <c r="AF386" s="74"/>
      <c r="AG386" s="75"/>
      <c r="AH386" s="75"/>
      <c r="AI386" s="76"/>
      <c r="AK386" s="85"/>
      <c r="AL386" s="86"/>
      <c r="AM386" s="87"/>
      <c r="AO386" s="74"/>
      <c r="AP386" s="75"/>
      <c r="AQ386" s="75"/>
      <c r="AR386" s="76"/>
      <c r="AT386" s="85"/>
      <c r="AU386" s="86"/>
      <c r="AV386" s="87"/>
      <c r="AX386" s="94"/>
      <c r="AY386" s="95"/>
      <c r="AZ386" s="96"/>
      <c r="BB386" s="85"/>
      <c r="BC386" s="86"/>
      <c r="BD386" s="87"/>
      <c r="BF386" s="85"/>
      <c r="BG386" s="86"/>
      <c r="BH386" s="87"/>
      <c r="BJ386" s="85"/>
      <c r="BK386" s="86"/>
      <c r="BL386" s="87"/>
      <c r="BN386" s="103"/>
      <c r="BO386" s="104"/>
      <c r="BP386" s="105"/>
    </row>
    <row r="387" spans="3:68">
      <c r="C387" s="54"/>
      <c r="D387" s="45"/>
      <c r="E387" s="51"/>
      <c r="F387" s="51"/>
      <c r="G387" s="46"/>
      <c r="I387" s="71"/>
      <c r="J387" s="72"/>
      <c r="K387" s="72"/>
      <c r="L387" s="73"/>
      <c r="N387" s="71"/>
      <c r="O387" s="72"/>
      <c r="P387" s="72"/>
      <c r="Q387" s="73"/>
      <c r="S387" s="82"/>
      <c r="T387" s="83"/>
      <c r="U387" s="84"/>
      <c r="W387" s="71"/>
      <c r="X387" s="72"/>
      <c r="Y387" s="72"/>
      <c r="Z387" s="73"/>
      <c r="AB387" s="82"/>
      <c r="AC387" s="83"/>
      <c r="AD387" s="84"/>
      <c r="AF387" s="71"/>
      <c r="AG387" s="72"/>
      <c r="AH387" s="72"/>
      <c r="AI387" s="73"/>
      <c r="AK387" s="82"/>
      <c r="AL387" s="83"/>
      <c r="AM387" s="84"/>
      <c r="AO387" s="71"/>
      <c r="AP387" s="72"/>
      <c r="AQ387" s="72"/>
      <c r="AR387" s="73"/>
      <c r="AT387" s="82"/>
      <c r="AU387" s="83"/>
      <c r="AV387" s="84"/>
      <c r="AX387" s="91"/>
      <c r="AY387" s="92"/>
      <c r="AZ387" s="93"/>
      <c r="BB387" s="82"/>
      <c r="BC387" s="83"/>
      <c r="BD387" s="84"/>
      <c r="BF387" s="82"/>
      <c r="BG387" s="83"/>
      <c r="BH387" s="84"/>
      <c r="BJ387" s="82"/>
      <c r="BK387" s="83"/>
      <c r="BL387" s="84"/>
      <c r="BN387" s="100"/>
      <c r="BO387" s="101"/>
      <c r="BP387" s="102"/>
    </row>
    <row r="388" spans="3:68">
      <c r="C388" s="56"/>
      <c r="D388" s="57"/>
      <c r="E388" s="58"/>
      <c r="F388" s="58"/>
      <c r="G388" s="59"/>
      <c r="I388" s="74"/>
      <c r="J388" s="75"/>
      <c r="K388" s="75"/>
      <c r="L388" s="76"/>
      <c r="N388" s="74"/>
      <c r="O388" s="75"/>
      <c r="P388" s="75"/>
      <c r="Q388" s="76"/>
      <c r="S388" s="85"/>
      <c r="T388" s="86"/>
      <c r="U388" s="87"/>
      <c r="W388" s="74"/>
      <c r="X388" s="75"/>
      <c r="Y388" s="75"/>
      <c r="Z388" s="76"/>
      <c r="AB388" s="85"/>
      <c r="AC388" s="86"/>
      <c r="AD388" s="87"/>
      <c r="AF388" s="74"/>
      <c r="AG388" s="75"/>
      <c r="AH388" s="75"/>
      <c r="AI388" s="76"/>
      <c r="AK388" s="85"/>
      <c r="AL388" s="86"/>
      <c r="AM388" s="87"/>
      <c r="AO388" s="74"/>
      <c r="AP388" s="75"/>
      <c r="AQ388" s="75"/>
      <c r="AR388" s="76"/>
      <c r="AT388" s="85"/>
      <c r="AU388" s="86"/>
      <c r="AV388" s="87"/>
      <c r="AX388" s="94"/>
      <c r="AY388" s="95"/>
      <c r="AZ388" s="96"/>
      <c r="BB388" s="85"/>
      <c r="BC388" s="86"/>
      <c r="BD388" s="87"/>
      <c r="BF388" s="85"/>
      <c r="BG388" s="86"/>
      <c r="BH388" s="87"/>
      <c r="BJ388" s="85"/>
      <c r="BK388" s="86"/>
      <c r="BL388" s="87"/>
      <c r="BN388" s="103"/>
      <c r="BO388" s="104"/>
      <c r="BP388" s="105"/>
    </row>
    <row r="389" spans="3:68">
      <c r="C389" s="54"/>
      <c r="D389" s="45"/>
      <c r="E389" s="51"/>
      <c r="F389" s="51"/>
      <c r="G389" s="46"/>
      <c r="I389" s="71"/>
      <c r="J389" s="72"/>
      <c r="K389" s="72"/>
      <c r="L389" s="73"/>
      <c r="N389" s="71"/>
      <c r="O389" s="72"/>
      <c r="P389" s="72"/>
      <c r="Q389" s="73"/>
      <c r="S389" s="82"/>
      <c r="T389" s="83"/>
      <c r="U389" s="84"/>
      <c r="W389" s="71"/>
      <c r="X389" s="72"/>
      <c r="Y389" s="72"/>
      <c r="Z389" s="73"/>
      <c r="AB389" s="82"/>
      <c r="AC389" s="83"/>
      <c r="AD389" s="84"/>
      <c r="AF389" s="71"/>
      <c r="AG389" s="72"/>
      <c r="AH389" s="72"/>
      <c r="AI389" s="73"/>
      <c r="AK389" s="82"/>
      <c r="AL389" s="83"/>
      <c r="AM389" s="84"/>
      <c r="AO389" s="71"/>
      <c r="AP389" s="72"/>
      <c r="AQ389" s="72"/>
      <c r="AR389" s="73"/>
      <c r="AT389" s="82"/>
      <c r="AU389" s="83"/>
      <c r="AV389" s="84"/>
      <c r="AX389" s="91"/>
      <c r="AY389" s="92"/>
      <c r="AZ389" s="93"/>
      <c r="BB389" s="82"/>
      <c r="BC389" s="83"/>
      <c r="BD389" s="84"/>
      <c r="BF389" s="82"/>
      <c r="BG389" s="83"/>
      <c r="BH389" s="84"/>
      <c r="BJ389" s="82"/>
      <c r="BK389" s="83"/>
      <c r="BL389" s="84"/>
      <c r="BN389" s="100"/>
      <c r="BO389" s="101"/>
      <c r="BP389" s="102"/>
    </row>
    <row r="390" spans="3:68">
      <c r="C390" s="56"/>
      <c r="D390" s="57"/>
      <c r="E390" s="58"/>
      <c r="F390" s="58"/>
      <c r="G390" s="59"/>
      <c r="I390" s="74"/>
      <c r="J390" s="75"/>
      <c r="K390" s="75"/>
      <c r="L390" s="76"/>
      <c r="N390" s="74"/>
      <c r="O390" s="75"/>
      <c r="P390" s="75"/>
      <c r="Q390" s="76"/>
      <c r="S390" s="85"/>
      <c r="T390" s="86"/>
      <c r="U390" s="87"/>
      <c r="W390" s="74"/>
      <c r="X390" s="75"/>
      <c r="Y390" s="75"/>
      <c r="Z390" s="76"/>
      <c r="AB390" s="85"/>
      <c r="AC390" s="86"/>
      <c r="AD390" s="87"/>
      <c r="AF390" s="74"/>
      <c r="AG390" s="75"/>
      <c r="AH390" s="75"/>
      <c r="AI390" s="76"/>
      <c r="AK390" s="85"/>
      <c r="AL390" s="86"/>
      <c r="AM390" s="87"/>
      <c r="AO390" s="74"/>
      <c r="AP390" s="75"/>
      <c r="AQ390" s="75"/>
      <c r="AR390" s="76"/>
      <c r="AT390" s="85"/>
      <c r="AU390" s="86"/>
      <c r="AV390" s="87"/>
      <c r="AX390" s="94"/>
      <c r="AY390" s="95"/>
      <c r="AZ390" s="96"/>
      <c r="BB390" s="85"/>
      <c r="BC390" s="86"/>
      <c r="BD390" s="87"/>
      <c r="BF390" s="85"/>
      <c r="BG390" s="86"/>
      <c r="BH390" s="87"/>
      <c r="BJ390" s="85"/>
      <c r="BK390" s="86"/>
      <c r="BL390" s="87"/>
      <c r="BN390" s="103"/>
      <c r="BO390" s="104"/>
      <c r="BP390" s="105"/>
    </row>
    <row r="391" spans="3:68">
      <c r="C391" s="54"/>
      <c r="D391" s="45"/>
      <c r="E391" s="51"/>
      <c r="F391" s="51"/>
      <c r="G391" s="46"/>
      <c r="I391" s="71"/>
      <c r="J391" s="72"/>
      <c r="K391" s="72"/>
      <c r="L391" s="73"/>
      <c r="N391" s="71"/>
      <c r="O391" s="72"/>
      <c r="P391" s="72"/>
      <c r="Q391" s="73"/>
      <c r="S391" s="82"/>
      <c r="T391" s="83"/>
      <c r="U391" s="84"/>
      <c r="W391" s="71"/>
      <c r="X391" s="72"/>
      <c r="Y391" s="72"/>
      <c r="Z391" s="73"/>
      <c r="AB391" s="82"/>
      <c r="AC391" s="83"/>
      <c r="AD391" s="84"/>
      <c r="AF391" s="71"/>
      <c r="AG391" s="72"/>
      <c r="AH391" s="72"/>
      <c r="AI391" s="73"/>
      <c r="AK391" s="82"/>
      <c r="AL391" s="83"/>
      <c r="AM391" s="84"/>
      <c r="AO391" s="71"/>
      <c r="AP391" s="72"/>
      <c r="AQ391" s="72"/>
      <c r="AR391" s="73"/>
      <c r="AT391" s="82"/>
      <c r="AU391" s="83"/>
      <c r="AV391" s="84"/>
      <c r="AX391" s="91"/>
      <c r="AY391" s="92"/>
      <c r="AZ391" s="93"/>
      <c r="BB391" s="82"/>
      <c r="BC391" s="83"/>
      <c r="BD391" s="84"/>
      <c r="BF391" s="82"/>
      <c r="BG391" s="83"/>
      <c r="BH391" s="84"/>
      <c r="BJ391" s="82"/>
      <c r="BK391" s="83"/>
      <c r="BL391" s="84"/>
      <c r="BN391" s="100"/>
      <c r="BO391" s="101"/>
      <c r="BP391" s="102"/>
    </row>
    <row r="392" spans="3:68">
      <c r="C392" s="56"/>
      <c r="D392" s="57"/>
      <c r="E392" s="58"/>
      <c r="F392" s="58"/>
      <c r="G392" s="59"/>
      <c r="I392" s="74"/>
      <c r="J392" s="75"/>
      <c r="K392" s="75"/>
      <c r="L392" s="76"/>
      <c r="N392" s="74"/>
      <c r="O392" s="75"/>
      <c r="P392" s="75"/>
      <c r="Q392" s="76"/>
      <c r="S392" s="85"/>
      <c r="T392" s="86"/>
      <c r="U392" s="87"/>
      <c r="W392" s="74"/>
      <c r="X392" s="75"/>
      <c r="Y392" s="75"/>
      <c r="Z392" s="76"/>
      <c r="AB392" s="85"/>
      <c r="AC392" s="86"/>
      <c r="AD392" s="87"/>
      <c r="AF392" s="74"/>
      <c r="AG392" s="75"/>
      <c r="AH392" s="75"/>
      <c r="AI392" s="76"/>
      <c r="AK392" s="85"/>
      <c r="AL392" s="86"/>
      <c r="AM392" s="87"/>
      <c r="AO392" s="74"/>
      <c r="AP392" s="75"/>
      <c r="AQ392" s="75"/>
      <c r="AR392" s="76"/>
      <c r="AT392" s="85"/>
      <c r="AU392" s="86"/>
      <c r="AV392" s="87"/>
      <c r="AX392" s="94"/>
      <c r="AY392" s="95"/>
      <c r="AZ392" s="96"/>
      <c r="BB392" s="85"/>
      <c r="BC392" s="86"/>
      <c r="BD392" s="87"/>
      <c r="BF392" s="85"/>
      <c r="BG392" s="86"/>
      <c r="BH392" s="87"/>
      <c r="BJ392" s="85"/>
      <c r="BK392" s="86"/>
      <c r="BL392" s="87"/>
      <c r="BN392" s="103"/>
      <c r="BO392" s="104"/>
      <c r="BP392" s="105"/>
    </row>
    <row r="393" spans="3:68">
      <c r="C393" s="54"/>
      <c r="D393" s="45"/>
      <c r="E393" s="51"/>
      <c r="F393" s="51"/>
      <c r="G393" s="46"/>
      <c r="I393" s="71"/>
      <c r="J393" s="72"/>
      <c r="K393" s="72"/>
      <c r="L393" s="73"/>
      <c r="N393" s="71"/>
      <c r="O393" s="72"/>
      <c r="P393" s="72"/>
      <c r="Q393" s="73"/>
      <c r="S393" s="82"/>
      <c r="T393" s="83"/>
      <c r="U393" s="84"/>
      <c r="W393" s="71"/>
      <c r="X393" s="72"/>
      <c r="Y393" s="72"/>
      <c r="Z393" s="73"/>
      <c r="AB393" s="82"/>
      <c r="AC393" s="83"/>
      <c r="AD393" s="84"/>
      <c r="AF393" s="71"/>
      <c r="AG393" s="72"/>
      <c r="AH393" s="72"/>
      <c r="AI393" s="73"/>
      <c r="AK393" s="82"/>
      <c r="AL393" s="83"/>
      <c r="AM393" s="84"/>
      <c r="AO393" s="71"/>
      <c r="AP393" s="72"/>
      <c r="AQ393" s="72"/>
      <c r="AR393" s="73"/>
      <c r="AT393" s="82"/>
      <c r="AU393" s="83"/>
      <c r="AV393" s="84"/>
      <c r="AX393" s="91"/>
      <c r="AY393" s="92"/>
      <c r="AZ393" s="93"/>
      <c r="BB393" s="82"/>
      <c r="BC393" s="83"/>
      <c r="BD393" s="84"/>
      <c r="BF393" s="82"/>
      <c r="BG393" s="83"/>
      <c r="BH393" s="84"/>
      <c r="BJ393" s="82"/>
      <c r="BK393" s="83"/>
      <c r="BL393" s="84"/>
      <c r="BN393" s="100"/>
      <c r="BO393" s="101"/>
      <c r="BP393" s="102"/>
    </row>
    <row r="394" spans="3:68">
      <c r="C394" s="56"/>
      <c r="D394" s="57"/>
      <c r="E394" s="58"/>
      <c r="F394" s="58"/>
      <c r="G394" s="59"/>
      <c r="I394" s="74"/>
      <c r="J394" s="75"/>
      <c r="K394" s="75"/>
      <c r="L394" s="76"/>
      <c r="N394" s="74"/>
      <c r="O394" s="75"/>
      <c r="P394" s="75"/>
      <c r="Q394" s="76"/>
      <c r="S394" s="85"/>
      <c r="T394" s="86"/>
      <c r="U394" s="87"/>
      <c r="W394" s="74"/>
      <c r="X394" s="75"/>
      <c r="Y394" s="75"/>
      <c r="Z394" s="76"/>
      <c r="AB394" s="85"/>
      <c r="AC394" s="86"/>
      <c r="AD394" s="87"/>
      <c r="AF394" s="74"/>
      <c r="AG394" s="75"/>
      <c r="AH394" s="75"/>
      <c r="AI394" s="76"/>
      <c r="AK394" s="85"/>
      <c r="AL394" s="86"/>
      <c r="AM394" s="87"/>
      <c r="AO394" s="74"/>
      <c r="AP394" s="75"/>
      <c r="AQ394" s="75"/>
      <c r="AR394" s="76"/>
      <c r="AT394" s="85"/>
      <c r="AU394" s="86"/>
      <c r="AV394" s="87"/>
      <c r="AX394" s="94"/>
      <c r="AY394" s="95"/>
      <c r="AZ394" s="96"/>
      <c r="BB394" s="85"/>
      <c r="BC394" s="86"/>
      <c r="BD394" s="87"/>
      <c r="BF394" s="85"/>
      <c r="BG394" s="86"/>
      <c r="BH394" s="87"/>
      <c r="BJ394" s="85"/>
      <c r="BK394" s="86"/>
      <c r="BL394" s="87"/>
      <c r="BN394" s="103"/>
      <c r="BO394" s="104"/>
      <c r="BP394" s="105"/>
    </row>
    <row r="395" spans="3:68">
      <c r="C395" s="54"/>
      <c r="D395" s="45"/>
      <c r="E395" s="51"/>
      <c r="F395" s="51"/>
      <c r="G395" s="46"/>
      <c r="I395" s="71"/>
      <c r="J395" s="72"/>
      <c r="K395" s="72"/>
      <c r="L395" s="73"/>
      <c r="N395" s="71"/>
      <c r="O395" s="72"/>
      <c r="P395" s="72"/>
      <c r="Q395" s="73"/>
      <c r="S395" s="82"/>
      <c r="T395" s="83"/>
      <c r="U395" s="84"/>
      <c r="W395" s="71"/>
      <c r="X395" s="72"/>
      <c r="Y395" s="72"/>
      <c r="Z395" s="73"/>
      <c r="AB395" s="82"/>
      <c r="AC395" s="83"/>
      <c r="AD395" s="84"/>
      <c r="AF395" s="71"/>
      <c r="AG395" s="72"/>
      <c r="AH395" s="72"/>
      <c r="AI395" s="73"/>
      <c r="AK395" s="82"/>
      <c r="AL395" s="83"/>
      <c r="AM395" s="84"/>
      <c r="AO395" s="71"/>
      <c r="AP395" s="72"/>
      <c r="AQ395" s="72"/>
      <c r="AR395" s="73"/>
      <c r="AT395" s="82"/>
      <c r="AU395" s="83"/>
      <c r="AV395" s="84"/>
      <c r="AX395" s="91"/>
      <c r="AY395" s="92"/>
      <c r="AZ395" s="93"/>
      <c r="BB395" s="82"/>
      <c r="BC395" s="83"/>
      <c r="BD395" s="84"/>
      <c r="BF395" s="82"/>
      <c r="BG395" s="83"/>
      <c r="BH395" s="84"/>
      <c r="BJ395" s="82"/>
      <c r="BK395" s="83"/>
      <c r="BL395" s="84"/>
      <c r="BN395" s="100"/>
      <c r="BO395" s="101"/>
      <c r="BP395" s="102"/>
    </row>
    <row r="396" spans="3:68">
      <c r="C396" s="56"/>
      <c r="D396" s="57"/>
      <c r="E396" s="58"/>
      <c r="F396" s="58"/>
      <c r="G396" s="59"/>
      <c r="I396" s="74"/>
      <c r="J396" s="75"/>
      <c r="K396" s="75"/>
      <c r="L396" s="76"/>
      <c r="N396" s="74"/>
      <c r="O396" s="75"/>
      <c r="P396" s="75"/>
      <c r="Q396" s="76"/>
      <c r="S396" s="85"/>
      <c r="T396" s="86"/>
      <c r="U396" s="87"/>
      <c r="W396" s="74"/>
      <c r="X396" s="75"/>
      <c r="Y396" s="75"/>
      <c r="Z396" s="76"/>
      <c r="AB396" s="85"/>
      <c r="AC396" s="86"/>
      <c r="AD396" s="87"/>
      <c r="AF396" s="74"/>
      <c r="AG396" s="75"/>
      <c r="AH396" s="75"/>
      <c r="AI396" s="76"/>
      <c r="AK396" s="85"/>
      <c r="AL396" s="86"/>
      <c r="AM396" s="87"/>
      <c r="AO396" s="74"/>
      <c r="AP396" s="75"/>
      <c r="AQ396" s="75"/>
      <c r="AR396" s="76"/>
      <c r="AT396" s="85"/>
      <c r="AU396" s="86"/>
      <c r="AV396" s="87"/>
      <c r="AX396" s="94"/>
      <c r="AY396" s="95"/>
      <c r="AZ396" s="96"/>
      <c r="BB396" s="85"/>
      <c r="BC396" s="86"/>
      <c r="BD396" s="87"/>
      <c r="BF396" s="85"/>
      <c r="BG396" s="86"/>
      <c r="BH396" s="87"/>
      <c r="BJ396" s="85"/>
      <c r="BK396" s="86"/>
      <c r="BL396" s="87"/>
      <c r="BN396" s="103"/>
      <c r="BO396" s="104"/>
      <c r="BP396" s="105"/>
    </row>
    <row r="397" spans="3:68">
      <c r="C397" s="54"/>
      <c r="D397" s="45"/>
      <c r="E397" s="51"/>
      <c r="F397" s="51"/>
      <c r="G397" s="46"/>
      <c r="I397" s="71"/>
      <c r="J397" s="72"/>
      <c r="K397" s="72"/>
      <c r="L397" s="73"/>
      <c r="N397" s="71"/>
      <c r="O397" s="72"/>
      <c r="P397" s="72"/>
      <c r="Q397" s="73"/>
      <c r="S397" s="82"/>
      <c r="T397" s="83"/>
      <c r="U397" s="84"/>
      <c r="W397" s="71"/>
      <c r="X397" s="72"/>
      <c r="Y397" s="72"/>
      <c r="Z397" s="73"/>
      <c r="AB397" s="82"/>
      <c r="AC397" s="83"/>
      <c r="AD397" s="84"/>
      <c r="AF397" s="71"/>
      <c r="AG397" s="72"/>
      <c r="AH397" s="72"/>
      <c r="AI397" s="73"/>
      <c r="AK397" s="82"/>
      <c r="AL397" s="83"/>
      <c r="AM397" s="84"/>
      <c r="AO397" s="71"/>
      <c r="AP397" s="72"/>
      <c r="AQ397" s="72"/>
      <c r="AR397" s="73"/>
      <c r="AT397" s="82"/>
      <c r="AU397" s="83"/>
      <c r="AV397" s="84"/>
      <c r="AX397" s="91"/>
      <c r="AY397" s="92"/>
      <c r="AZ397" s="93"/>
      <c r="BB397" s="82"/>
      <c r="BC397" s="83"/>
      <c r="BD397" s="84"/>
      <c r="BF397" s="82"/>
      <c r="BG397" s="83"/>
      <c r="BH397" s="84"/>
      <c r="BJ397" s="82"/>
      <c r="BK397" s="83"/>
      <c r="BL397" s="84"/>
      <c r="BN397" s="100"/>
      <c r="BO397" s="101"/>
      <c r="BP397" s="102"/>
    </row>
    <row r="398" spans="3:68">
      <c r="C398" s="56"/>
      <c r="D398" s="57"/>
      <c r="E398" s="58"/>
      <c r="F398" s="58"/>
      <c r="G398" s="59"/>
      <c r="I398" s="74"/>
      <c r="J398" s="75"/>
      <c r="K398" s="75"/>
      <c r="L398" s="76"/>
      <c r="N398" s="74"/>
      <c r="O398" s="75"/>
      <c r="P398" s="75"/>
      <c r="Q398" s="76"/>
      <c r="S398" s="85"/>
      <c r="T398" s="86"/>
      <c r="U398" s="87"/>
      <c r="W398" s="74"/>
      <c r="X398" s="75"/>
      <c r="Y398" s="75"/>
      <c r="Z398" s="76"/>
      <c r="AB398" s="85"/>
      <c r="AC398" s="86"/>
      <c r="AD398" s="87"/>
      <c r="AF398" s="74"/>
      <c r="AG398" s="75"/>
      <c r="AH398" s="75"/>
      <c r="AI398" s="76"/>
      <c r="AK398" s="85"/>
      <c r="AL398" s="86"/>
      <c r="AM398" s="87"/>
      <c r="AO398" s="74"/>
      <c r="AP398" s="75"/>
      <c r="AQ398" s="75"/>
      <c r="AR398" s="76"/>
      <c r="AT398" s="85"/>
      <c r="AU398" s="86"/>
      <c r="AV398" s="87"/>
      <c r="AX398" s="94"/>
      <c r="AY398" s="95"/>
      <c r="AZ398" s="96"/>
      <c r="BB398" s="85"/>
      <c r="BC398" s="86"/>
      <c r="BD398" s="87"/>
      <c r="BF398" s="85"/>
      <c r="BG398" s="86"/>
      <c r="BH398" s="87"/>
      <c r="BJ398" s="85"/>
      <c r="BK398" s="86"/>
      <c r="BL398" s="87"/>
      <c r="BN398" s="103"/>
      <c r="BO398" s="104"/>
      <c r="BP398" s="105"/>
    </row>
    <row r="399" spans="3:68">
      <c r="C399" s="54"/>
      <c r="D399" s="45"/>
      <c r="E399" s="51"/>
      <c r="F399" s="51"/>
      <c r="G399" s="46"/>
      <c r="I399" s="71"/>
      <c r="J399" s="72"/>
      <c r="K399" s="72"/>
      <c r="L399" s="73"/>
      <c r="N399" s="71"/>
      <c r="O399" s="72"/>
      <c r="P399" s="72"/>
      <c r="Q399" s="73"/>
      <c r="S399" s="82"/>
      <c r="T399" s="83"/>
      <c r="U399" s="84"/>
      <c r="W399" s="71"/>
      <c r="X399" s="72"/>
      <c r="Y399" s="72"/>
      <c r="Z399" s="73"/>
      <c r="AB399" s="82"/>
      <c r="AC399" s="83"/>
      <c r="AD399" s="84"/>
      <c r="AF399" s="71"/>
      <c r="AG399" s="72"/>
      <c r="AH399" s="72"/>
      <c r="AI399" s="73"/>
      <c r="AK399" s="82"/>
      <c r="AL399" s="83"/>
      <c r="AM399" s="84"/>
      <c r="AO399" s="71"/>
      <c r="AP399" s="72"/>
      <c r="AQ399" s="72"/>
      <c r="AR399" s="73"/>
      <c r="AT399" s="82"/>
      <c r="AU399" s="83"/>
      <c r="AV399" s="84"/>
      <c r="AX399" s="91"/>
      <c r="AY399" s="92"/>
      <c r="AZ399" s="93"/>
      <c r="BB399" s="82"/>
      <c r="BC399" s="83"/>
      <c r="BD399" s="84"/>
      <c r="BF399" s="82"/>
      <c r="BG399" s="83"/>
      <c r="BH399" s="84"/>
      <c r="BJ399" s="82"/>
      <c r="BK399" s="83"/>
      <c r="BL399" s="84"/>
      <c r="BN399" s="100"/>
      <c r="BO399" s="101"/>
      <c r="BP399" s="102"/>
    </row>
    <row r="400" spans="3:68">
      <c r="C400" s="56"/>
      <c r="D400" s="57"/>
      <c r="E400" s="58"/>
      <c r="F400" s="58"/>
      <c r="G400" s="59"/>
      <c r="I400" s="74"/>
      <c r="J400" s="75"/>
      <c r="K400" s="75"/>
      <c r="L400" s="76"/>
      <c r="N400" s="74"/>
      <c r="O400" s="75"/>
      <c r="P400" s="75"/>
      <c r="Q400" s="76"/>
      <c r="S400" s="85"/>
      <c r="T400" s="86"/>
      <c r="U400" s="87"/>
      <c r="W400" s="74"/>
      <c r="X400" s="75"/>
      <c r="Y400" s="75"/>
      <c r="Z400" s="76"/>
      <c r="AB400" s="85"/>
      <c r="AC400" s="86"/>
      <c r="AD400" s="87"/>
      <c r="AF400" s="74"/>
      <c r="AG400" s="75"/>
      <c r="AH400" s="75"/>
      <c r="AI400" s="76"/>
      <c r="AK400" s="85"/>
      <c r="AL400" s="86"/>
      <c r="AM400" s="87"/>
      <c r="AO400" s="74"/>
      <c r="AP400" s="75"/>
      <c r="AQ400" s="75"/>
      <c r="AR400" s="76"/>
      <c r="AT400" s="85"/>
      <c r="AU400" s="86"/>
      <c r="AV400" s="87"/>
      <c r="AX400" s="94"/>
      <c r="AY400" s="95"/>
      <c r="AZ400" s="96"/>
      <c r="BB400" s="85"/>
      <c r="BC400" s="86"/>
      <c r="BD400" s="87"/>
      <c r="BF400" s="85"/>
      <c r="BG400" s="86"/>
      <c r="BH400" s="87"/>
      <c r="BJ400" s="85"/>
      <c r="BK400" s="86"/>
      <c r="BL400" s="87"/>
      <c r="BN400" s="103"/>
      <c r="BO400" s="104"/>
      <c r="BP400" s="105"/>
    </row>
    <row r="401" spans="3:68">
      <c r="C401" s="54"/>
      <c r="D401" s="45"/>
      <c r="E401" s="51"/>
      <c r="F401" s="51"/>
      <c r="G401" s="46"/>
      <c r="I401" s="71"/>
      <c r="J401" s="72"/>
      <c r="K401" s="72"/>
      <c r="L401" s="73"/>
      <c r="N401" s="71"/>
      <c r="O401" s="72"/>
      <c r="P401" s="72"/>
      <c r="Q401" s="73"/>
      <c r="S401" s="82"/>
      <c r="T401" s="83"/>
      <c r="U401" s="84"/>
      <c r="W401" s="71"/>
      <c r="X401" s="72"/>
      <c r="Y401" s="72"/>
      <c r="Z401" s="73"/>
      <c r="AB401" s="82"/>
      <c r="AC401" s="83"/>
      <c r="AD401" s="84"/>
      <c r="AF401" s="71"/>
      <c r="AG401" s="72"/>
      <c r="AH401" s="72"/>
      <c r="AI401" s="73"/>
      <c r="AK401" s="82"/>
      <c r="AL401" s="83"/>
      <c r="AM401" s="84"/>
      <c r="AO401" s="71"/>
      <c r="AP401" s="72"/>
      <c r="AQ401" s="72"/>
      <c r="AR401" s="73"/>
      <c r="AT401" s="82"/>
      <c r="AU401" s="83"/>
      <c r="AV401" s="84"/>
      <c r="AX401" s="91"/>
      <c r="AY401" s="92"/>
      <c r="AZ401" s="93"/>
      <c r="BB401" s="82"/>
      <c r="BC401" s="83"/>
      <c r="BD401" s="84"/>
      <c r="BF401" s="82"/>
      <c r="BG401" s="83"/>
      <c r="BH401" s="84"/>
      <c r="BJ401" s="82"/>
      <c r="BK401" s="83"/>
      <c r="BL401" s="84"/>
      <c r="BN401" s="100"/>
      <c r="BO401" s="101"/>
      <c r="BP401" s="102"/>
    </row>
    <row r="402" spans="3:68">
      <c r="C402" s="56"/>
      <c r="D402" s="57"/>
      <c r="E402" s="58"/>
      <c r="F402" s="58"/>
      <c r="G402" s="59"/>
      <c r="I402" s="74"/>
      <c r="J402" s="75"/>
      <c r="K402" s="75"/>
      <c r="L402" s="76"/>
      <c r="N402" s="74"/>
      <c r="O402" s="75"/>
      <c r="P402" s="75"/>
      <c r="Q402" s="76"/>
      <c r="S402" s="85"/>
      <c r="T402" s="86"/>
      <c r="U402" s="87"/>
      <c r="W402" s="74"/>
      <c r="X402" s="75"/>
      <c r="Y402" s="75"/>
      <c r="Z402" s="76"/>
      <c r="AB402" s="85"/>
      <c r="AC402" s="86"/>
      <c r="AD402" s="87"/>
      <c r="AF402" s="74"/>
      <c r="AG402" s="75"/>
      <c r="AH402" s="75"/>
      <c r="AI402" s="76"/>
      <c r="AK402" s="85"/>
      <c r="AL402" s="86"/>
      <c r="AM402" s="87"/>
      <c r="AO402" s="74"/>
      <c r="AP402" s="75"/>
      <c r="AQ402" s="75"/>
      <c r="AR402" s="76"/>
      <c r="AT402" s="85"/>
      <c r="AU402" s="86"/>
      <c r="AV402" s="87"/>
      <c r="AX402" s="94"/>
      <c r="AY402" s="95"/>
      <c r="AZ402" s="96"/>
      <c r="BB402" s="85"/>
      <c r="BC402" s="86"/>
      <c r="BD402" s="87"/>
      <c r="BF402" s="85"/>
      <c r="BG402" s="86"/>
      <c r="BH402" s="87"/>
      <c r="BJ402" s="85"/>
      <c r="BK402" s="86"/>
      <c r="BL402" s="87"/>
      <c r="BN402" s="103"/>
      <c r="BO402" s="104"/>
      <c r="BP402" s="105"/>
    </row>
    <row r="403" spans="3:68">
      <c r="C403" s="54"/>
      <c r="D403" s="45"/>
      <c r="E403" s="51"/>
      <c r="F403" s="51"/>
      <c r="G403" s="46"/>
      <c r="I403" s="71"/>
      <c r="J403" s="72"/>
      <c r="K403" s="72"/>
      <c r="L403" s="73"/>
      <c r="N403" s="71"/>
      <c r="O403" s="72"/>
      <c r="P403" s="72"/>
      <c r="Q403" s="73"/>
      <c r="S403" s="82"/>
      <c r="T403" s="83"/>
      <c r="U403" s="84"/>
      <c r="W403" s="71"/>
      <c r="X403" s="72"/>
      <c r="Y403" s="72"/>
      <c r="Z403" s="73"/>
      <c r="AB403" s="82"/>
      <c r="AC403" s="83"/>
      <c r="AD403" s="84"/>
      <c r="AF403" s="71"/>
      <c r="AG403" s="72"/>
      <c r="AH403" s="72"/>
      <c r="AI403" s="73"/>
      <c r="AK403" s="82"/>
      <c r="AL403" s="83"/>
      <c r="AM403" s="84"/>
      <c r="AO403" s="71"/>
      <c r="AP403" s="72"/>
      <c r="AQ403" s="72"/>
      <c r="AR403" s="73"/>
      <c r="AT403" s="82"/>
      <c r="AU403" s="83"/>
      <c r="AV403" s="84"/>
      <c r="AX403" s="91"/>
      <c r="AY403" s="92"/>
      <c r="AZ403" s="93"/>
      <c r="BB403" s="82"/>
      <c r="BC403" s="83"/>
      <c r="BD403" s="84"/>
      <c r="BF403" s="82"/>
      <c r="BG403" s="83"/>
      <c r="BH403" s="84"/>
      <c r="BJ403" s="82"/>
      <c r="BK403" s="83"/>
      <c r="BL403" s="84"/>
      <c r="BN403" s="100"/>
      <c r="BO403" s="101"/>
      <c r="BP403" s="102"/>
    </row>
    <row r="404" spans="3:68">
      <c r="C404" s="56"/>
      <c r="D404" s="57"/>
      <c r="E404" s="58"/>
      <c r="F404" s="58"/>
      <c r="G404" s="59"/>
      <c r="I404" s="74"/>
      <c r="J404" s="75"/>
      <c r="K404" s="75"/>
      <c r="L404" s="76"/>
      <c r="N404" s="74"/>
      <c r="O404" s="75"/>
      <c r="P404" s="75"/>
      <c r="Q404" s="76"/>
      <c r="S404" s="85"/>
      <c r="T404" s="86"/>
      <c r="U404" s="87"/>
      <c r="W404" s="74"/>
      <c r="X404" s="75"/>
      <c r="Y404" s="75"/>
      <c r="Z404" s="76"/>
      <c r="AB404" s="85"/>
      <c r="AC404" s="86"/>
      <c r="AD404" s="87"/>
      <c r="AF404" s="74"/>
      <c r="AG404" s="75"/>
      <c r="AH404" s="75"/>
      <c r="AI404" s="76"/>
      <c r="AK404" s="85"/>
      <c r="AL404" s="86"/>
      <c r="AM404" s="87"/>
      <c r="AO404" s="74"/>
      <c r="AP404" s="75"/>
      <c r="AQ404" s="75"/>
      <c r="AR404" s="76"/>
      <c r="AT404" s="85"/>
      <c r="AU404" s="86"/>
      <c r="AV404" s="87"/>
      <c r="AX404" s="94"/>
      <c r="AY404" s="95"/>
      <c r="AZ404" s="96"/>
      <c r="BB404" s="85"/>
      <c r="BC404" s="86"/>
      <c r="BD404" s="87"/>
      <c r="BF404" s="85"/>
      <c r="BG404" s="86"/>
      <c r="BH404" s="87"/>
      <c r="BJ404" s="85"/>
      <c r="BK404" s="86"/>
      <c r="BL404" s="87"/>
      <c r="BN404" s="103"/>
      <c r="BO404" s="104"/>
      <c r="BP404" s="105"/>
    </row>
    <row r="405" spans="3:68">
      <c r="C405" s="54"/>
      <c r="D405" s="45"/>
      <c r="E405" s="51"/>
      <c r="F405" s="51"/>
      <c r="G405" s="46"/>
      <c r="I405" s="71"/>
      <c r="J405" s="72"/>
      <c r="K405" s="72"/>
      <c r="L405" s="73"/>
      <c r="N405" s="71"/>
      <c r="O405" s="72"/>
      <c r="P405" s="72"/>
      <c r="Q405" s="73"/>
      <c r="S405" s="82"/>
      <c r="T405" s="83"/>
      <c r="U405" s="84"/>
      <c r="W405" s="71"/>
      <c r="X405" s="72"/>
      <c r="Y405" s="72"/>
      <c r="Z405" s="73"/>
      <c r="AB405" s="82"/>
      <c r="AC405" s="83"/>
      <c r="AD405" s="84"/>
      <c r="AF405" s="71"/>
      <c r="AG405" s="72"/>
      <c r="AH405" s="72"/>
      <c r="AI405" s="73"/>
      <c r="AK405" s="82"/>
      <c r="AL405" s="83"/>
      <c r="AM405" s="84"/>
      <c r="AO405" s="71"/>
      <c r="AP405" s="72"/>
      <c r="AQ405" s="72"/>
      <c r="AR405" s="73"/>
      <c r="AT405" s="82"/>
      <c r="AU405" s="83"/>
      <c r="AV405" s="84"/>
      <c r="AX405" s="91"/>
      <c r="AY405" s="92"/>
      <c r="AZ405" s="93"/>
      <c r="BB405" s="82"/>
      <c r="BC405" s="83"/>
      <c r="BD405" s="84"/>
      <c r="BF405" s="82"/>
      <c r="BG405" s="83"/>
      <c r="BH405" s="84"/>
      <c r="BJ405" s="82"/>
      <c r="BK405" s="83"/>
      <c r="BL405" s="84"/>
      <c r="BN405" s="100"/>
      <c r="BO405" s="101"/>
      <c r="BP405" s="102"/>
    </row>
    <row r="406" spans="3:68">
      <c r="C406" s="56"/>
      <c r="D406" s="57"/>
      <c r="E406" s="58"/>
      <c r="F406" s="58"/>
      <c r="G406" s="59"/>
      <c r="I406" s="74"/>
      <c r="J406" s="75"/>
      <c r="K406" s="75"/>
      <c r="L406" s="76"/>
      <c r="N406" s="74"/>
      <c r="O406" s="75"/>
      <c r="P406" s="75"/>
      <c r="Q406" s="76"/>
      <c r="S406" s="85"/>
      <c r="T406" s="86"/>
      <c r="U406" s="87"/>
      <c r="W406" s="74"/>
      <c r="X406" s="75"/>
      <c r="Y406" s="75"/>
      <c r="Z406" s="76"/>
      <c r="AB406" s="85"/>
      <c r="AC406" s="86"/>
      <c r="AD406" s="87"/>
      <c r="AF406" s="74"/>
      <c r="AG406" s="75"/>
      <c r="AH406" s="75"/>
      <c r="AI406" s="76"/>
      <c r="AK406" s="85"/>
      <c r="AL406" s="86"/>
      <c r="AM406" s="87"/>
      <c r="AO406" s="74"/>
      <c r="AP406" s="75"/>
      <c r="AQ406" s="75"/>
      <c r="AR406" s="76"/>
      <c r="AT406" s="85"/>
      <c r="AU406" s="86"/>
      <c r="AV406" s="87"/>
      <c r="AX406" s="94"/>
      <c r="AY406" s="95"/>
      <c r="AZ406" s="96"/>
      <c r="BB406" s="85"/>
      <c r="BC406" s="86"/>
      <c r="BD406" s="87"/>
      <c r="BF406" s="85"/>
      <c r="BG406" s="86"/>
      <c r="BH406" s="87"/>
      <c r="BJ406" s="85"/>
      <c r="BK406" s="86"/>
      <c r="BL406" s="87"/>
      <c r="BN406" s="103"/>
      <c r="BO406" s="104"/>
      <c r="BP406" s="105"/>
    </row>
    <row r="407" spans="3:68">
      <c r="C407" s="54"/>
      <c r="D407" s="45"/>
      <c r="E407" s="51"/>
      <c r="F407" s="51"/>
      <c r="G407" s="46"/>
      <c r="I407" s="71"/>
      <c r="J407" s="72"/>
      <c r="K407" s="72"/>
      <c r="L407" s="73"/>
      <c r="N407" s="71"/>
      <c r="O407" s="72"/>
      <c r="P407" s="72"/>
      <c r="Q407" s="73"/>
      <c r="S407" s="82"/>
      <c r="T407" s="83"/>
      <c r="U407" s="84"/>
      <c r="W407" s="71"/>
      <c r="X407" s="72"/>
      <c r="Y407" s="72"/>
      <c r="Z407" s="73"/>
      <c r="AB407" s="82"/>
      <c r="AC407" s="83"/>
      <c r="AD407" s="84"/>
      <c r="AF407" s="71"/>
      <c r="AG407" s="72"/>
      <c r="AH407" s="72"/>
      <c r="AI407" s="73"/>
      <c r="AK407" s="82"/>
      <c r="AL407" s="83"/>
      <c r="AM407" s="84"/>
      <c r="AO407" s="71"/>
      <c r="AP407" s="72"/>
      <c r="AQ407" s="72"/>
      <c r="AR407" s="73"/>
      <c r="AT407" s="82"/>
      <c r="AU407" s="83"/>
      <c r="AV407" s="84"/>
      <c r="AX407" s="91"/>
      <c r="AY407" s="92"/>
      <c r="AZ407" s="93"/>
      <c r="BB407" s="82"/>
      <c r="BC407" s="83"/>
      <c r="BD407" s="84"/>
      <c r="BF407" s="82"/>
      <c r="BG407" s="83"/>
      <c r="BH407" s="84"/>
      <c r="BJ407" s="82"/>
      <c r="BK407" s="83"/>
      <c r="BL407" s="84"/>
      <c r="BN407" s="100"/>
      <c r="BO407" s="101"/>
      <c r="BP407" s="102"/>
    </row>
    <row r="408" spans="3:68">
      <c r="C408" s="56"/>
      <c r="D408" s="57"/>
      <c r="E408" s="58"/>
      <c r="F408" s="58"/>
      <c r="G408" s="59"/>
      <c r="I408" s="74"/>
      <c r="J408" s="75"/>
      <c r="K408" s="75"/>
      <c r="L408" s="76"/>
      <c r="N408" s="74"/>
      <c r="O408" s="75"/>
      <c r="P408" s="75"/>
      <c r="Q408" s="76"/>
      <c r="S408" s="85"/>
      <c r="T408" s="86"/>
      <c r="U408" s="87"/>
      <c r="W408" s="74"/>
      <c r="X408" s="75"/>
      <c r="Y408" s="75"/>
      <c r="Z408" s="76"/>
      <c r="AB408" s="85"/>
      <c r="AC408" s="86"/>
      <c r="AD408" s="87"/>
      <c r="AF408" s="74"/>
      <c r="AG408" s="75"/>
      <c r="AH408" s="75"/>
      <c r="AI408" s="76"/>
      <c r="AK408" s="85"/>
      <c r="AL408" s="86"/>
      <c r="AM408" s="87"/>
      <c r="AO408" s="74"/>
      <c r="AP408" s="75"/>
      <c r="AQ408" s="75"/>
      <c r="AR408" s="76"/>
      <c r="AT408" s="85"/>
      <c r="AU408" s="86"/>
      <c r="AV408" s="87"/>
      <c r="AX408" s="94"/>
      <c r="AY408" s="95"/>
      <c r="AZ408" s="96"/>
      <c r="BB408" s="85"/>
      <c r="BC408" s="86"/>
      <c r="BD408" s="87"/>
      <c r="BF408" s="85"/>
      <c r="BG408" s="86"/>
      <c r="BH408" s="87"/>
      <c r="BJ408" s="85"/>
      <c r="BK408" s="86"/>
      <c r="BL408" s="87"/>
      <c r="BN408" s="103"/>
      <c r="BO408" s="104"/>
      <c r="BP408" s="105"/>
    </row>
    <row r="409" spans="3:68">
      <c r="C409" s="54"/>
      <c r="D409" s="45"/>
      <c r="E409" s="51"/>
      <c r="F409" s="51"/>
      <c r="G409" s="46"/>
      <c r="I409" s="71"/>
      <c r="J409" s="72"/>
      <c r="K409" s="72"/>
      <c r="L409" s="73"/>
      <c r="N409" s="71"/>
      <c r="O409" s="72"/>
      <c r="P409" s="72"/>
      <c r="Q409" s="73"/>
      <c r="S409" s="82"/>
      <c r="T409" s="83"/>
      <c r="U409" s="84"/>
      <c r="W409" s="71"/>
      <c r="X409" s="72"/>
      <c r="Y409" s="72"/>
      <c r="Z409" s="73"/>
      <c r="AB409" s="82"/>
      <c r="AC409" s="83"/>
      <c r="AD409" s="84"/>
      <c r="AF409" s="71"/>
      <c r="AG409" s="72"/>
      <c r="AH409" s="72"/>
      <c r="AI409" s="73"/>
      <c r="AK409" s="82"/>
      <c r="AL409" s="83"/>
      <c r="AM409" s="84"/>
      <c r="AO409" s="71"/>
      <c r="AP409" s="72"/>
      <c r="AQ409" s="72"/>
      <c r="AR409" s="73"/>
      <c r="AT409" s="82"/>
      <c r="AU409" s="83"/>
      <c r="AV409" s="84"/>
      <c r="AX409" s="91"/>
      <c r="AY409" s="92"/>
      <c r="AZ409" s="93"/>
      <c r="BB409" s="82"/>
      <c r="BC409" s="83"/>
      <c r="BD409" s="84"/>
      <c r="BF409" s="82"/>
      <c r="BG409" s="83"/>
      <c r="BH409" s="84"/>
      <c r="BJ409" s="82"/>
      <c r="BK409" s="83"/>
      <c r="BL409" s="84"/>
      <c r="BN409" s="100"/>
      <c r="BO409" s="101"/>
      <c r="BP409" s="102"/>
    </row>
    <row r="410" spans="3:68">
      <c r="C410" s="56"/>
      <c r="D410" s="57"/>
      <c r="E410" s="58"/>
      <c r="F410" s="58"/>
      <c r="G410" s="59"/>
      <c r="I410" s="74"/>
      <c r="J410" s="75"/>
      <c r="K410" s="75"/>
      <c r="L410" s="76"/>
      <c r="N410" s="74"/>
      <c r="O410" s="75"/>
      <c r="P410" s="75"/>
      <c r="Q410" s="76"/>
      <c r="S410" s="85"/>
      <c r="T410" s="86"/>
      <c r="U410" s="87"/>
      <c r="W410" s="74"/>
      <c r="X410" s="75"/>
      <c r="Y410" s="75"/>
      <c r="Z410" s="76"/>
      <c r="AB410" s="85"/>
      <c r="AC410" s="86"/>
      <c r="AD410" s="87"/>
      <c r="AF410" s="74"/>
      <c r="AG410" s="75"/>
      <c r="AH410" s="75"/>
      <c r="AI410" s="76"/>
      <c r="AK410" s="85"/>
      <c r="AL410" s="86"/>
      <c r="AM410" s="87"/>
      <c r="AO410" s="74"/>
      <c r="AP410" s="75"/>
      <c r="AQ410" s="75"/>
      <c r="AR410" s="76"/>
      <c r="AT410" s="85"/>
      <c r="AU410" s="86"/>
      <c r="AV410" s="87"/>
      <c r="AX410" s="94"/>
      <c r="AY410" s="95"/>
      <c r="AZ410" s="96"/>
      <c r="BB410" s="85"/>
      <c r="BC410" s="86"/>
      <c r="BD410" s="87"/>
      <c r="BF410" s="85"/>
      <c r="BG410" s="86"/>
      <c r="BH410" s="87"/>
      <c r="BJ410" s="85"/>
      <c r="BK410" s="86"/>
      <c r="BL410" s="87"/>
      <c r="BN410" s="103"/>
      <c r="BO410" s="104"/>
      <c r="BP410" s="105"/>
    </row>
    <row r="411" spans="3:68">
      <c r="C411" s="54"/>
      <c r="D411" s="45"/>
      <c r="E411" s="51"/>
      <c r="F411" s="51"/>
      <c r="G411" s="46"/>
      <c r="I411" s="71"/>
      <c r="J411" s="72"/>
      <c r="K411" s="72"/>
      <c r="L411" s="73"/>
      <c r="N411" s="71"/>
      <c r="O411" s="72"/>
      <c r="P411" s="72"/>
      <c r="Q411" s="73"/>
      <c r="S411" s="82"/>
      <c r="T411" s="83"/>
      <c r="U411" s="84"/>
      <c r="W411" s="71"/>
      <c r="X411" s="72"/>
      <c r="Y411" s="72"/>
      <c r="Z411" s="73"/>
      <c r="AB411" s="82"/>
      <c r="AC411" s="83"/>
      <c r="AD411" s="84"/>
      <c r="AF411" s="71"/>
      <c r="AG411" s="72"/>
      <c r="AH411" s="72"/>
      <c r="AI411" s="73"/>
      <c r="AK411" s="82"/>
      <c r="AL411" s="83"/>
      <c r="AM411" s="84"/>
      <c r="AO411" s="71"/>
      <c r="AP411" s="72"/>
      <c r="AQ411" s="72"/>
      <c r="AR411" s="73"/>
      <c r="AT411" s="82"/>
      <c r="AU411" s="83"/>
      <c r="AV411" s="84"/>
      <c r="AX411" s="91"/>
      <c r="AY411" s="92"/>
      <c r="AZ411" s="93"/>
      <c r="BB411" s="82"/>
      <c r="BC411" s="83"/>
      <c r="BD411" s="84"/>
      <c r="BF411" s="82"/>
      <c r="BG411" s="83"/>
      <c r="BH411" s="84"/>
      <c r="BJ411" s="82"/>
      <c r="BK411" s="83"/>
      <c r="BL411" s="84"/>
      <c r="BN411" s="100"/>
      <c r="BO411" s="101"/>
      <c r="BP411" s="102"/>
    </row>
    <row r="412" spans="3:68">
      <c r="C412" s="56"/>
      <c r="D412" s="57"/>
      <c r="E412" s="58"/>
      <c r="F412" s="58"/>
      <c r="G412" s="59"/>
      <c r="I412" s="74"/>
      <c r="J412" s="75"/>
      <c r="K412" s="75"/>
      <c r="L412" s="76"/>
      <c r="N412" s="74"/>
      <c r="O412" s="75"/>
      <c r="P412" s="75"/>
      <c r="Q412" s="76"/>
      <c r="S412" s="85"/>
      <c r="T412" s="86"/>
      <c r="U412" s="87"/>
      <c r="W412" s="74"/>
      <c r="X412" s="75"/>
      <c r="Y412" s="75"/>
      <c r="Z412" s="76"/>
      <c r="AB412" s="85"/>
      <c r="AC412" s="86"/>
      <c r="AD412" s="87"/>
      <c r="AF412" s="74"/>
      <c r="AG412" s="75"/>
      <c r="AH412" s="75"/>
      <c r="AI412" s="76"/>
      <c r="AK412" s="85"/>
      <c r="AL412" s="86"/>
      <c r="AM412" s="87"/>
      <c r="AO412" s="74"/>
      <c r="AP412" s="75"/>
      <c r="AQ412" s="75"/>
      <c r="AR412" s="76"/>
      <c r="AT412" s="85"/>
      <c r="AU412" s="86"/>
      <c r="AV412" s="87"/>
      <c r="AX412" s="94"/>
      <c r="AY412" s="95"/>
      <c r="AZ412" s="96"/>
      <c r="BB412" s="85"/>
      <c r="BC412" s="86"/>
      <c r="BD412" s="87"/>
      <c r="BF412" s="85"/>
      <c r="BG412" s="86"/>
      <c r="BH412" s="87"/>
      <c r="BJ412" s="85"/>
      <c r="BK412" s="86"/>
      <c r="BL412" s="87"/>
      <c r="BN412" s="103"/>
      <c r="BO412" s="104"/>
      <c r="BP412" s="105"/>
    </row>
    <row r="413" spans="3:68">
      <c r="C413" s="54"/>
      <c r="D413" s="45"/>
      <c r="E413" s="51"/>
      <c r="F413" s="51"/>
      <c r="G413" s="46"/>
      <c r="I413" s="71"/>
      <c r="J413" s="72"/>
      <c r="K413" s="72"/>
      <c r="L413" s="73"/>
      <c r="N413" s="71"/>
      <c r="O413" s="72"/>
      <c r="P413" s="72"/>
      <c r="Q413" s="73"/>
      <c r="S413" s="82"/>
      <c r="T413" s="83"/>
      <c r="U413" s="84"/>
      <c r="W413" s="71"/>
      <c r="X413" s="72"/>
      <c r="Y413" s="72"/>
      <c r="Z413" s="73"/>
      <c r="AB413" s="82"/>
      <c r="AC413" s="83"/>
      <c r="AD413" s="84"/>
      <c r="AF413" s="71"/>
      <c r="AG413" s="72"/>
      <c r="AH413" s="72"/>
      <c r="AI413" s="73"/>
      <c r="AK413" s="82"/>
      <c r="AL413" s="83"/>
      <c r="AM413" s="84"/>
      <c r="AO413" s="71"/>
      <c r="AP413" s="72"/>
      <c r="AQ413" s="72"/>
      <c r="AR413" s="73"/>
      <c r="AT413" s="82"/>
      <c r="AU413" s="83"/>
      <c r="AV413" s="84"/>
      <c r="AX413" s="91"/>
      <c r="AY413" s="92"/>
      <c r="AZ413" s="93"/>
      <c r="BB413" s="82"/>
      <c r="BC413" s="83"/>
      <c r="BD413" s="84"/>
      <c r="BF413" s="82"/>
      <c r="BG413" s="83"/>
      <c r="BH413" s="84"/>
      <c r="BJ413" s="82"/>
      <c r="BK413" s="83"/>
      <c r="BL413" s="84"/>
      <c r="BN413" s="100"/>
      <c r="BO413" s="101"/>
      <c r="BP413" s="102"/>
    </row>
    <row r="414" spans="3:68">
      <c r="C414" s="56"/>
      <c r="D414" s="57"/>
      <c r="E414" s="58"/>
      <c r="F414" s="58"/>
      <c r="G414" s="59"/>
      <c r="I414" s="74"/>
      <c r="J414" s="75"/>
      <c r="K414" s="75"/>
      <c r="L414" s="76"/>
      <c r="N414" s="74"/>
      <c r="O414" s="75"/>
      <c r="P414" s="75"/>
      <c r="Q414" s="76"/>
      <c r="S414" s="85"/>
      <c r="T414" s="86"/>
      <c r="U414" s="87"/>
      <c r="W414" s="74"/>
      <c r="X414" s="75"/>
      <c r="Y414" s="75"/>
      <c r="Z414" s="76"/>
      <c r="AB414" s="85"/>
      <c r="AC414" s="86"/>
      <c r="AD414" s="87"/>
      <c r="AF414" s="74"/>
      <c r="AG414" s="75"/>
      <c r="AH414" s="75"/>
      <c r="AI414" s="76"/>
      <c r="AK414" s="85"/>
      <c r="AL414" s="86"/>
      <c r="AM414" s="87"/>
      <c r="AO414" s="74"/>
      <c r="AP414" s="75"/>
      <c r="AQ414" s="75"/>
      <c r="AR414" s="76"/>
      <c r="AT414" s="85"/>
      <c r="AU414" s="86"/>
      <c r="AV414" s="87"/>
      <c r="AX414" s="94"/>
      <c r="AY414" s="95"/>
      <c r="AZ414" s="96"/>
      <c r="BB414" s="85"/>
      <c r="BC414" s="86"/>
      <c r="BD414" s="87"/>
      <c r="BF414" s="85"/>
      <c r="BG414" s="86"/>
      <c r="BH414" s="87"/>
      <c r="BJ414" s="85"/>
      <c r="BK414" s="86"/>
      <c r="BL414" s="87"/>
      <c r="BN414" s="103"/>
      <c r="BO414" s="104"/>
      <c r="BP414" s="105"/>
    </row>
    <row r="415" spans="3:68">
      <c r="C415" s="54"/>
      <c r="D415" s="45"/>
      <c r="E415" s="51"/>
      <c r="F415" s="51"/>
      <c r="G415" s="46"/>
      <c r="I415" s="71"/>
      <c r="J415" s="72"/>
      <c r="K415" s="72"/>
      <c r="L415" s="73"/>
      <c r="N415" s="71"/>
      <c r="O415" s="72"/>
      <c r="P415" s="72"/>
      <c r="Q415" s="73"/>
      <c r="S415" s="82"/>
      <c r="T415" s="83"/>
      <c r="U415" s="84"/>
      <c r="W415" s="71"/>
      <c r="X415" s="72"/>
      <c r="Y415" s="72"/>
      <c r="Z415" s="73"/>
      <c r="AB415" s="82"/>
      <c r="AC415" s="83"/>
      <c r="AD415" s="84"/>
      <c r="AF415" s="71"/>
      <c r="AG415" s="72"/>
      <c r="AH415" s="72"/>
      <c r="AI415" s="73"/>
      <c r="AK415" s="82"/>
      <c r="AL415" s="83"/>
      <c r="AM415" s="84"/>
      <c r="AO415" s="71"/>
      <c r="AP415" s="72"/>
      <c r="AQ415" s="72"/>
      <c r="AR415" s="73"/>
      <c r="AT415" s="82"/>
      <c r="AU415" s="83"/>
      <c r="AV415" s="84"/>
      <c r="AX415" s="91"/>
      <c r="AY415" s="92"/>
      <c r="AZ415" s="93"/>
      <c r="BB415" s="82"/>
      <c r="BC415" s="83"/>
      <c r="BD415" s="84"/>
      <c r="BF415" s="82"/>
      <c r="BG415" s="83"/>
      <c r="BH415" s="84"/>
      <c r="BJ415" s="82"/>
      <c r="BK415" s="83"/>
      <c r="BL415" s="84"/>
      <c r="BN415" s="100"/>
      <c r="BO415" s="101"/>
      <c r="BP415" s="102"/>
    </row>
    <row r="416" spans="3:68">
      <c r="C416" s="56"/>
      <c r="D416" s="57"/>
      <c r="E416" s="58"/>
      <c r="F416" s="58"/>
      <c r="G416" s="59"/>
      <c r="I416" s="74"/>
      <c r="J416" s="75"/>
      <c r="K416" s="75"/>
      <c r="L416" s="76"/>
      <c r="N416" s="74"/>
      <c r="O416" s="75"/>
      <c r="P416" s="75"/>
      <c r="Q416" s="76"/>
      <c r="S416" s="85"/>
      <c r="T416" s="86"/>
      <c r="U416" s="87"/>
      <c r="W416" s="74"/>
      <c r="X416" s="75"/>
      <c r="Y416" s="75"/>
      <c r="Z416" s="76"/>
      <c r="AB416" s="85"/>
      <c r="AC416" s="86"/>
      <c r="AD416" s="87"/>
      <c r="AF416" s="74"/>
      <c r="AG416" s="75"/>
      <c r="AH416" s="75"/>
      <c r="AI416" s="76"/>
      <c r="AK416" s="85"/>
      <c r="AL416" s="86"/>
      <c r="AM416" s="87"/>
      <c r="AO416" s="74"/>
      <c r="AP416" s="75"/>
      <c r="AQ416" s="75"/>
      <c r="AR416" s="76"/>
      <c r="AT416" s="85"/>
      <c r="AU416" s="86"/>
      <c r="AV416" s="87"/>
      <c r="AX416" s="94"/>
      <c r="AY416" s="95"/>
      <c r="AZ416" s="96"/>
      <c r="BB416" s="85"/>
      <c r="BC416" s="86"/>
      <c r="BD416" s="87"/>
      <c r="BF416" s="85"/>
      <c r="BG416" s="86"/>
      <c r="BH416" s="87"/>
      <c r="BJ416" s="85"/>
      <c r="BK416" s="86"/>
      <c r="BL416" s="87"/>
      <c r="BN416" s="103"/>
      <c r="BO416" s="104"/>
      <c r="BP416" s="105"/>
    </row>
    <row r="417" spans="3:68">
      <c r="C417" s="54"/>
      <c r="D417" s="45"/>
      <c r="E417" s="51"/>
      <c r="F417" s="51"/>
      <c r="G417" s="46"/>
      <c r="I417" s="71"/>
      <c r="J417" s="72"/>
      <c r="K417" s="72"/>
      <c r="L417" s="73"/>
      <c r="N417" s="71"/>
      <c r="O417" s="72"/>
      <c r="P417" s="72"/>
      <c r="Q417" s="73"/>
      <c r="S417" s="82"/>
      <c r="T417" s="83"/>
      <c r="U417" s="84"/>
      <c r="W417" s="71"/>
      <c r="X417" s="72"/>
      <c r="Y417" s="72"/>
      <c r="Z417" s="73"/>
      <c r="AB417" s="82"/>
      <c r="AC417" s="83"/>
      <c r="AD417" s="84"/>
      <c r="AF417" s="71"/>
      <c r="AG417" s="72"/>
      <c r="AH417" s="72"/>
      <c r="AI417" s="73"/>
      <c r="AK417" s="82"/>
      <c r="AL417" s="83"/>
      <c r="AM417" s="84"/>
      <c r="AO417" s="71"/>
      <c r="AP417" s="72"/>
      <c r="AQ417" s="72"/>
      <c r="AR417" s="73"/>
      <c r="AT417" s="82"/>
      <c r="AU417" s="83"/>
      <c r="AV417" s="84"/>
      <c r="AX417" s="91"/>
      <c r="AY417" s="92"/>
      <c r="AZ417" s="93"/>
      <c r="BB417" s="82"/>
      <c r="BC417" s="83"/>
      <c r="BD417" s="84"/>
      <c r="BF417" s="82"/>
      <c r="BG417" s="83"/>
      <c r="BH417" s="84"/>
      <c r="BJ417" s="82"/>
      <c r="BK417" s="83"/>
      <c r="BL417" s="84"/>
      <c r="BN417" s="100"/>
      <c r="BO417" s="101"/>
      <c r="BP417" s="102"/>
    </row>
    <row r="418" spans="3:68">
      <c r="C418" s="56"/>
      <c r="D418" s="57"/>
      <c r="E418" s="58"/>
      <c r="F418" s="58"/>
      <c r="G418" s="59"/>
      <c r="I418" s="74"/>
      <c r="J418" s="75"/>
      <c r="K418" s="75"/>
      <c r="L418" s="76"/>
      <c r="N418" s="74"/>
      <c r="O418" s="75"/>
      <c r="P418" s="75"/>
      <c r="Q418" s="76"/>
      <c r="S418" s="85"/>
      <c r="T418" s="86"/>
      <c r="U418" s="87"/>
      <c r="W418" s="74"/>
      <c r="X418" s="75"/>
      <c r="Y418" s="75"/>
      <c r="Z418" s="76"/>
      <c r="AB418" s="85"/>
      <c r="AC418" s="86"/>
      <c r="AD418" s="87"/>
      <c r="AF418" s="74"/>
      <c r="AG418" s="75"/>
      <c r="AH418" s="75"/>
      <c r="AI418" s="76"/>
      <c r="AK418" s="85"/>
      <c r="AL418" s="86"/>
      <c r="AM418" s="87"/>
      <c r="AO418" s="74"/>
      <c r="AP418" s="75"/>
      <c r="AQ418" s="75"/>
      <c r="AR418" s="76"/>
      <c r="AT418" s="85"/>
      <c r="AU418" s="86"/>
      <c r="AV418" s="87"/>
      <c r="AX418" s="94"/>
      <c r="AY418" s="95"/>
      <c r="AZ418" s="96"/>
      <c r="BB418" s="85"/>
      <c r="BC418" s="86"/>
      <c r="BD418" s="87"/>
      <c r="BF418" s="85"/>
      <c r="BG418" s="86"/>
      <c r="BH418" s="87"/>
      <c r="BJ418" s="85"/>
      <c r="BK418" s="86"/>
      <c r="BL418" s="87"/>
      <c r="BN418" s="103"/>
      <c r="BO418" s="104"/>
      <c r="BP418" s="105"/>
    </row>
    <row r="419" spans="3:68">
      <c r="C419" s="54"/>
      <c r="D419" s="45"/>
      <c r="E419" s="51"/>
      <c r="F419" s="51"/>
      <c r="G419" s="46"/>
      <c r="I419" s="71"/>
      <c r="J419" s="72"/>
      <c r="K419" s="72"/>
      <c r="L419" s="73"/>
      <c r="N419" s="71"/>
      <c r="O419" s="72"/>
      <c r="P419" s="72"/>
      <c r="Q419" s="73"/>
      <c r="S419" s="82"/>
      <c r="T419" s="83"/>
      <c r="U419" s="84"/>
      <c r="W419" s="71"/>
      <c r="X419" s="72"/>
      <c r="Y419" s="72"/>
      <c r="Z419" s="73"/>
      <c r="AB419" s="82"/>
      <c r="AC419" s="83"/>
      <c r="AD419" s="84"/>
      <c r="AF419" s="71"/>
      <c r="AG419" s="72"/>
      <c r="AH419" s="72"/>
      <c r="AI419" s="73"/>
      <c r="AK419" s="82"/>
      <c r="AL419" s="83"/>
      <c r="AM419" s="84"/>
      <c r="AO419" s="71"/>
      <c r="AP419" s="72"/>
      <c r="AQ419" s="72"/>
      <c r="AR419" s="73"/>
      <c r="AT419" s="82"/>
      <c r="AU419" s="83"/>
      <c r="AV419" s="84"/>
      <c r="AX419" s="91"/>
      <c r="AY419" s="92"/>
      <c r="AZ419" s="93"/>
      <c r="BB419" s="82"/>
      <c r="BC419" s="83"/>
      <c r="BD419" s="84"/>
      <c r="BF419" s="82"/>
      <c r="BG419" s="83"/>
      <c r="BH419" s="84"/>
      <c r="BJ419" s="82"/>
      <c r="BK419" s="83"/>
      <c r="BL419" s="84"/>
      <c r="BN419" s="100"/>
      <c r="BO419" s="101"/>
      <c r="BP419" s="102"/>
    </row>
    <row r="420" spans="3:68">
      <c r="C420" s="56"/>
      <c r="D420" s="57"/>
      <c r="E420" s="58"/>
      <c r="F420" s="58"/>
      <c r="G420" s="59"/>
      <c r="I420" s="74"/>
      <c r="J420" s="75"/>
      <c r="K420" s="75"/>
      <c r="L420" s="76"/>
      <c r="N420" s="74"/>
      <c r="O420" s="75"/>
      <c r="P420" s="75"/>
      <c r="Q420" s="76"/>
      <c r="S420" s="85"/>
      <c r="T420" s="86"/>
      <c r="U420" s="87"/>
      <c r="W420" s="74"/>
      <c r="X420" s="75"/>
      <c r="Y420" s="75"/>
      <c r="Z420" s="76"/>
      <c r="AB420" s="85"/>
      <c r="AC420" s="86"/>
      <c r="AD420" s="87"/>
      <c r="AF420" s="74"/>
      <c r="AG420" s="75"/>
      <c r="AH420" s="75"/>
      <c r="AI420" s="76"/>
      <c r="AK420" s="85"/>
      <c r="AL420" s="86"/>
      <c r="AM420" s="87"/>
      <c r="AO420" s="74"/>
      <c r="AP420" s="75"/>
      <c r="AQ420" s="75"/>
      <c r="AR420" s="76"/>
      <c r="AT420" s="85"/>
      <c r="AU420" s="86"/>
      <c r="AV420" s="87"/>
      <c r="AX420" s="94"/>
      <c r="AY420" s="95"/>
      <c r="AZ420" s="96"/>
      <c r="BB420" s="85"/>
      <c r="BC420" s="86"/>
      <c r="BD420" s="87"/>
      <c r="BF420" s="85"/>
      <c r="BG420" s="86"/>
      <c r="BH420" s="87"/>
      <c r="BJ420" s="85"/>
      <c r="BK420" s="86"/>
      <c r="BL420" s="87"/>
      <c r="BN420" s="103"/>
      <c r="BO420" s="104"/>
      <c r="BP420" s="105"/>
    </row>
    <row r="421" spans="3:68">
      <c r="C421" s="54"/>
      <c r="D421" s="45"/>
      <c r="E421" s="51"/>
      <c r="F421" s="51"/>
      <c r="G421" s="46"/>
      <c r="I421" s="71"/>
      <c r="J421" s="72"/>
      <c r="K421" s="72"/>
      <c r="L421" s="73"/>
      <c r="N421" s="71"/>
      <c r="O421" s="72"/>
      <c r="P421" s="72"/>
      <c r="Q421" s="73"/>
      <c r="S421" s="82"/>
      <c r="T421" s="83"/>
      <c r="U421" s="84"/>
      <c r="W421" s="71"/>
      <c r="X421" s="72"/>
      <c r="Y421" s="72"/>
      <c r="Z421" s="73"/>
      <c r="AB421" s="82"/>
      <c r="AC421" s="83"/>
      <c r="AD421" s="84"/>
      <c r="AF421" s="71"/>
      <c r="AG421" s="72"/>
      <c r="AH421" s="72"/>
      <c r="AI421" s="73"/>
      <c r="AK421" s="82"/>
      <c r="AL421" s="83"/>
      <c r="AM421" s="84"/>
      <c r="AO421" s="71"/>
      <c r="AP421" s="72"/>
      <c r="AQ421" s="72"/>
      <c r="AR421" s="73"/>
      <c r="AT421" s="82"/>
      <c r="AU421" s="83"/>
      <c r="AV421" s="84"/>
      <c r="AX421" s="91"/>
      <c r="AY421" s="92"/>
      <c r="AZ421" s="93"/>
      <c r="BB421" s="82"/>
      <c r="BC421" s="83"/>
      <c r="BD421" s="84"/>
      <c r="BF421" s="82"/>
      <c r="BG421" s="83"/>
      <c r="BH421" s="84"/>
      <c r="BJ421" s="82"/>
      <c r="BK421" s="83"/>
      <c r="BL421" s="84"/>
      <c r="BN421" s="100"/>
      <c r="BO421" s="101"/>
      <c r="BP421" s="102"/>
    </row>
    <row r="422" spans="3:68">
      <c r="C422" s="56"/>
      <c r="D422" s="57"/>
      <c r="E422" s="58"/>
      <c r="F422" s="58"/>
      <c r="G422" s="59"/>
      <c r="I422" s="74"/>
      <c r="J422" s="75"/>
      <c r="K422" s="75"/>
      <c r="L422" s="76"/>
      <c r="N422" s="74"/>
      <c r="O422" s="75"/>
      <c r="P422" s="75"/>
      <c r="Q422" s="76"/>
      <c r="S422" s="85"/>
      <c r="T422" s="86"/>
      <c r="U422" s="87"/>
      <c r="W422" s="74"/>
      <c r="X422" s="75"/>
      <c r="Y422" s="75"/>
      <c r="Z422" s="76"/>
      <c r="AB422" s="85"/>
      <c r="AC422" s="86"/>
      <c r="AD422" s="87"/>
      <c r="AF422" s="74"/>
      <c r="AG422" s="75"/>
      <c r="AH422" s="75"/>
      <c r="AI422" s="76"/>
      <c r="AK422" s="85"/>
      <c r="AL422" s="86"/>
      <c r="AM422" s="87"/>
      <c r="AO422" s="74"/>
      <c r="AP422" s="75"/>
      <c r="AQ422" s="75"/>
      <c r="AR422" s="76"/>
      <c r="AT422" s="85"/>
      <c r="AU422" s="86"/>
      <c r="AV422" s="87"/>
      <c r="AX422" s="94"/>
      <c r="AY422" s="95"/>
      <c r="AZ422" s="96"/>
      <c r="BB422" s="85"/>
      <c r="BC422" s="86"/>
      <c r="BD422" s="87"/>
      <c r="BF422" s="85"/>
      <c r="BG422" s="86"/>
      <c r="BH422" s="87"/>
      <c r="BJ422" s="85"/>
      <c r="BK422" s="86"/>
      <c r="BL422" s="87"/>
      <c r="BN422" s="103"/>
      <c r="BO422" s="104"/>
      <c r="BP422" s="105"/>
    </row>
    <row r="423" spans="3:68">
      <c r="C423" s="54"/>
      <c r="D423" s="45"/>
      <c r="E423" s="51"/>
      <c r="F423" s="51"/>
      <c r="G423" s="46"/>
      <c r="I423" s="71"/>
      <c r="J423" s="72"/>
      <c r="K423" s="72"/>
      <c r="L423" s="73"/>
      <c r="N423" s="71"/>
      <c r="O423" s="72"/>
      <c r="P423" s="72"/>
      <c r="Q423" s="73"/>
      <c r="S423" s="82"/>
      <c r="T423" s="83"/>
      <c r="U423" s="84"/>
      <c r="W423" s="71"/>
      <c r="X423" s="72"/>
      <c r="Y423" s="72"/>
      <c r="Z423" s="73"/>
      <c r="AB423" s="82"/>
      <c r="AC423" s="83"/>
      <c r="AD423" s="84"/>
      <c r="AF423" s="71"/>
      <c r="AG423" s="72"/>
      <c r="AH423" s="72"/>
      <c r="AI423" s="73"/>
      <c r="AK423" s="82"/>
      <c r="AL423" s="83"/>
      <c r="AM423" s="84"/>
      <c r="AO423" s="71"/>
      <c r="AP423" s="72"/>
      <c r="AQ423" s="72"/>
      <c r="AR423" s="73"/>
      <c r="AT423" s="82"/>
      <c r="AU423" s="83"/>
      <c r="AV423" s="84"/>
      <c r="AX423" s="91"/>
      <c r="AY423" s="92"/>
      <c r="AZ423" s="93"/>
      <c r="BB423" s="82"/>
      <c r="BC423" s="83"/>
      <c r="BD423" s="84"/>
      <c r="BF423" s="82"/>
      <c r="BG423" s="83"/>
      <c r="BH423" s="84"/>
      <c r="BJ423" s="82"/>
      <c r="BK423" s="83"/>
      <c r="BL423" s="84"/>
      <c r="BN423" s="100"/>
      <c r="BO423" s="101"/>
      <c r="BP423" s="102"/>
    </row>
    <row r="424" spans="3:68">
      <c r="C424" s="56"/>
      <c r="D424" s="57"/>
      <c r="E424" s="58"/>
      <c r="F424" s="58"/>
      <c r="G424" s="59"/>
      <c r="I424" s="74"/>
      <c r="J424" s="75"/>
      <c r="K424" s="75"/>
      <c r="L424" s="76"/>
      <c r="N424" s="74"/>
      <c r="O424" s="75"/>
      <c r="P424" s="75"/>
      <c r="Q424" s="76"/>
      <c r="S424" s="85"/>
      <c r="T424" s="86"/>
      <c r="U424" s="87"/>
      <c r="W424" s="74"/>
      <c r="X424" s="75"/>
      <c r="Y424" s="75"/>
      <c r="Z424" s="76"/>
      <c r="AB424" s="85"/>
      <c r="AC424" s="86"/>
      <c r="AD424" s="87"/>
      <c r="AF424" s="74"/>
      <c r="AG424" s="75"/>
      <c r="AH424" s="75"/>
      <c r="AI424" s="76"/>
      <c r="AK424" s="85"/>
      <c r="AL424" s="86"/>
      <c r="AM424" s="87"/>
      <c r="AO424" s="74"/>
      <c r="AP424" s="75"/>
      <c r="AQ424" s="75"/>
      <c r="AR424" s="76"/>
      <c r="AT424" s="85"/>
      <c r="AU424" s="86"/>
      <c r="AV424" s="87"/>
      <c r="AX424" s="94"/>
      <c r="AY424" s="95"/>
      <c r="AZ424" s="96"/>
      <c r="BB424" s="85"/>
      <c r="BC424" s="86"/>
      <c r="BD424" s="87"/>
      <c r="BF424" s="85"/>
      <c r="BG424" s="86"/>
      <c r="BH424" s="87"/>
      <c r="BJ424" s="85"/>
      <c r="BK424" s="86"/>
      <c r="BL424" s="87"/>
      <c r="BN424" s="103"/>
      <c r="BO424" s="104"/>
      <c r="BP424" s="105"/>
    </row>
    <row r="425" spans="3:68">
      <c r="C425" s="54"/>
      <c r="D425" s="45"/>
      <c r="E425" s="51"/>
      <c r="F425" s="51"/>
      <c r="G425" s="46"/>
      <c r="I425" s="71"/>
      <c r="J425" s="72"/>
      <c r="K425" s="72"/>
      <c r="L425" s="73"/>
      <c r="N425" s="71"/>
      <c r="O425" s="72"/>
      <c r="P425" s="72"/>
      <c r="Q425" s="73"/>
      <c r="S425" s="82"/>
      <c r="T425" s="83"/>
      <c r="U425" s="84"/>
      <c r="W425" s="71"/>
      <c r="X425" s="72"/>
      <c r="Y425" s="72"/>
      <c r="Z425" s="73"/>
      <c r="AB425" s="82"/>
      <c r="AC425" s="83"/>
      <c r="AD425" s="84"/>
      <c r="AF425" s="71"/>
      <c r="AG425" s="72"/>
      <c r="AH425" s="72"/>
      <c r="AI425" s="73"/>
      <c r="AK425" s="82"/>
      <c r="AL425" s="83"/>
      <c r="AM425" s="84"/>
      <c r="AO425" s="71"/>
      <c r="AP425" s="72"/>
      <c r="AQ425" s="72"/>
      <c r="AR425" s="73"/>
      <c r="AT425" s="82"/>
      <c r="AU425" s="83"/>
      <c r="AV425" s="84"/>
      <c r="AX425" s="91"/>
      <c r="AY425" s="92"/>
      <c r="AZ425" s="93"/>
      <c r="BB425" s="82"/>
      <c r="BC425" s="83"/>
      <c r="BD425" s="84"/>
      <c r="BF425" s="82"/>
      <c r="BG425" s="83"/>
      <c r="BH425" s="84"/>
      <c r="BJ425" s="82"/>
      <c r="BK425" s="83"/>
      <c r="BL425" s="84"/>
      <c r="BN425" s="100"/>
      <c r="BO425" s="101"/>
      <c r="BP425" s="102"/>
    </row>
    <row r="426" spans="3:68">
      <c r="C426" s="56"/>
      <c r="D426" s="57"/>
      <c r="E426" s="58"/>
      <c r="F426" s="58"/>
      <c r="G426" s="59"/>
      <c r="I426" s="74"/>
      <c r="J426" s="75"/>
      <c r="K426" s="75"/>
      <c r="L426" s="76"/>
      <c r="N426" s="74"/>
      <c r="O426" s="75"/>
      <c r="P426" s="75"/>
      <c r="Q426" s="76"/>
      <c r="S426" s="85"/>
      <c r="T426" s="86"/>
      <c r="U426" s="87"/>
      <c r="W426" s="74"/>
      <c r="X426" s="75"/>
      <c r="Y426" s="75"/>
      <c r="Z426" s="76"/>
      <c r="AB426" s="85"/>
      <c r="AC426" s="86"/>
      <c r="AD426" s="87"/>
      <c r="AF426" s="74"/>
      <c r="AG426" s="75"/>
      <c r="AH426" s="75"/>
      <c r="AI426" s="76"/>
      <c r="AK426" s="85"/>
      <c r="AL426" s="86"/>
      <c r="AM426" s="87"/>
      <c r="AO426" s="74"/>
      <c r="AP426" s="75"/>
      <c r="AQ426" s="75"/>
      <c r="AR426" s="76"/>
      <c r="AT426" s="85"/>
      <c r="AU426" s="86"/>
      <c r="AV426" s="87"/>
      <c r="AX426" s="94"/>
      <c r="AY426" s="95"/>
      <c r="AZ426" s="96"/>
      <c r="BB426" s="85"/>
      <c r="BC426" s="86"/>
      <c r="BD426" s="87"/>
      <c r="BF426" s="85"/>
      <c r="BG426" s="86"/>
      <c r="BH426" s="87"/>
      <c r="BJ426" s="85"/>
      <c r="BK426" s="86"/>
      <c r="BL426" s="87"/>
      <c r="BN426" s="103"/>
      <c r="BO426" s="104"/>
      <c r="BP426" s="105"/>
    </row>
    <row r="427" spans="3:68">
      <c r="C427" s="54"/>
      <c r="D427" s="45"/>
      <c r="E427" s="51"/>
      <c r="F427" s="51"/>
      <c r="G427" s="46"/>
      <c r="I427" s="71"/>
      <c r="J427" s="72"/>
      <c r="K427" s="72"/>
      <c r="L427" s="73"/>
      <c r="N427" s="71"/>
      <c r="O427" s="72"/>
      <c r="P427" s="72"/>
      <c r="Q427" s="73"/>
      <c r="S427" s="82"/>
      <c r="T427" s="83"/>
      <c r="U427" s="84"/>
      <c r="W427" s="71"/>
      <c r="X427" s="72"/>
      <c r="Y427" s="72"/>
      <c r="Z427" s="73"/>
      <c r="AB427" s="82"/>
      <c r="AC427" s="83"/>
      <c r="AD427" s="84"/>
      <c r="AF427" s="71"/>
      <c r="AG427" s="72"/>
      <c r="AH427" s="72"/>
      <c r="AI427" s="73"/>
      <c r="AK427" s="82"/>
      <c r="AL427" s="83"/>
      <c r="AM427" s="84"/>
      <c r="AO427" s="71"/>
      <c r="AP427" s="72"/>
      <c r="AQ427" s="72"/>
      <c r="AR427" s="73"/>
      <c r="AT427" s="82"/>
      <c r="AU427" s="83"/>
      <c r="AV427" s="84"/>
      <c r="AX427" s="91"/>
      <c r="AY427" s="92"/>
      <c r="AZ427" s="93"/>
      <c r="BB427" s="82"/>
      <c r="BC427" s="83"/>
      <c r="BD427" s="84"/>
      <c r="BF427" s="82"/>
      <c r="BG427" s="83"/>
      <c r="BH427" s="84"/>
      <c r="BJ427" s="82"/>
      <c r="BK427" s="83"/>
      <c r="BL427" s="84"/>
      <c r="BN427" s="100"/>
      <c r="BO427" s="101"/>
      <c r="BP427" s="102"/>
    </row>
    <row r="428" spans="3:68">
      <c r="C428" s="56"/>
      <c r="D428" s="57"/>
      <c r="E428" s="58"/>
      <c r="F428" s="58"/>
      <c r="G428" s="59"/>
      <c r="I428" s="74"/>
      <c r="J428" s="75"/>
      <c r="K428" s="75"/>
      <c r="L428" s="76"/>
      <c r="N428" s="74"/>
      <c r="O428" s="75"/>
      <c r="P428" s="75"/>
      <c r="Q428" s="76"/>
      <c r="S428" s="85"/>
      <c r="T428" s="86"/>
      <c r="U428" s="87"/>
      <c r="W428" s="74"/>
      <c r="X428" s="75"/>
      <c r="Y428" s="75"/>
      <c r="Z428" s="76"/>
      <c r="AB428" s="85"/>
      <c r="AC428" s="86"/>
      <c r="AD428" s="87"/>
      <c r="AF428" s="74"/>
      <c r="AG428" s="75"/>
      <c r="AH428" s="75"/>
      <c r="AI428" s="76"/>
      <c r="AK428" s="85"/>
      <c r="AL428" s="86"/>
      <c r="AM428" s="87"/>
      <c r="AO428" s="74"/>
      <c r="AP428" s="75"/>
      <c r="AQ428" s="75"/>
      <c r="AR428" s="76"/>
      <c r="AT428" s="85"/>
      <c r="AU428" s="86"/>
      <c r="AV428" s="87"/>
      <c r="AX428" s="94"/>
      <c r="AY428" s="95"/>
      <c r="AZ428" s="96"/>
      <c r="BB428" s="85"/>
      <c r="BC428" s="86"/>
      <c r="BD428" s="87"/>
      <c r="BF428" s="85"/>
      <c r="BG428" s="86"/>
      <c r="BH428" s="87"/>
      <c r="BJ428" s="85"/>
      <c r="BK428" s="86"/>
      <c r="BL428" s="87"/>
      <c r="BN428" s="103"/>
      <c r="BO428" s="104"/>
      <c r="BP428" s="105"/>
    </row>
    <row r="429" spans="3:68">
      <c r="C429" s="54"/>
      <c r="D429" s="45"/>
      <c r="E429" s="51"/>
      <c r="F429" s="51"/>
      <c r="G429" s="46"/>
      <c r="I429" s="71"/>
      <c r="J429" s="72"/>
      <c r="K429" s="72"/>
      <c r="L429" s="73"/>
      <c r="N429" s="71"/>
      <c r="O429" s="72"/>
      <c r="P429" s="72"/>
      <c r="Q429" s="73"/>
      <c r="S429" s="82"/>
      <c r="T429" s="83"/>
      <c r="U429" s="84"/>
      <c r="W429" s="71"/>
      <c r="X429" s="72"/>
      <c r="Y429" s="72"/>
      <c r="Z429" s="73"/>
      <c r="AB429" s="82"/>
      <c r="AC429" s="83"/>
      <c r="AD429" s="84"/>
      <c r="AF429" s="71"/>
      <c r="AG429" s="72"/>
      <c r="AH429" s="72"/>
      <c r="AI429" s="73"/>
      <c r="AK429" s="82"/>
      <c r="AL429" s="83"/>
      <c r="AM429" s="84"/>
      <c r="AO429" s="71"/>
      <c r="AP429" s="72"/>
      <c r="AQ429" s="72"/>
      <c r="AR429" s="73"/>
      <c r="AT429" s="82"/>
      <c r="AU429" s="83"/>
      <c r="AV429" s="84"/>
      <c r="AX429" s="91"/>
      <c r="AY429" s="92"/>
      <c r="AZ429" s="93"/>
      <c r="BB429" s="82"/>
      <c r="BC429" s="83"/>
      <c r="BD429" s="84"/>
      <c r="BF429" s="82"/>
      <c r="BG429" s="83"/>
      <c r="BH429" s="84"/>
      <c r="BJ429" s="82"/>
      <c r="BK429" s="83"/>
      <c r="BL429" s="84"/>
      <c r="BN429" s="100"/>
      <c r="BO429" s="101"/>
      <c r="BP429" s="102"/>
    </row>
    <row r="430" spans="3:68">
      <c r="C430" s="56"/>
      <c r="D430" s="57"/>
      <c r="E430" s="58"/>
      <c r="F430" s="58"/>
      <c r="G430" s="59"/>
      <c r="I430" s="74"/>
      <c r="J430" s="75"/>
      <c r="K430" s="75"/>
      <c r="L430" s="76"/>
      <c r="N430" s="74"/>
      <c r="O430" s="75"/>
      <c r="P430" s="75"/>
      <c r="Q430" s="76"/>
      <c r="S430" s="85"/>
      <c r="T430" s="86"/>
      <c r="U430" s="87"/>
      <c r="W430" s="74"/>
      <c r="X430" s="75"/>
      <c r="Y430" s="75"/>
      <c r="Z430" s="76"/>
      <c r="AB430" s="85"/>
      <c r="AC430" s="86"/>
      <c r="AD430" s="87"/>
      <c r="AF430" s="74"/>
      <c r="AG430" s="75"/>
      <c r="AH430" s="75"/>
      <c r="AI430" s="76"/>
      <c r="AK430" s="85"/>
      <c r="AL430" s="86"/>
      <c r="AM430" s="87"/>
      <c r="AO430" s="74"/>
      <c r="AP430" s="75"/>
      <c r="AQ430" s="75"/>
      <c r="AR430" s="76"/>
      <c r="AT430" s="85"/>
      <c r="AU430" s="86"/>
      <c r="AV430" s="87"/>
      <c r="AX430" s="94"/>
      <c r="AY430" s="95"/>
      <c r="AZ430" s="96"/>
      <c r="BB430" s="85"/>
      <c r="BC430" s="86"/>
      <c r="BD430" s="87"/>
      <c r="BF430" s="85"/>
      <c r="BG430" s="86"/>
      <c r="BH430" s="87"/>
      <c r="BJ430" s="85"/>
      <c r="BK430" s="86"/>
      <c r="BL430" s="87"/>
      <c r="BN430" s="103"/>
      <c r="BO430" s="104"/>
      <c r="BP430" s="105"/>
    </row>
    <row r="431" spans="3:68">
      <c r="C431" s="54"/>
      <c r="D431" s="45"/>
      <c r="E431" s="51"/>
      <c r="F431" s="51"/>
      <c r="G431" s="46"/>
      <c r="I431" s="71"/>
      <c r="J431" s="72"/>
      <c r="K431" s="72"/>
      <c r="L431" s="73"/>
      <c r="N431" s="71"/>
      <c r="O431" s="72"/>
      <c r="P431" s="72"/>
      <c r="Q431" s="73"/>
      <c r="S431" s="82"/>
      <c r="T431" s="83"/>
      <c r="U431" s="84"/>
      <c r="W431" s="71"/>
      <c r="X431" s="72"/>
      <c r="Y431" s="72"/>
      <c r="Z431" s="73"/>
      <c r="AB431" s="82"/>
      <c r="AC431" s="83"/>
      <c r="AD431" s="84"/>
      <c r="AF431" s="71"/>
      <c r="AG431" s="72"/>
      <c r="AH431" s="72"/>
      <c r="AI431" s="73"/>
      <c r="AK431" s="82"/>
      <c r="AL431" s="83"/>
      <c r="AM431" s="84"/>
      <c r="AO431" s="71"/>
      <c r="AP431" s="72"/>
      <c r="AQ431" s="72"/>
      <c r="AR431" s="73"/>
      <c r="AT431" s="82"/>
      <c r="AU431" s="83"/>
      <c r="AV431" s="84"/>
      <c r="AX431" s="91"/>
      <c r="AY431" s="92"/>
      <c r="AZ431" s="93"/>
      <c r="BB431" s="82"/>
      <c r="BC431" s="83"/>
      <c r="BD431" s="84"/>
      <c r="BF431" s="82"/>
      <c r="BG431" s="83"/>
      <c r="BH431" s="84"/>
      <c r="BJ431" s="82"/>
      <c r="BK431" s="83"/>
      <c r="BL431" s="84"/>
      <c r="BN431" s="100"/>
      <c r="BO431" s="101"/>
      <c r="BP431" s="102"/>
    </row>
    <row r="432" spans="3:68">
      <c r="C432" s="56"/>
      <c r="D432" s="57"/>
      <c r="E432" s="58"/>
      <c r="F432" s="58"/>
      <c r="G432" s="59"/>
      <c r="I432" s="74"/>
      <c r="J432" s="75"/>
      <c r="K432" s="75"/>
      <c r="L432" s="76"/>
      <c r="N432" s="74"/>
      <c r="O432" s="75"/>
      <c r="P432" s="75"/>
      <c r="Q432" s="76"/>
      <c r="S432" s="85"/>
      <c r="T432" s="86"/>
      <c r="U432" s="87"/>
      <c r="W432" s="74"/>
      <c r="X432" s="75"/>
      <c r="Y432" s="75"/>
      <c r="Z432" s="76"/>
      <c r="AB432" s="85"/>
      <c r="AC432" s="86"/>
      <c r="AD432" s="87"/>
      <c r="AF432" s="74"/>
      <c r="AG432" s="75"/>
      <c r="AH432" s="75"/>
      <c r="AI432" s="76"/>
      <c r="AK432" s="85"/>
      <c r="AL432" s="86"/>
      <c r="AM432" s="87"/>
      <c r="AO432" s="74"/>
      <c r="AP432" s="75"/>
      <c r="AQ432" s="75"/>
      <c r="AR432" s="76"/>
      <c r="AT432" s="85"/>
      <c r="AU432" s="86"/>
      <c r="AV432" s="87"/>
      <c r="AX432" s="94"/>
      <c r="AY432" s="95"/>
      <c r="AZ432" s="96"/>
      <c r="BB432" s="85"/>
      <c r="BC432" s="86"/>
      <c r="BD432" s="87"/>
      <c r="BF432" s="85"/>
      <c r="BG432" s="86"/>
      <c r="BH432" s="87"/>
      <c r="BJ432" s="85"/>
      <c r="BK432" s="86"/>
      <c r="BL432" s="87"/>
      <c r="BN432" s="103"/>
      <c r="BO432" s="104"/>
      <c r="BP432" s="105"/>
    </row>
    <row r="433" spans="3:68">
      <c r="C433" s="54"/>
      <c r="D433" s="45"/>
      <c r="E433" s="51"/>
      <c r="F433" s="51"/>
      <c r="G433" s="46"/>
      <c r="I433" s="71"/>
      <c r="J433" s="72"/>
      <c r="K433" s="72"/>
      <c r="L433" s="73"/>
      <c r="N433" s="71"/>
      <c r="O433" s="72"/>
      <c r="P433" s="72"/>
      <c r="Q433" s="73"/>
      <c r="S433" s="82"/>
      <c r="T433" s="83"/>
      <c r="U433" s="84"/>
      <c r="W433" s="71"/>
      <c r="X433" s="72"/>
      <c r="Y433" s="72"/>
      <c r="Z433" s="73"/>
      <c r="AB433" s="82"/>
      <c r="AC433" s="83"/>
      <c r="AD433" s="84"/>
      <c r="AF433" s="71"/>
      <c r="AG433" s="72"/>
      <c r="AH433" s="72"/>
      <c r="AI433" s="73"/>
      <c r="AK433" s="82"/>
      <c r="AL433" s="83"/>
      <c r="AM433" s="84"/>
      <c r="AO433" s="71"/>
      <c r="AP433" s="72"/>
      <c r="AQ433" s="72"/>
      <c r="AR433" s="73"/>
      <c r="AT433" s="82"/>
      <c r="AU433" s="83"/>
      <c r="AV433" s="84"/>
      <c r="AX433" s="91"/>
      <c r="AY433" s="92"/>
      <c r="AZ433" s="93"/>
      <c r="BB433" s="82"/>
      <c r="BC433" s="83"/>
      <c r="BD433" s="84"/>
      <c r="BF433" s="82"/>
      <c r="BG433" s="83"/>
      <c r="BH433" s="84"/>
      <c r="BJ433" s="82"/>
      <c r="BK433" s="83"/>
      <c r="BL433" s="84"/>
      <c r="BN433" s="100"/>
      <c r="BO433" s="101"/>
      <c r="BP433" s="102"/>
    </row>
    <row r="434" spans="3:68">
      <c r="C434" s="56"/>
      <c r="D434" s="57"/>
      <c r="E434" s="58"/>
      <c r="F434" s="58"/>
      <c r="G434" s="59"/>
      <c r="I434" s="74"/>
      <c r="J434" s="75"/>
      <c r="K434" s="75"/>
      <c r="L434" s="76"/>
      <c r="N434" s="74"/>
      <c r="O434" s="75"/>
      <c r="P434" s="75"/>
      <c r="Q434" s="76"/>
      <c r="S434" s="85"/>
      <c r="T434" s="86"/>
      <c r="U434" s="87"/>
      <c r="W434" s="74"/>
      <c r="X434" s="75"/>
      <c r="Y434" s="75"/>
      <c r="Z434" s="76"/>
      <c r="AB434" s="85"/>
      <c r="AC434" s="86"/>
      <c r="AD434" s="87"/>
      <c r="AF434" s="74"/>
      <c r="AG434" s="75"/>
      <c r="AH434" s="75"/>
      <c r="AI434" s="76"/>
      <c r="AK434" s="85"/>
      <c r="AL434" s="86"/>
      <c r="AM434" s="87"/>
      <c r="AO434" s="74"/>
      <c r="AP434" s="75"/>
      <c r="AQ434" s="75"/>
      <c r="AR434" s="76"/>
      <c r="AT434" s="85"/>
      <c r="AU434" s="86"/>
      <c r="AV434" s="87"/>
      <c r="AX434" s="94"/>
      <c r="AY434" s="95"/>
      <c r="AZ434" s="96"/>
      <c r="BB434" s="85"/>
      <c r="BC434" s="86"/>
      <c r="BD434" s="87"/>
      <c r="BF434" s="85"/>
      <c r="BG434" s="86"/>
      <c r="BH434" s="87"/>
      <c r="BJ434" s="85"/>
      <c r="BK434" s="86"/>
      <c r="BL434" s="87"/>
      <c r="BN434" s="103"/>
      <c r="BO434" s="104"/>
      <c r="BP434" s="105"/>
    </row>
    <row r="435" spans="3:68">
      <c r="C435" s="54"/>
      <c r="D435" s="45"/>
      <c r="E435" s="51"/>
      <c r="F435" s="51"/>
      <c r="G435" s="46"/>
      <c r="I435" s="71"/>
      <c r="J435" s="72"/>
      <c r="K435" s="72"/>
      <c r="L435" s="73"/>
      <c r="N435" s="71"/>
      <c r="O435" s="72"/>
      <c r="P435" s="72"/>
      <c r="Q435" s="73"/>
      <c r="S435" s="82"/>
      <c r="T435" s="83"/>
      <c r="U435" s="84"/>
      <c r="W435" s="71"/>
      <c r="X435" s="72"/>
      <c r="Y435" s="72"/>
      <c r="Z435" s="73"/>
      <c r="AB435" s="82"/>
      <c r="AC435" s="83"/>
      <c r="AD435" s="84"/>
      <c r="AF435" s="71"/>
      <c r="AG435" s="72"/>
      <c r="AH435" s="72"/>
      <c r="AI435" s="73"/>
      <c r="AK435" s="82"/>
      <c r="AL435" s="83"/>
      <c r="AM435" s="84"/>
      <c r="AO435" s="71"/>
      <c r="AP435" s="72"/>
      <c r="AQ435" s="72"/>
      <c r="AR435" s="73"/>
      <c r="AT435" s="82"/>
      <c r="AU435" s="83"/>
      <c r="AV435" s="84"/>
      <c r="AX435" s="91"/>
      <c r="AY435" s="92"/>
      <c r="AZ435" s="93"/>
      <c r="BB435" s="82"/>
      <c r="BC435" s="83"/>
      <c r="BD435" s="84"/>
      <c r="BF435" s="82"/>
      <c r="BG435" s="83"/>
      <c r="BH435" s="84"/>
      <c r="BJ435" s="82"/>
      <c r="BK435" s="83"/>
      <c r="BL435" s="84"/>
      <c r="BN435" s="100"/>
      <c r="BO435" s="101"/>
      <c r="BP435" s="102"/>
    </row>
    <row r="436" spans="3:68">
      <c r="C436" s="56"/>
      <c r="D436" s="57"/>
      <c r="E436" s="58"/>
      <c r="F436" s="58"/>
      <c r="G436" s="59"/>
      <c r="I436" s="74"/>
      <c r="J436" s="75"/>
      <c r="K436" s="75"/>
      <c r="L436" s="76"/>
      <c r="N436" s="74"/>
      <c r="O436" s="75"/>
      <c r="P436" s="75"/>
      <c r="Q436" s="76"/>
      <c r="S436" s="85"/>
      <c r="T436" s="86"/>
      <c r="U436" s="87"/>
      <c r="W436" s="74"/>
      <c r="X436" s="75"/>
      <c r="Y436" s="75"/>
      <c r="Z436" s="76"/>
      <c r="AB436" s="85"/>
      <c r="AC436" s="86"/>
      <c r="AD436" s="87"/>
      <c r="AF436" s="74"/>
      <c r="AG436" s="75"/>
      <c r="AH436" s="75"/>
      <c r="AI436" s="76"/>
      <c r="AK436" s="85"/>
      <c r="AL436" s="86"/>
      <c r="AM436" s="87"/>
      <c r="AO436" s="74"/>
      <c r="AP436" s="75"/>
      <c r="AQ436" s="75"/>
      <c r="AR436" s="76"/>
      <c r="AT436" s="85"/>
      <c r="AU436" s="86"/>
      <c r="AV436" s="87"/>
      <c r="AX436" s="94"/>
      <c r="AY436" s="95"/>
      <c r="AZ436" s="96"/>
      <c r="BB436" s="85"/>
      <c r="BC436" s="86"/>
      <c r="BD436" s="87"/>
      <c r="BF436" s="85"/>
      <c r="BG436" s="86"/>
      <c r="BH436" s="87"/>
      <c r="BJ436" s="85"/>
      <c r="BK436" s="86"/>
      <c r="BL436" s="87"/>
      <c r="BN436" s="103"/>
      <c r="BO436" s="104"/>
      <c r="BP436" s="105"/>
    </row>
    <row r="437" spans="3:68">
      <c r="C437" s="54"/>
      <c r="D437" s="45"/>
      <c r="E437" s="51"/>
      <c r="F437" s="51"/>
      <c r="G437" s="46"/>
      <c r="I437" s="71"/>
      <c r="J437" s="72"/>
      <c r="K437" s="72"/>
      <c r="L437" s="73"/>
      <c r="N437" s="71"/>
      <c r="O437" s="72"/>
      <c r="P437" s="72"/>
      <c r="Q437" s="73"/>
      <c r="S437" s="82"/>
      <c r="T437" s="83"/>
      <c r="U437" s="84"/>
      <c r="W437" s="71"/>
      <c r="X437" s="72"/>
      <c r="Y437" s="72"/>
      <c r="Z437" s="73"/>
      <c r="AB437" s="82"/>
      <c r="AC437" s="83"/>
      <c r="AD437" s="84"/>
      <c r="AF437" s="71"/>
      <c r="AG437" s="72"/>
      <c r="AH437" s="72"/>
      <c r="AI437" s="73"/>
      <c r="AK437" s="82"/>
      <c r="AL437" s="83"/>
      <c r="AM437" s="84"/>
      <c r="AO437" s="71"/>
      <c r="AP437" s="72"/>
      <c r="AQ437" s="72"/>
      <c r="AR437" s="73"/>
      <c r="AT437" s="82"/>
      <c r="AU437" s="83"/>
      <c r="AV437" s="84"/>
      <c r="AX437" s="91"/>
      <c r="AY437" s="92"/>
      <c r="AZ437" s="93"/>
      <c r="BB437" s="82"/>
      <c r="BC437" s="83"/>
      <c r="BD437" s="84"/>
      <c r="BF437" s="82"/>
      <c r="BG437" s="83"/>
      <c r="BH437" s="84"/>
      <c r="BJ437" s="82"/>
      <c r="BK437" s="83"/>
      <c r="BL437" s="84"/>
      <c r="BN437" s="100"/>
      <c r="BO437" s="101"/>
      <c r="BP437" s="102"/>
    </row>
    <row r="438" spans="3:68">
      <c r="C438" s="56"/>
      <c r="D438" s="57"/>
      <c r="E438" s="58"/>
      <c r="F438" s="58"/>
      <c r="G438" s="59"/>
      <c r="I438" s="74"/>
      <c r="J438" s="75"/>
      <c r="K438" s="75"/>
      <c r="L438" s="76"/>
      <c r="N438" s="74"/>
      <c r="O438" s="75"/>
      <c r="P438" s="75"/>
      <c r="Q438" s="76"/>
      <c r="S438" s="85"/>
      <c r="T438" s="86"/>
      <c r="U438" s="87"/>
      <c r="W438" s="74"/>
      <c r="X438" s="75"/>
      <c r="Y438" s="75"/>
      <c r="Z438" s="76"/>
      <c r="AB438" s="85"/>
      <c r="AC438" s="86"/>
      <c r="AD438" s="87"/>
      <c r="AF438" s="74"/>
      <c r="AG438" s="75"/>
      <c r="AH438" s="75"/>
      <c r="AI438" s="76"/>
      <c r="AK438" s="85"/>
      <c r="AL438" s="86"/>
      <c r="AM438" s="87"/>
      <c r="AO438" s="74"/>
      <c r="AP438" s="75"/>
      <c r="AQ438" s="75"/>
      <c r="AR438" s="76"/>
      <c r="AT438" s="85"/>
      <c r="AU438" s="86"/>
      <c r="AV438" s="87"/>
      <c r="AX438" s="94"/>
      <c r="AY438" s="95"/>
      <c r="AZ438" s="96"/>
      <c r="BB438" s="85"/>
      <c r="BC438" s="86"/>
      <c r="BD438" s="87"/>
      <c r="BF438" s="85"/>
      <c r="BG438" s="86"/>
      <c r="BH438" s="87"/>
      <c r="BJ438" s="85"/>
      <c r="BK438" s="86"/>
      <c r="BL438" s="87"/>
      <c r="BN438" s="103"/>
      <c r="BO438" s="104"/>
      <c r="BP438" s="105"/>
    </row>
    <row r="439" spans="3:68">
      <c r="C439" s="54"/>
      <c r="D439" s="45"/>
      <c r="E439" s="51"/>
      <c r="F439" s="51"/>
      <c r="G439" s="46"/>
      <c r="I439" s="71"/>
      <c r="J439" s="72"/>
      <c r="K439" s="72"/>
      <c r="L439" s="73"/>
      <c r="N439" s="71"/>
      <c r="O439" s="72"/>
      <c r="P439" s="72"/>
      <c r="Q439" s="73"/>
      <c r="S439" s="82"/>
      <c r="T439" s="83"/>
      <c r="U439" s="84"/>
      <c r="W439" s="71"/>
      <c r="X439" s="72"/>
      <c r="Y439" s="72"/>
      <c r="Z439" s="73"/>
      <c r="AB439" s="82"/>
      <c r="AC439" s="83"/>
      <c r="AD439" s="84"/>
      <c r="AF439" s="71"/>
      <c r="AG439" s="72"/>
      <c r="AH439" s="72"/>
      <c r="AI439" s="73"/>
      <c r="AK439" s="82"/>
      <c r="AL439" s="83"/>
      <c r="AM439" s="84"/>
      <c r="AO439" s="71"/>
      <c r="AP439" s="72"/>
      <c r="AQ439" s="72"/>
      <c r="AR439" s="73"/>
      <c r="AT439" s="82"/>
      <c r="AU439" s="83"/>
      <c r="AV439" s="84"/>
      <c r="AX439" s="91"/>
      <c r="AY439" s="92"/>
      <c r="AZ439" s="93"/>
      <c r="BB439" s="82"/>
      <c r="BC439" s="83"/>
      <c r="BD439" s="84"/>
      <c r="BF439" s="82"/>
      <c r="BG439" s="83"/>
      <c r="BH439" s="84"/>
      <c r="BJ439" s="82"/>
      <c r="BK439" s="83"/>
      <c r="BL439" s="84"/>
      <c r="BN439" s="100"/>
      <c r="BO439" s="101"/>
      <c r="BP439" s="102"/>
    </row>
    <row r="440" spans="3:68">
      <c r="C440" s="56"/>
      <c r="D440" s="57"/>
      <c r="E440" s="58"/>
      <c r="F440" s="58"/>
      <c r="G440" s="59"/>
      <c r="I440" s="74"/>
      <c r="J440" s="75"/>
      <c r="K440" s="75"/>
      <c r="L440" s="76"/>
      <c r="N440" s="74"/>
      <c r="O440" s="75"/>
      <c r="P440" s="75"/>
      <c r="Q440" s="76"/>
      <c r="S440" s="85"/>
      <c r="T440" s="86"/>
      <c r="U440" s="87"/>
      <c r="W440" s="74"/>
      <c r="X440" s="75"/>
      <c r="Y440" s="75"/>
      <c r="Z440" s="76"/>
      <c r="AB440" s="85"/>
      <c r="AC440" s="86"/>
      <c r="AD440" s="87"/>
      <c r="AF440" s="74"/>
      <c r="AG440" s="75"/>
      <c r="AH440" s="75"/>
      <c r="AI440" s="76"/>
      <c r="AK440" s="85"/>
      <c r="AL440" s="86"/>
      <c r="AM440" s="87"/>
      <c r="AO440" s="74"/>
      <c r="AP440" s="75"/>
      <c r="AQ440" s="75"/>
      <c r="AR440" s="76"/>
      <c r="AT440" s="85"/>
      <c r="AU440" s="86"/>
      <c r="AV440" s="87"/>
      <c r="AX440" s="94"/>
      <c r="AY440" s="95"/>
      <c r="AZ440" s="96"/>
      <c r="BB440" s="85"/>
      <c r="BC440" s="86"/>
      <c r="BD440" s="87"/>
      <c r="BF440" s="85"/>
      <c r="BG440" s="86"/>
      <c r="BH440" s="87"/>
      <c r="BJ440" s="85"/>
      <c r="BK440" s="86"/>
      <c r="BL440" s="87"/>
      <c r="BN440" s="103"/>
      <c r="BO440" s="104"/>
      <c r="BP440" s="105"/>
    </row>
    <row r="441" spans="3:68">
      <c r="C441" s="54"/>
      <c r="D441" s="45"/>
      <c r="E441" s="51"/>
      <c r="F441" s="51"/>
      <c r="G441" s="46"/>
      <c r="I441" s="71"/>
      <c r="J441" s="72"/>
      <c r="K441" s="72"/>
      <c r="L441" s="73"/>
      <c r="N441" s="71"/>
      <c r="O441" s="72"/>
      <c r="P441" s="72"/>
      <c r="Q441" s="73"/>
      <c r="S441" s="82"/>
      <c r="T441" s="83"/>
      <c r="U441" s="84"/>
      <c r="W441" s="71"/>
      <c r="X441" s="72"/>
      <c r="Y441" s="72"/>
      <c r="Z441" s="73"/>
      <c r="AB441" s="82"/>
      <c r="AC441" s="83"/>
      <c r="AD441" s="84"/>
      <c r="AF441" s="71"/>
      <c r="AG441" s="72"/>
      <c r="AH441" s="72"/>
      <c r="AI441" s="73"/>
      <c r="AK441" s="82"/>
      <c r="AL441" s="83"/>
      <c r="AM441" s="84"/>
      <c r="AO441" s="71"/>
      <c r="AP441" s="72"/>
      <c r="AQ441" s="72"/>
      <c r="AR441" s="73"/>
      <c r="AT441" s="82"/>
      <c r="AU441" s="83"/>
      <c r="AV441" s="84"/>
      <c r="AX441" s="91"/>
      <c r="AY441" s="92"/>
      <c r="AZ441" s="93"/>
      <c r="BB441" s="82"/>
      <c r="BC441" s="83"/>
      <c r="BD441" s="84"/>
      <c r="BF441" s="82"/>
      <c r="BG441" s="83"/>
      <c r="BH441" s="84"/>
      <c r="BJ441" s="82"/>
      <c r="BK441" s="83"/>
      <c r="BL441" s="84"/>
      <c r="BN441" s="100"/>
      <c r="BO441" s="101"/>
      <c r="BP441" s="102"/>
    </row>
    <row r="442" spans="3:68">
      <c r="C442" s="56"/>
      <c r="D442" s="57"/>
      <c r="E442" s="58"/>
      <c r="F442" s="58"/>
      <c r="G442" s="59"/>
      <c r="I442" s="74"/>
      <c r="J442" s="75"/>
      <c r="K442" s="75"/>
      <c r="L442" s="76"/>
      <c r="N442" s="74"/>
      <c r="O442" s="75"/>
      <c r="P442" s="75"/>
      <c r="Q442" s="76"/>
      <c r="S442" s="85"/>
      <c r="T442" s="86"/>
      <c r="U442" s="87"/>
      <c r="W442" s="74"/>
      <c r="X442" s="75"/>
      <c r="Y442" s="75"/>
      <c r="Z442" s="76"/>
      <c r="AB442" s="85"/>
      <c r="AC442" s="86"/>
      <c r="AD442" s="87"/>
      <c r="AF442" s="74"/>
      <c r="AG442" s="75"/>
      <c r="AH442" s="75"/>
      <c r="AI442" s="76"/>
      <c r="AK442" s="85"/>
      <c r="AL442" s="86"/>
      <c r="AM442" s="87"/>
      <c r="AO442" s="74"/>
      <c r="AP442" s="75"/>
      <c r="AQ442" s="75"/>
      <c r="AR442" s="76"/>
      <c r="AT442" s="85"/>
      <c r="AU442" s="86"/>
      <c r="AV442" s="87"/>
      <c r="AX442" s="94"/>
      <c r="AY442" s="95"/>
      <c r="AZ442" s="96"/>
      <c r="BB442" s="85"/>
      <c r="BC442" s="86"/>
      <c r="BD442" s="87"/>
      <c r="BF442" s="85"/>
      <c r="BG442" s="86"/>
      <c r="BH442" s="87"/>
      <c r="BJ442" s="85"/>
      <c r="BK442" s="86"/>
      <c r="BL442" s="87"/>
      <c r="BN442" s="103"/>
      <c r="BO442" s="104"/>
      <c r="BP442" s="105"/>
    </row>
    <row r="443" spans="3:68">
      <c r="C443" s="54"/>
      <c r="D443" s="45"/>
      <c r="E443" s="51"/>
      <c r="F443" s="51"/>
      <c r="G443" s="46"/>
      <c r="I443" s="71"/>
      <c r="J443" s="72"/>
      <c r="K443" s="72"/>
      <c r="L443" s="73"/>
      <c r="N443" s="71"/>
      <c r="O443" s="72"/>
      <c r="P443" s="72"/>
      <c r="Q443" s="73"/>
      <c r="S443" s="82"/>
      <c r="T443" s="83"/>
      <c r="U443" s="84"/>
      <c r="W443" s="71"/>
      <c r="X443" s="72"/>
      <c r="Y443" s="72"/>
      <c r="Z443" s="73"/>
      <c r="AB443" s="82"/>
      <c r="AC443" s="83"/>
      <c r="AD443" s="84"/>
      <c r="AF443" s="71"/>
      <c r="AG443" s="72"/>
      <c r="AH443" s="72"/>
      <c r="AI443" s="73"/>
      <c r="AK443" s="82"/>
      <c r="AL443" s="83"/>
      <c r="AM443" s="84"/>
      <c r="AO443" s="71"/>
      <c r="AP443" s="72"/>
      <c r="AQ443" s="72"/>
      <c r="AR443" s="73"/>
      <c r="AT443" s="82"/>
      <c r="AU443" s="83"/>
      <c r="AV443" s="84"/>
      <c r="AX443" s="91"/>
      <c r="AY443" s="92"/>
      <c r="AZ443" s="93"/>
      <c r="BB443" s="82"/>
      <c r="BC443" s="83"/>
      <c r="BD443" s="84"/>
      <c r="BF443" s="82"/>
      <c r="BG443" s="83"/>
      <c r="BH443" s="84"/>
      <c r="BJ443" s="82"/>
      <c r="BK443" s="83"/>
      <c r="BL443" s="84"/>
      <c r="BN443" s="100"/>
      <c r="BO443" s="101"/>
      <c r="BP443" s="102"/>
    </row>
    <row r="444" spans="3:68">
      <c r="C444" s="56"/>
      <c r="D444" s="57"/>
      <c r="E444" s="58"/>
      <c r="F444" s="58"/>
      <c r="G444" s="59"/>
      <c r="I444" s="74"/>
      <c r="J444" s="75"/>
      <c r="K444" s="75"/>
      <c r="L444" s="76"/>
      <c r="N444" s="74"/>
      <c r="O444" s="75"/>
      <c r="P444" s="75"/>
      <c r="Q444" s="76"/>
      <c r="S444" s="85"/>
      <c r="T444" s="86"/>
      <c r="U444" s="87"/>
      <c r="W444" s="74"/>
      <c r="X444" s="75"/>
      <c r="Y444" s="75"/>
      <c r="Z444" s="76"/>
      <c r="AB444" s="85"/>
      <c r="AC444" s="86"/>
      <c r="AD444" s="87"/>
      <c r="AF444" s="74"/>
      <c r="AG444" s="75"/>
      <c r="AH444" s="75"/>
      <c r="AI444" s="76"/>
      <c r="AK444" s="85"/>
      <c r="AL444" s="86"/>
      <c r="AM444" s="87"/>
      <c r="AO444" s="74"/>
      <c r="AP444" s="75"/>
      <c r="AQ444" s="75"/>
      <c r="AR444" s="76"/>
      <c r="AT444" s="85"/>
      <c r="AU444" s="86"/>
      <c r="AV444" s="87"/>
      <c r="AX444" s="94"/>
      <c r="AY444" s="95"/>
      <c r="AZ444" s="96"/>
      <c r="BB444" s="85"/>
      <c r="BC444" s="86"/>
      <c r="BD444" s="87"/>
      <c r="BF444" s="85"/>
      <c r="BG444" s="86"/>
      <c r="BH444" s="87"/>
      <c r="BJ444" s="85"/>
      <c r="BK444" s="86"/>
      <c r="BL444" s="87"/>
      <c r="BN444" s="103"/>
      <c r="BO444" s="104"/>
      <c r="BP444" s="105"/>
    </row>
    <row r="445" spans="3:68">
      <c r="C445" s="54"/>
      <c r="D445" s="45"/>
      <c r="E445" s="51"/>
      <c r="F445" s="51"/>
      <c r="G445" s="46"/>
      <c r="I445" s="71"/>
      <c r="J445" s="72"/>
      <c r="K445" s="72"/>
      <c r="L445" s="73"/>
      <c r="N445" s="71"/>
      <c r="O445" s="72"/>
      <c r="P445" s="72"/>
      <c r="Q445" s="73"/>
      <c r="S445" s="82"/>
      <c r="T445" s="83"/>
      <c r="U445" s="84"/>
      <c r="W445" s="71"/>
      <c r="X445" s="72"/>
      <c r="Y445" s="72"/>
      <c r="Z445" s="73"/>
      <c r="AB445" s="82"/>
      <c r="AC445" s="83"/>
      <c r="AD445" s="84"/>
      <c r="AF445" s="71"/>
      <c r="AG445" s="72"/>
      <c r="AH445" s="72"/>
      <c r="AI445" s="73"/>
      <c r="AK445" s="82"/>
      <c r="AL445" s="83"/>
      <c r="AM445" s="84"/>
      <c r="AO445" s="71"/>
      <c r="AP445" s="72"/>
      <c r="AQ445" s="72"/>
      <c r="AR445" s="73"/>
      <c r="AT445" s="82"/>
      <c r="AU445" s="83"/>
      <c r="AV445" s="84"/>
      <c r="AX445" s="91"/>
      <c r="AY445" s="92"/>
      <c r="AZ445" s="93"/>
      <c r="BB445" s="82"/>
      <c r="BC445" s="83"/>
      <c r="BD445" s="84"/>
      <c r="BF445" s="82"/>
      <c r="BG445" s="83"/>
      <c r="BH445" s="84"/>
      <c r="BJ445" s="82"/>
      <c r="BK445" s="83"/>
      <c r="BL445" s="84"/>
      <c r="BN445" s="100"/>
      <c r="BO445" s="101"/>
      <c r="BP445" s="102"/>
    </row>
    <row r="446" spans="3:68">
      <c r="C446" s="56"/>
      <c r="D446" s="57"/>
      <c r="E446" s="58"/>
      <c r="F446" s="58"/>
      <c r="G446" s="59"/>
      <c r="I446" s="74"/>
      <c r="J446" s="75"/>
      <c r="K446" s="75"/>
      <c r="L446" s="76"/>
      <c r="N446" s="74"/>
      <c r="O446" s="75"/>
      <c r="P446" s="75"/>
      <c r="Q446" s="76"/>
      <c r="S446" s="85"/>
      <c r="T446" s="86"/>
      <c r="U446" s="87"/>
      <c r="W446" s="74"/>
      <c r="X446" s="75"/>
      <c r="Y446" s="75"/>
      <c r="Z446" s="76"/>
      <c r="AB446" s="85"/>
      <c r="AC446" s="86"/>
      <c r="AD446" s="87"/>
      <c r="AF446" s="74"/>
      <c r="AG446" s="75"/>
      <c r="AH446" s="75"/>
      <c r="AI446" s="76"/>
      <c r="AK446" s="85"/>
      <c r="AL446" s="86"/>
      <c r="AM446" s="87"/>
      <c r="AO446" s="74"/>
      <c r="AP446" s="75"/>
      <c r="AQ446" s="75"/>
      <c r="AR446" s="76"/>
      <c r="AT446" s="85"/>
      <c r="AU446" s="86"/>
      <c r="AV446" s="87"/>
      <c r="AX446" s="94"/>
      <c r="AY446" s="95"/>
      <c r="AZ446" s="96"/>
      <c r="BB446" s="85"/>
      <c r="BC446" s="86"/>
      <c r="BD446" s="87"/>
      <c r="BF446" s="85"/>
      <c r="BG446" s="86"/>
      <c r="BH446" s="87"/>
      <c r="BJ446" s="85"/>
      <c r="BK446" s="86"/>
      <c r="BL446" s="87"/>
      <c r="BN446" s="103"/>
      <c r="BO446" s="104"/>
      <c r="BP446" s="105"/>
    </row>
    <row r="447" spans="3:68">
      <c r="C447" s="54"/>
      <c r="D447" s="45"/>
      <c r="E447" s="51"/>
      <c r="F447" s="51"/>
      <c r="G447" s="46"/>
      <c r="I447" s="71"/>
      <c r="J447" s="72"/>
      <c r="K447" s="72"/>
      <c r="L447" s="73"/>
      <c r="N447" s="71"/>
      <c r="O447" s="72"/>
      <c r="P447" s="72"/>
      <c r="Q447" s="73"/>
      <c r="S447" s="82"/>
      <c r="T447" s="83"/>
      <c r="U447" s="84"/>
      <c r="W447" s="71"/>
      <c r="X447" s="72"/>
      <c r="Y447" s="72"/>
      <c r="Z447" s="73"/>
      <c r="AB447" s="82"/>
      <c r="AC447" s="83"/>
      <c r="AD447" s="84"/>
      <c r="AF447" s="71"/>
      <c r="AG447" s="72"/>
      <c r="AH447" s="72"/>
      <c r="AI447" s="73"/>
      <c r="AK447" s="82"/>
      <c r="AL447" s="83"/>
      <c r="AM447" s="84"/>
      <c r="AO447" s="71"/>
      <c r="AP447" s="72"/>
      <c r="AQ447" s="72"/>
      <c r="AR447" s="73"/>
      <c r="AT447" s="82"/>
      <c r="AU447" s="83"/>
      <c r="AV447" s="84"/>
      <c r="AX447" s="91"/>
      <c r="AY447" s="92"/>
      <c r="AZ447" s="93"/>
      <c r="BB447" s="82"/>
      <c r="BC447" s="83"/>
      <c r="BD447" s="84"/>
      <c r="BF447" s="82"/>
      <c r="BG447" s="83"/>
      <c r="BH447" s="84"/>
      <c r="BJ447" s="82"/>
      <c r="BK447" s="83"/>
      <c r="BL447" s="84"/>
      <c r="BN447" s="100"/>
      <c r="BO447" s="101"/>
      <c r="BP447" s="102"/>
    </row>
    <row r="448" spans="3:68">
      <c r="C448" s="56"/>
      <c r="D448" s="57"/>
      <c r="E448" s="58"/>
      <c r="F448" s="58"/>
      <c r="G448" s="59"/>
      <c r="I448" s="74"/>
      <c r="J448" s="75"/>
      <c r="K448" s="75"/>
      <c r="L448" s="76"/>
      <c r="N448" s="74"/>
      <c r="O448" s="75"/>
      <c r="P448" s="75"/>
      <c r="Q448" s="76"/>
      <c r="S448" s="85"/>
      <c r="T448" s="86"/>
      <c r="U448" s="87"/>
      <c r="W448" s="74"/>
      <c r="X448" s="75"/>
      <c r="Y448" s="75"/>
      <c r="Z448" s="76"/>
      <c r="AB448" s="85"/>
      <c r="AC448" s="86"/>
      <c r="AD448" s="87"/>
      <c r="AF448" s="74"/>
      <c r="AG448" s="75"/>
      <c r="AH448" s="75"/>
      <c r="AI448" s="76"/>
      <c r="AK448" s="85"/>
      <c r="AL448" s="86"/>
      <c r="AM448" s="87"/>
      <c r="AO448" s="74"/>
      <c r="AP448" s="75"/>
      <c r="AQ448" s="75"/>
      <c r="AR448" s="76"/>
      <c r="AT448" s="85"/>
      <c r="AU448" s="86"/>
      <c r="AV448" s="87"/>
      <c r="AX448" s="94"/>
      <c r="AY448" s="95"/>
      <c r="AZ448" s="96"/>
      <c r="BB448" s="85"/>
      <c r="BC448" s="86"/>
      <c r="BD448" s="87"/>
      <c r="BF448" s="85"/>
      <c r="BG448" s="86"/>
      <c r="BH448" s="87"/>
      <c r="BJ448" s="85"/>
      <c r="BK448" s="86"/>
      <c r="BL448" s="87"/>
      <c r="BN448" s="103"/>
      <c r="BO448" s="104"/>
      <c r="BP448" s="105"/>
    </row>
    <row r="449" spans="3:68">
      <c r="C449" s="54"/>
      <c r="D449" s="45"/>
      <c r="E449" s="51"/>
      <c r="F449" s="51"/>
      <c r="G449" s="46"/>
      <c r="I449" s="71"/>
      <c r="J449" s="72"/>
      <c r="K449" s="72"/>
      <c r="L449" s="73"/>
      <c r="N449" s="71"/>
      <c r="O449" s="72"/>
      <c r="P449" s="72"/>
      <c r="Q449" s="73"/>
      <c r="S449" s="82"/>
      <c r="T449" s="83"/>
      <c r="U449" s="84"/>
      <c r="W449" s="71"/>
      <c r="X449" s="72"/>
      <c r="Y449" s="72"/>
      <c r="Z449" s="73"/>
      <c r="AB449" s="82"/>
      <c r="AC449" s="83"/>
      <c r="AD449" s="84"/>
      <c r="AF449" s="71"/>
      <c r="AG449" s="72"/>
      <c r="AH449" s="72"/>
      <c r="AI449" s="73"/>
      <c r="AK449" s="82"/>
      <c r="AL449" s="83"/>
      <c r="AM449" s="84"/>
      <c r="AO449" s="71"/>
      <c r="AP449" s="72"/>
      <c r="AQ449" s="72"/>
      <c r="AR449" s="73"/>
      <c r="AT449" s="82"/>
      <c r="AU449" s="83"/>
      <c r="AV449" s="84"/>
      <c r="AX449" s="91"/>
      <c r="AY449" s="92"/>
      <c r="AZ449" s="93"/>
      <c r="BB449" s="82"/>
      <c r="BC449" s="83"/>
      <c r="BD449" s="84"/>
      <c r="BF449" s="82"/>
      <c r="BG449" s="83"/>
      <c r="BH449" s="84"/>
      <c r="BJ449" s="82"/>
      <c r="BK449" s="83"/>
      <c r="BL449" s="84"/>
      <c r="BN449" s="100"/>
      <c r="BO449" s="101"/>
      <c r="BP449" s="102"/>
    </row>
    <row r="450" spans="3:68">
      <c r="C450" s="56"/>
      <c r="D450" s="57"/>
      <c r="E450" s="58"/>
      <c r="F450" s="58"/>
      <c r="G450" s="59"/>
      <c r="I450" s="74"/>
      <c r="J450" s="75"/>
      <c r="K450" s="75"/>
      <c r="L450" s="76"/>
      <c r="N450" s="74"/>
      <c r="O450" s="75"/>
      <c r="P450" s="75"/>
      <c r="Q450" s="76"/>
      <c r="S450" s="85"/>
      <c r="T450" s="86"/>
      <c r="U450" s="87"/>
      <c r="W450" s="74"/>
      <c r="X450" s="75"/>
      <c r="Y450" s="75"/>
      <c r="Z450" s="76"/>
      <c r="AB450" s="85"/>
      <c r="AC450" s="86"/>
      <c r="AD450" s="87"/>
      <c r="AF450" s="74"/>
      <c r="AG450" s="75"/>
      <c r="AH450" s="75"/>
      <c r="AI450" s="76"/>
      <c r="AK450" s="85"/>
      <c r="AL450" s="86"/>
      <c r="AM450" s="87"/>
      <c r="AO450" s="74"/>
      <c r="AP450" s="75"/>
      <c r="AQ450" s="75"/>
      <c r="AR450" s="76"/>
      <c r="AT450" s="85"/>
      <c r="AU450" s="86"/>
      <c r="AV450" s="87"/>
      <c r="AX450" s="94"/>
      <c r="AY450" s="95"/>
      <c r="AZ450" s="96"/>
      <c r="BB450" s="85"/>
      <c r="BC450" s="86"/>
      <c r="BD450" s="87"/>
      <c r="BF450" s="85"/>
      <c r="BG450" s="86"/>
      <c r="BH450" s="87"/>
      <c r="BJ450" s="85"/>
      <c r="BK450" s="86"/>
      <c r="BL450" s="87"/>
      <c r="BN450" s="103"/>
      <c r="BO450" s="104"/>
      <c r="BP450" s="105"/>
    </row>
    <row r="451" spans="3:68">
      <c r="C451" s="54"/>
      <c r="D451" s="45"/>
      <c r="E451" s="51"/>
      <c r="F451" s="51"/>
      <c r="G451" s="46"/>
      <c r="I451" s="71"/>
      <c r="J451" s="72"/>
      <c r="K451" s="72"/>
      <c r="L451" s="73"/>
      <c r="N451" s="71"/>
      <c r="O451" s="72"/>
      <c r="P451" s="72"/>
      <c r="Q451" s="73"/>
      <c r="S451" s="82"/>
      <c r="T451" s="83"/>
      <c r="U451" s="84"/>
      <c r="W451" s="71"/>
      <c r="X451" s="72"/>
      <c r="Y451" s="72"/>
      <c r="Z451" s="73"/>
      <c r="AB451" s="82"/>
      <c r="AC451" s="83"/>
      <c r="AD451" s="84"/>
      <c r="AF451" s="71"/>
      <c r="AG451" s="72"/>
      <c r="AH451" s="72"/>
      <c r="AI451" s="73"/>
      <c r="AK451" s="82"/>
      <c r="AL451" s="83"/>
      <c r="AM451" s="84"/>
      <c r="AO451" s="71"/>
      <c r="AP451" s="72"/>
      <c r="AQ451" s="72"/>
      <c r="AR451" s="73"/>
      <c r="AT451" s="82"/>
      <c r="AU451" s="83"/>
      <c r="AV451" s="84"/>
      <c r="AX451" s="91"/>
      <c r="AY451" s="92"/>
      <c r="AZ451" s="93"/>
      <c r="BB451" s="82"/>
      <c r="BC451" s="83"/>
      <c r="BD451" s="84"/>
      <c r="BF451" s="82"/>
      <c r="BG451" s="83"/>
      <c r="BH451" s="84"/>
      <c r="BJ451" s="82"/>
      <c r="BK451" s="83"/>
      <c r="BL451" s="84"/>
      <c r="BN451" s="100"/>
      <c r="BO451" s="101"/>
      <c r="BP451" s="102"/>
    </row>
    <row r="452" spans="3:68">
      <c r="C452" s="56"/>
      <c r="D452" s="57"/>
      <c r="E452" s="58"/>
      <c r="F452" s="58"/>
      <c r="G452" s="59"/>
      <c r="I452" s="74"/>
      <c r="J452" s="75"/>
      <c r="K452" s="75"/>
      <c r="L452" s="76"/>
      <c r="N452" s="74"/>
      <c r="O452" s="75"/>
      <c r="P452" s="75"/>
      <c r="Q452" s="76"/>
      <c r="S452" s="85"/>
      <c r="T452" s="86"/>
      <c r="U452" s="87"/>
      <c r="W452" s="74"/>
      <c r="X452" s="75"/>
      <c r="Y452" s="75"/>
      <c r="Z452" s="76"/>
      <c r="AB452" s="85"/>
      <c r="AC452" s="86"/>
      <c r="AD452" s="87"/>
      <c r="AF452" s="74"/>
      <c r="AG452" s="75"/>
      <c r="AH452" s="75"/>
      <c r="AI452" s="76"/>
      <c r="AK452" s="85"/>
      <c r="AL452" s="86"/>
      <c r="AM452" s="87"/>
      <c r="AO452" s="74"/>
      <c r="AP452" s="75"/>
      <c r="AQ452" s="75"/>
      <c r="AR452" s="76"/>
      <c r="AT452" s="85"/>
      <c r="AU452" s="86"/>
      <c r="AV452" s="87"/>
      <c r="AX452" s="94"/>
      <c r="AY452" s="95"/>
      <c r="AZ452" s="96"/>
      <c r="BB452" s="85"/>
      <c r="BC452" s="86"/>
      <c r="BD452" s="87"/>
      <c r="BF452" s="85"/>
      <c r="BG452" s="86"/>
      <c r="BH452" s="87"/>
      <c r="BJ452" s="85"/>
      <c r="BK452" s="86"/>
      <c r="BL452" s="87"/>
      <c r="BN452" s="103"/>
      <c r="BO452" s="104"/>
      <c r="BP452" s="105"/>
    </row>
    <row r="453" spans="3:68">
      <c r="C453" s="54"/>
      <c r="D453" s="45"/>
      <c r="E453" s="51"/>
      <c r="F453" s="51"/>
      <c r="G453" s="46"/>
      <c r="I453" s="71"/>
      <c r="J453" s="72"/>
      <c r="K453" s="72"/>
      <c r="L453" s="73"/>
      <c r="N453" s="71"/>
      <c r="O453" s="72"/>
      <c r="P453" s="72"/>
      <c r="Q453" s="73"/>
      <c r="S453" s="82"/>
      <c r="T453" s="83"/>
      <c r="U453" s="84"/>
      <c r="W453" s="71"/>
      <c r="X453" s="72"/>
      <c r="Y453" s="72"/>
      <c r="Z453" s="73"/>
      <c r="AB453" s="82"/>
      <c r="AC453" s="83"/>
      <c r="AD453" s="84"/>
      <c r="AF453" s="71"/>
      <c r="AG453" s="72"/>
      <c r="AH453" s="72"/>
      <c r="AI453" s="73"/>
      <c r="AK453" s="82"/>
      <c r="AL453" s="83"/>
      <c r="AM453" s="84"/>
      <c r="AO453" s="71"/>
      <c r="AP453" s="72"/>
      <c r="AQ453" s="72"/>
      <c r="AR453" s="73"/>
      <c r="AT453" s="82"/>
      <c r="AU453" s="83"/>
      <c r="AV453" s="84"/>
      <c r="AX453" s="91"/>
      <c r="AY453" s="92"/>
      <c r="AZ453" s="93"/>
      <c r="BB453" s="82"/>
      <c r="BC453" s="83"/>
      <c r="BD453" s="84"/>
      <c r="BF453" s="82"/>
      <c r="BG453" s="83"/>
      <c r="BH453" s="84"/>
      <c r="BJ453" s="82"/>
      <c r="BK453" s="83"/>
      <c r="BL453" s="84"/>
      <c r="BN453" s="100"/>
      <c r="BO453" s="101"/>
      <c r="BP453" s="102"/>
    </row>
    <row r="454" spans="3:68">
      <c r="C454" s="56"/>
      <c r="D454" s="57"/>
      <c r="E454" s="58"/>
      <c r="F454" s="58"/>
      <c r="G454" s="59"/>
      <c r="I454" s="74"/>
      <c r="J454" s="75"/>
      <c r="K454" s="75"/>
      <c r="L454" s="76"/>
      <c r="N454" s="74"/>
      <c r="O454" s="75"/>
      <c r="P454" s="75"/>
      <c r="Q454" s="76"/>
      <c r="S454" s="85"/>
      <c r="T454" s="86"/>
      <c r="U454" s="87"/>
      <c r="W454" s="74"/>
      <c r="X454" s="75"/>
      <c r="Y454" s="75"/>
      <c r="Z454" s="76"/>
      <c r="AB454" s="85"/>
      <c r="AC454" s="86"/>
      <c r="AD454" s="87"/>
      <c r="AF454" s="74"/>
      <c r="AG454" s="75"/>
      <c r="AH454" s="75"/>
      <c r="AI454" s="76"/>
      <c r="AK454" s="85"/>
      <c r="AL454" s="86"/>
      <c r="AM454" s="87"/>
      <c r="AO454" s="74"/>
      <c r="AP454" s="75"/>
      <c r="AQ454" s="75"/>
      <c r="AR454" s="76"/>
      <c r="AT454" s="85"/>
      <c r="AU454" s="86"/>
      <c r="AV454" s="87"/>
      <c r="AX454" s="94"/>
      <c r="AY454" s="95"/>
      <c r="AZ454" s="96"/>
      <c r="BB454" s="85"/>
      <c r="BC454" s="86"/>
      <c r="BD454" s="87"/>
      <c r="BF454" s="85"/>
      <c r="BG454" s="86"/>
      <c r="BH454" s="87"/>
      <c r="BJ454" s="85"/>
      <c r="BK454" s="86"/>
      <c r="BL454" s="87"/>
      <c r="BN454" s="103"/>
      <c r="BO454" s="104"/>
      <c r="BP454" s="105"/>
    </row>
    <row r="455" spans="3:68">
      <c r="C455" s="54"/>
      <c r="D455" s="45"/>
      <c r="E455" s="51"/>
      <c r="F455" s="51"/>
      <c r="G455" s="46"/>
      <c r="I455" s="71"/>
      <c r="J455" s="72"/>
      <c r="K455" s="72"/>
      <c r="L455" s="73"/>
      <c r="N455" s="71"/>
      <c r="O455" s="72"/>
      <c r="P455" s="72"/>
      <c r="Q455" s="73"/>
      <c r="S455" s="82"/>
      <c r="T455" s="83"/>
      <c r="U455" s="84"/>
      <c r="W455" s="71"/>
      <c r="X455" s="72"/>
      <c r="Y455" s="72"/>
      <c r="Z455" s="73"/>
      <c r="AB455" s="82"/>
      <c r="AC455" s="83"/>
      <c r="AD455" s="84"/>
      <c r="AF455" s="71"/>
      <c r="AG455" s="72"/>
      <c r="AH455" s="72"/>
      <c r="AI455" s="73"/>
      <c r="AK455" s="82"/>
      <c r="AL455" s="83"/>
      <c r="AM455" s="84"/>
      <c r="AO455" s="71"/>
      <c r="AP455" s="72"/>
      <c r="AQ455" s="72"/>
      <c r="AR455" s="73"/>
      <c r="AT455" s="82"/>
      <c r="AU455" s="83"/>
      <c r="AV455" s="84"/>
      <c r="AX455" s="91"/>
      <c r="AY455" s="92"/>
      <c r="AZ455" s="93"/>
      <c r="BB455" s="82"/>
      <c r="BC455" s="83"/>
      <c r="BD455" s="84"/>
      <c r="BF455" s="82"/>
      <c r="BG455" s="83"/>
      <c r="BH455" s="84"/>
      <c r="BJ455" s="82"/>
      <c r="BK455" s="83"/>
      <c r="BL455" s="84"/>
      <c r="BN455" s="100"/>
      <c r="BO455" s="101"/>
      <c r="BP455" s="102"/>
    </row>
    <row r="456" spans="3:68">
      <c r="C456" s="56"/>
      <c r="D456" s="57"/>
      <c r="E456" s="58"/>
      <c r="F456" s="58"/>
      <c r="G456" s="59"/>
      <c r="I456" s="74"/>
      <c r="J456" s="75"/>
      <c r="K456" s="75"/>
      <c r="L456" s="76"/>
      <c r="N456" s="74"/>
      <c r="O456" s="75"/>
      <c r="P456" s="75"/>
      <c r="Q456" s="76"/>
      <c r="S456" s="85"/>
      <c r="T456" s="86"/>
      <c r="U456" s="87"/>
      <c r="W456" s="74"/>
      <c r="X456" s="75"/>
      <c r="Y456" s="75"/>
      <c r="Z456" s="76"/>
      <c r="AB456" s="85"/>
      <c r="AC456" s="86"/>
      <c r="AD456" s="87"/>
      <c r="AF456" s="74"/>
      <c r="AG456" s="75"/>
      <c r="AH456" s="75"/>
      <c r="AI456" s="76"/>
      <c r="AK456" s="85"/>
      <c r="AL456" s="86"/>
      <c r="AM456" s="87"/>
      <c r="AO456" s="74"/>
      <c r="AP456" s="75"/>
      <c r="AQ456" s="75"/>
      <c r="AR456" s="76"/>
      <c r="AT456" s="85"/>
      <c r="AU456" s="86"/>
      <c r="AV456" s="87"/>
      <c r="AX456" s="94"/>
      <c r="AY456" s="95"/>
      <c r="AZ456" s="96"/>
      <c r="BB456" s="85"/>
      <c r="BC456" s="86"/>
      <c r="BD456" s="87"/>
      <c r="BF456" s="85"/>
      <c r="BG456" s="86"/>
      <c r="BH456" s="87"/>
      <c r="BJ456" s="85"/>
      <c r="BK456" s="86"/>
      <c r="BL456" s="87"/>
      <c r="BN456" s="103"/>
      <c r="BO456" s="104"/>
      <c r="BP456" s="105"/>
    </row>
    <row r="457" spans="3:68">
      <c r="C457" s="54"/>
      <c r="D457" s="45"/>
      <c r="E457" s="51"/>
      <c r="F457" s="51"/>
      <c r="G457" s="46"/>
      <c r="I457" s="71"/>
      <c r="J457" s="72"/>
      <c r="K457" s="72"/>
      <c r="L457" s="73"/>
      <c r="N457" s="71"/>
      <c r="O457" s="72"/>
      <c r="P457" s="72"/>
      <c r="Q457" s="73"/>
      <c r="S457" s="82"/>
      <c r="T457" s="83"/>
      <c r="U457" s="84"/>
      <c r="W457" s="71"/>
      <c r="X457" s="72"/>
      <c r="Y457" s="72"/>
      <c r="Z457" s="73"/>
      <c r="AB457" s="82"/>
      <c r="AC457" s="83"/>
      <c r="AD457" s="84"/>
      <c r="AF457" s="71"/>
      <c r="AG457" s="72"/>
      <c r="AH457" s="72"/>
      <c r="AI457" s="73"/>
      <c r="AK457" s="82"/>
      <c r="AL457" s="83"/>
      <c r="AM457" s="84"/>
      <c r="AO457" s="71"/>
      <c r="AP457" s="72"/>
      <c r="AQ457" s="72"/>
      <c r="AR457" s="73"/>
      <c r="AT457" s="82"/>
      <c r="AU457" s="83"/>
      <c r="AV457" s="84"/>
      <c r="AX457" s="91"/>
      <c r="AY457" s="92"/>
      <c r="AZ457" s="93"/>
      <c r="BB457" s="82"/>
      <c r="BC457" s="83"/>
      <c r="BD457" s="84"/>
      <c r="BF457" s="82"/>
      <c r="BG457" s="83"/>
      <c r="BH457" s="84"/>
      <c r="BJ457" s="82"/>
      <c r="BK457" s="83"/>
      <c r="BL457" s="84"/>
      <c r="BN457" s="100"/>
      <c r="BO457" s="101"/>
      <c r="BP457" s="102"/>
    </row>
    <row r="458" spans="3:68">
      <c r="C458" s="56"/>
      <c r="D458" s="57"/>
      <c r="E458" s="58"/>
      <c r="F458" s="58"/>
      <c r="G458" s="59"/>
      <c r="I458" s="74"/>
      <c r="J458" s="75"/>
      <c r="K458" s="75"/>
      <c r="L458" s="76"/>
      <c r="N458" s="74"/>
      <c r="O458" s="75"/>
      <c r="P458" s="75"/>
      <c r="Q458" s="76"/>
      <c r="S458" s="85"/>
      <c r="T458" s="86"/>
      <c r="U458" s="87"/>
      <c r="W458" s="74"/>
      <c r="X458" s="75"/>
      <c r="Y458" s="75"/>
      <c r="Z458" s="76"/>
      <c r="AB458" s="85"/>
      <c r="AC458" s="86"/>
      <c r="AD458" s="87"/>
      <c r="AF458" s="74"/>
      <c r="AG458" s="75"/>
      <c r="AH458" s="75"/>
      <c r="AI458" s="76"/>
      <c r="AK458" s="85"/>
      <c r="AL458" s="86"/>
      <c r="AM458" s="87"/>
      <c r="AO458" s="74"/>
      <c r="AP458" s="75"/>
      <c r="AQ458" s="75"/>
      <c r="AR458" s="76"/>
      <c r="AT458" s="85"/>
      <c r="AU458" s="86"/>
      <c r="AV458" s="87"/>
      <c r="AX458" s="94"/>
      <c r="AY458" s="95"/>
      <c r="AZ458" s="96"/>
      <c r="BB458" s="85"/>
      <c r="BC458" s="86"/>
      <c r="BD458" s="87"/>
      <c r="BF458" s="85"/>
      <c r="BG458" s="86"/>
      <c r="BH458" s="87"/>
      <c r="BJ458" s="85"/>
      <c r="BK458" s="86"/>
      <c r="BL458" s="87"/>
      <c r="BN458" s="103"/>
      <c r="BO458" s="104"/>
      <c r="BP458" s="105"/>
    </row>
    <row r="459" spans="3:68">
      <c r="C459" s="54"/>
      <c r="D459" s="45"/>
      <c r="E459" s="51"/>
      <c r="F459" s="51"/>
      <c r="G459" s="46"/>
      <c r="I459" s="71"/>
      <c r="J459" s="72"/>
      <c r="K459" s="72"/>
      <c r="L459" s="73"/>
      <c r="N459" s="71"/>
      <c r="O459" s="72"/>
      <c r="P459" s="72"/>
      <c r="Q459" s="73"/>
      <c r="S459" s="82"/>
      <c r="T459" s="83"/>
      <c r="U459" s="84"/>
      <c r="W459" s="71"/>
      <c r="X459" s="72"/>
      <c r="Y459" s="72"/>
      <c r="Z459" s="73"/>
      <c r="AB459" s="82"/>
      <c r="AC459" s="83"/>
      <c r="AD459" s="84"/>
      <c r="AF459" s="71"/>
      <c r="AG459" s="72"/>
      <c r="AH459" s="72"/>
      <c r="AI459" s="73"/>
      <c r="AK459" s="82"/>
      <c r="AL459" s="83"/>
      <c r="AM459" s="84"/>
      <c r="AO459" s="71"/>
      <c r="AP459" s="72"/>
      <c r="AQ459" s="72"/>
      <c r="AR459" s="73"/>
      <c r="AT459" s="82"/>
      <c r="AU459" s="83"/>
      <c r="AV459" s="84"/>
      <c r="AX459" s="91"/>
      <c r="AY459" s="92"/>
      <c r="AZ459" s="93"/>
      <c r="BB459" s="82"/>
      <c r="BC459" s="83"/>
      <c r="BD459" s="84"/>
      <c r="BF459" s="82"/>
      <c r="BG459" s="83"/>
      <c r="BH459" s="84"/>
      <c r="BJ459" s="82"/>
      <c r="BK459" s="83"/>
      <c r="BL459" s="84"/>
      <c r="BN459" s="100"/>
      <c r="BO459" s="101"/>
      <c r="BP459" s="102"/>
    </row>
    <row r="460" spans="3:68">
      <c r="C460" s="56"/>
      <c r="D460" s="57"/>
      <c r="E460" s="58"/>
      <c r="F460" s="58"/>
      <c r="G460" s="59"/>
      <c r="I460" s="74"/>
      <c r="J460" s="75"/>
      <c r="K460" s="75"/>
      <c r="L460" s="76"/>
      <c r="N460" s="74"/>
      <c r="O460" s="75"/>
      <c r="P460" s="75"/>
      <c r="Q460" s="76"/>
      <c r="S460" s="85"/>
      <c r="T460" s="86"/>
      <c r="U460" s="87"/>
      <c r="W460" s="74"/>
      <c r="X460" s="75"/>
      <c r="Y460" s="75"/>
      <c r="Z460" s="76"/>
      <c r="AB460" s="85"/>
      <c r="AC460" s="86"/>
      <c r="AD460" s="87"/>
      <c r="AF460" s="74"/>
      <c r="AG460" s="75"/>
      <c r="AH460" s="75"/>
      <c r="AI460" s="76"/>
      <c r="AK460" s="85"/>
      <c r="AL460" s="86"/>
      <c r="AM460" s="87"/>
      <c r="AO460" s="74"/>
      <c r="AP460" s="75"/>
      <c r="AQ460" s="75"/>
      <c r="AR460" s="76"/>
      <c r="AT460" s="85"/>
      <c r="AU460" s="86"/>
      <c r="AV460" s="87"/>
      <c r="AX460" s="94"/>
      <c r="AY460" s="95"/>
      <c r="AZ460" s="96"/>
      <c r="BB460" s="85"/>
      <c r="BC460" s="86"/>
      <c r="BD460" s="87"/>
      <c r="BF460" s="85"/>
      <c r="BG460" s="86"/>
      <c r="BH460" s="87"/>
      <c r="BJ460" s="85"/>
      <c r="BK460" s="86"/>
      <c r="BL460" s="87"/>
      <c r="BN460" s="103"/>
      <c r="BO460" s="104"/>
      <c r="BP460" s="105"/>
    </row>
    <row r="461" spans="3:68">
      <c r="C461" s="54"/>
      <c r="D461" s="45"/>
      <c r="E461" s="51"/>
      <c r="F461" s="51"/>
      <c r="G461" s="46"/>
      <c r="I461" s="71"/>
      <c r="J461" s="72"/>
      <c r="K461" s="72"/>
      <c r="L461" s="73"/>
      <c r="N461" s="71"/>
      <c r="O461" s="72"/>
      <c r="P461" s="72"/>
      <c r="Q461" s="73"/>
      <c r="S461" s="82"/>
      <c r="T461" s="83"/>
      <c r="U461" s="84"/>
      <c r="W461" s="71"/>
      <c r="X461" s="72"/>
      <c r="Y461" s="72"/>
      <c r="Z461" s="73"/>
      <c r="AB461" s="82"/>
      <c r="AC461" s="83"/>
      <c r="AD461" s="84"/>
      <c r="AF461" s="71"/>
      <c r="AG461" s="72"/>
      <c r="AH461" s="72"/>
      <c r="AI461" s="73"/>
      <c r="AK461" s="82"/>
      <c r="AL461" s="83"/>
      <c r="AM461" s="84"/>
      <c r="AO461" s="71"/>
      <c r="AP461" s="72"/>
      <c r="AQ461" s="72"/>
      <c r="AR461" s="73"/>
      <c r="AT461" s="82"/>
      <c r="AU461" s="83"/>
      <c r="AV461" s="84"/>
      <c r="AX461" s="91"/>
      <c r="AY461" s="92"/>
      <c r="AZ461" s="93"/>
      <c r="BB461" s="82"/>
      <c r="BC461" s="83"/>
      <c r="BD461" s="84"/>
      <c r="BF461" s="82"/>
      <c r="BG461" s="83"/>
      <c r="BH461" s="84"/>
      <c r="BJ461" s="82"/>
      <c r="BK461" s="83"/>
      <c r="BL461" s="84"/>
      <c r="BN461" s="100"/>
      <c r="BO461" s="101"/>
      <c r="BP461" s="102"/>
    </row>
    <row r="462" spans="3:68">
      <c r="C462" s="56"/>
      <c r="D462" s="57"/>
      <c r="E462" s="58"/>
      <c r="F462" s="58"/>
      <c r="G462" s="59"/>
      <c r="I462" s="74"/>
      <c r="J462" s="75"/>
      <c r="K462" s="75"/>
      <c r="L462" s="76"/>
      <c r="N462" s="74"/>
      <c r="O462" s="75"/>
      <c r="P462" s="75"/>
      <c r="Q462" s="76"/>
      <c r="S462" s="85"/>
      <c r="T462" s="86"/>
      <c r="U462" s="87"/>
      <c r="W462" s="74"/>
      <c r="X462" s="75"/>
      <c r="Y462" s="75"/>
      <c r="Z462" s="76"/>
      <c r="AB462" s="85"/>
      <c r="AC462" s="86"/>
      <c r="AD462" s="87"/>
      <c r="AF462" s="74"/>
      <c r="AG462" s="75"/>
      <c r="AH462" s="75"/>
      <c r="AI462" s="76"/>
      <c r="AK462" s="85"/>
      <c r="AL462" s="86"/>
      <c r="AM462" s="87"/>
      <c r="AO462" s="74"/>
      <c r="AP462" s="75"/>
      <c r="AQ462" s="75"/>
      <c r="AR462" s="76"/>
      <c r="AT462" s="85"/>
      <c r="AU462" s="86"/>
      <c r="AV462" s="87"/>
      <c r="AX462" s="94"/>
      <c r="AY462" s="95"/>
      <c r="AZ462" s="96"/>
      <c r="BB462" s="85"/>
      <c r="BC462" s="86"/>
      <c r="BD462" s="87"/>
      <c r="BF462" s="85"/>
      <c r="BG462" s="86"/>
      <c r="BH462" s="87"/>
      <c r="BJ462" s="85"/>
      <c r="BK462" s="86"/>
      <c r="BL462" s="87"/>
      <c r="BN462" s="103"/>
      <c r="BO462" s="104"/>
      <c r="BP462" s="105"/>
    </row>
    <row r="463" spans="3:68">
      <c r="C463" s="54"/>
      <c r="D463" s="45"/>
      <c r="E463" s="51"/>
      <c r="F463" s="51"/>
      <c r="G463" s="46"/>
      <c r="I463" s="71"/>
      <c r="J463" s="72"/>
      <c r="K463" s="72"/>
      <c r="L463" s="73"/>
      <c r="N463" s="71"/>
      <c r="O463" s="72"/>
      <c r="P463" s="72"/>
      <c r="Q463" s="73"/>
      <c r="S463" s="82"/>
      <c r="T463" s="83"/>
      <c r="U463" s="84"/>
      <c r="W463" s="71"/>
      <c r="X463" s="72"/>
      <c r="Y463" s="72"/>
      <c r="Z463" s="73"/>
      <c r="AB463" s="82"/>
      <c r="AC463" s="83"/>
      <c r="AD463" s="84"/>
      <c r="AF463" s="71"/>
      <c r="AG463" s="72"/>
      <c r="AH463" s="72"/>
      <c r="AI463" s="73"/>
      <c r="AK463" s="82"/>
      <c r="AL463" s="83"/>
      <c r="AM463" s="84"/>
      <c r="AO463" s="71"/>
      <c r="AP463" s="72"/>
      <c r="AQ463" s="72"/>
      <c r="AR463" s="73"/>
      <c r="AT463" s="82"/>
      <c r="AU463" s="83"/>
      <c r="AV463" s="84"/>
      <c r="AX463" s="91"/>
      <c r="AY463" s="92"/>
      <c r="AZ463" s="93"/>
      <c r="BB463" s="82"/>
      <c r="BC463" s="83"/>
      <c r="BD463" s="84"/>
      <c r="BF463" s="82"/>
      <c r="BG463" s="83"/>
      <c r="BH463" s="84"/>
      <c r="BJ463" s="82"/>
      <c r="BK463" s="83"/>
      <c r="BL463" s="84"/>
      <c r="BN463" s="100"/>
      <c r="BO463" s="101"/>
      <c r="BP463" s="102"/>
    </row>
    <row r="464" spans="3:68">
      <c r="C464" s="56"/>
      <c r="D464" s="57"/>
      <c r="E464" s="58"/>
      <c r="F464" s="58"/>
      <c r="G464" s="59"/>
      <c r="I464" s="74"/>
      <c r="J464" s="75"/>
      <c r="K464" s="75"/>
      <c r="L464" s="76"/>
      <c r="N464" s="74"/>
      <c r="O464" s="75"/>
      <c r="P464" s="75"/>
      <c r="Q464" s="76"/>
      <c r="S464" s="85"/>
      <c r="T464" s="86"/>
      <c r="U464" s="87"/>
      <c r="W464" s="74"/>
      <c r="X464" s="75"/>
      <c r="Y464" s="75"/>
      <c r="Z464" s="76"/>
      <c r="AB464" s="85"/>
      <c r="AC464" s="86"/>
      <c r="AD464" s="87"/>
      <c r="AF464" s="74"/>
      <c r="AG464" s="75"/>
      <c r="AH464" s="75"/>
      <c r="AI464" s="76"/>
      <c r="AK464" s="85"/>
      <c r="AL464" s="86"/>
      <c r="AM464" s="87"/>
      <c r="AO464" s="74"/>
      <c r="AP464" s="75"/>
      <c r="AQ464" s="75"/>
      <c r="AR464" s="76"/>
      <c r="AT464" s="85"/>
      <c r="AU464" s="86"/>
      <c r="AV464" s="87"/>
      <c r="AX464" s="94"/>
      <c r="AY464" s="95"/>
      <c r="AZ464" s="96"/>
      <c r="BB464" s="85"/>
      <c r="BC464" s="86"/>
      <c r="BD464" s="87"/>
      <c r="BF464" s="85"/>
      <c r="BG464" s="86"/>
      <c r="BH464" s="87"/>
      <c r="BJ464" s="85"/>
      <c r="BK464" s="86"/>
      <c r="BL464" s="87"/>
      <c r="BN464" s="103"/>
      <c r="BO464" s="104"/>
      <c r="BP464" s="105"/>
    </row>
    <row r="465" spans="3:68">
      <c r="C465" s="54"/>
      <c r="D465" s="45"/>
      <c r="E465" s="51"/>
      <c r="F465" s="51"/>
      <c r="G465" s="46"/>
      <c r="I465" s="71"/>
      <c r="J465" s="72"/>
      <c r="K465" s="72"/>
      <c r="L465" s="73"/>
      <c r="N465" s="71"/>
      <c r="O465" s="72"/>
      <c r="P465" s="72"/>
      <c r="Q465" s="73"/>
      <c r="S465" s="82"/>
      <c r="T465" s="83"/>
      <c r="U465" s="84"/>
      <c r="W465" s="71"/>
      <c r="X465" s="72"/>
      <c r="Y465" s="72"/>
      <c r="Z465" s="73"/>
      <c r="AB465" s="82"/>
      <c r="AC465" s="83"/>
      <c r="AD465" s="84"/>
      <c r="AF465" s="71"/>
      <c r="AG465" s="72"/>
      <c r="AH465" s="72"/>
      <c r="AI465" s="73"/>
      <c r="AK465" s="82"/>
      <c r="AL465" s="83"/>
      <c r="AM465" s="84"/>
      <c r="AO465" s="71"/>
      <c r="AP465" s="72"/>
      <c r="AQ465" s="72"/>
      <c r="AR465" s="73"/>
      <c r="AT465" s="82"/>
      <c r="AU465" s="83"/>
      <c r="AV465" s="84"/>
      <c r="AX465" s="91"/>
      <c r="AY465" s="92"/>
      <c r="AZ465" s="93"/>
      <c r="BB465" s="82"/>
      <c r="BC465" s="83"/>
      <c r="BD465" s="84"/>
      <c r="BF465" s="82"/>
      <c r="BG465" s="83"/>
      <c r="BH465" s="84"/>
      <c r="BJ465" s="82"/>
      <c r="BK465" s="83"/>
      <c r="BL465" s="84"/>
      <c r="BN465" s="100"/>
      <c r="BO465" s="101"/>
      <c r="BP465" s="102"/>
    </row>
    <row r="466" spans="3:68">
      <c r="C466" s="56"/>
      <c r="D466" s="57"/>
      <c r="E466" s="58"/>
      <c r="F466" s="58"/>
      <c r="G466" s="59"/>
      <c r="I466" s="74"/>
      <c r="J466" s="75"/>
      <c r="K466" s="75"/>
      <c r="L466" s="76"/>
      <c r="N466" s="74"/>
      <c r="O466" s="75"/>
      <c r="P466" s="75"/>
      <c r="Q466" s="76"/>
      <c r="S466" s="85"/>
      <c r="T466" s="86"/>
      <c r="U466" s="87"/>
      <c r="W466" s="74"/>
      <c r="X466" s="75"/>
      <c r="Y466" s="75"/>
      <c r="Z466" s="76"/>
      <c r="AB466" s="85"/>
      <c r="AC466" s="86"/>
      <c r="AD466" s="87"/>
      <c r="AF466" s="74"/>
      <c r="AG466" s="75"/>
      <c r="AH466" s="75"/>
      <c r="AI466" s="76"/>
      <c r="AK466" s="85"/>
      <c r="AL466" s="86"/>
      <c r="AM466" s="87"/>
      <c r="AO466" s="74"/>
      <c r="AP466" s="75"/>
      <c r="AQ466" s="75"/>
      <c r="AR466" s="76"/>
      <c r="AT466" s="85"/>
      <c r="AU466" s="86"/>
      <c r="AV466" s="87"/>
      <c r="AX466" s="94"/>
      <c r="AY466" s="95"/>
      <c r="AZ466" s="96"/>
      <c r="BB466" s="85"/>
      <c r="BC466" s="86"/>
      <c r="BD466" s="87"/>
      <c r="BF466" s="85"/>
      <c r="BG466" s="86"/>
      <c r="BH466" s="87"/>
      <c r="BJ466" s="85"/>
      <c r="BK466" s="86"/>
      <c r="BL466" s="87"/>
      <c r="BN466" s="103"/>
      <c r="BO466" s="104"/>
      <c r="BP466" s="105"/>
    </row>
    <row r="467" spans="3:68">
      <c r="C467" s="54"/>
      <c r="D467" s="45"/>
      <c r="E467" s="51"/>
      <c r="F467" s="51"/>
      <c r="G467" s="46"/>
      <c r="I467" s="71"/>
      <c r="J467" s="72"/>
      <c r="K467" s="72"/>
      <c r="L467" s="73"/>
      <c r="N467" s="71"/>
      <c r="O467" s="72"/>
      <c r="P467" s="72"/>
      <c r="Q467" s="73"/>
      <c r="S467" s="82"/>
      <c r="T467" s="83"/>
      <c r="U467" s="84"/>
      <c r="W467" s="71"/>
      <c r="X467" s="72"/>
      <c r="Y467" s="72"/>
      <c r="Z467" s="73"/>
      <c r="AB467" s="82"/>
      <c r="AC467" s="83"/>
      <c r="AD467" s="84"/>
      <c r="AF467" s="71"/>
      <c r="AG467" s="72"/>
      <c r="AH467" s="72"/>
      <c r="AI467" s="73"/>
      <c r="AK467" s="82"/>
      <c r="AL467" s="83"/>
      <c r="AM467" s="84"/>
      <c r="AO467" s="71"/>
      <c r="AP467" s="72"/>
      <c r="AQ467" s="72"/>
      <c r="AR467" s="73"/>
      <c r="AT467" s="82"/>
      <c r="AU467" s="83"/>
      <c r="AV467" s="84"/>
      <c r="AX467" s="91"/>
      <c r="AY467" s="92"/>
      <c r="AZ467" s="93"/>
      <c r="BB467" s="82"/>
      <c r="BC467" s="83"/>
      <c r="BD467" s="84"/>
      <c r="BF467" s="82"/>
      <c r="BG467" s="83"/>
      <c r="BH467" s="84"/>
      <c r="BJ467" s="82"/>
      <c r="BK467" s="83"/>
      <c r="BL467" s="84"/>
      <c r="BN467" s="100"/>
      <c r="BO467" s="101"/>
      <c r="BP467" s="102"/>
    </row>
    <row r="468" spans="3:68">
      <c r="C468" s="56"/>
      <c r="D468" s="57"/>
      <c r="E468" s="58"/>
      <c r="F468" s="58"/>
      <c r="G468" s="59"/>
      <c r="I468" s="74"/>
      <c r="J468" s="75"/>
      <c r="K468" s="75"/>
      <c r="L468" s="76"/>
      <c r="N468" s="74"/>
      <c r="O468" s="75"/>
      <c r="P468" s="75"/>
      <c r="Q468" s="76"/>
      <c r="S468" s="85"/>
      <c r="T468" s="86"/>
      <c r="U468" s="87"/>
      <c r="W468" s="74"/>
      <c r="X468" s="75"/>
      <c r="Y468" s="75"/>
      <c r="Z468" s="76"/>
      <c r="AB468" s="85"/>
      <c r="AC468" s="86"/>
      <c r="AD468" s="87"/>
      <c r="AF468" s="74"/>
      <c r="AG468" s="75"/>
      <c r="AH468" s="75"/>
      <c r="AI468" s="76"/>
      <c r="AK468" s="85"/>
      <c r="AL468" s="86"/>
      <c r="AM468" s="87"/>
      <c r="AO468" s="74"/>
      <c r="AP468" s="75"/>
      <c r="AQ468" s="75"/>
      <c r="AR468" s="76"/>
      <c r="AT468" s="85"/>
      <c r="AU468" s="86"/>
      <c r="AV468" s="87"/>
      <c r="AX468" s="94"/>
      <c r="AY468" s="95"/>
      <c r="AZ468" s="96"/>
      <c r="BB468" s="85"/>
      <c r="BC468" s="86"/>
      <c r="BD468" s="87"/>
      <c r="BF468" s="85"/>
      <c r="BG468" s="86"/>
      <c r="BH468" s="87"/>
      <c r="BJ468" s="85"/>
      <c r="BK468" s="86"/>
      <c r="BL468" s="87"/>
      <c r="BN468" s="103"/>
      <c r="BO468" s="104"/>
      <c r="BP468" s="105"/>
    </row>
    <row r="469" spans="3:68">
      <c r="C469" s="54"/>
      <c r="D469" s="45"/>
      <c r="E469" s="51"/>
      <c r="F469" s="51"/>
      <c r="G469" s="46"/>
      <c r="I469" s="71"/>
      <c r="J469" s="72"/>
      <c r="K469" s="72"/>
      <c r="L469" s="73"/>
      <c r="N469" s="71"/>
      <c r="O469" s="72"/>
      <c r="P469" s="72"/>
      <c r="Q469" s="73"/>
      <c r="S469" s="82"/>
      <c r="T469" s="83"/>
      <c r="U469" s="84"/>
      <c r="W469" s="71"/>
      <c r="X469" s="72"/>
      <c r="Y469" s="72"/>
      <c r="Z469" s="73"/>
      <c r="AB469" s="82"/>
      <c r="AC469" s="83"/>
      <c r="AD469" s="84"/>
      <c r="AF469" s="71"/>
      <c r="AG469" s="72"/>
      <c r="AH469" s="72"/>
      <c r="AI469" s="73"/>
      <c r="AK469" s="82"/>
      <c r="AL469" s="83"/>
      <c r="AM469" s="84"/>
      <c r="AO469" s="71"/>
      <c r="AP469" s="72"/>
      <c r="AQ469" s="72"/>
      <c r="AR469" s="73"/>
      <c r="AT469" s="82"/>
      <c r="AU469" s="83"/>
      <c r="AV469" s="84"/>
      <c r="AX469" s="91"/>
      <c r="AY469" s="92"/>
      <c r="AZ469" s="93"/>
      <c r="BB469" s="82"/>
      <c r="BC469" s="83"/>
      <c r="BD469" s="84"/>
      <c r="BF469" s="82"/>
      <c r="BG469" s="83"/>
      <c r="BH469" s="84"/>
      <c r="BJ469" s="82"/>
      <c r="BK469" s="83"/>
      <c r="BL469" s="84"/>
      <c r="BN469" s="100"/>
      <c r="BO469" s="101"/>
      <c r="BP469" s="102"/>
    </row>
    <row r="470" spans="3:68">
      <c r="C470" s="56"/>
      <c r="D470" s="57"/>
      <c r="E470" s="58"/>
      <c r="F470" s="58"/>
      <c r="G470" s="59"/>
      <c r="I470" s="74"/>
      <c r="J470" s="75"/>
      <c r="K470" s="75"/>
      <c r="L470" s="76"/>
      <c r="N470" s="74"/>
      <c r="O470" s="75"/>
      <c r="P470" s="75"/>
      <c r="Q470" s="76"/>
      <c r="S470" s="85"/>
      <c r="T470" s="86"/>
      <c r="U470" s="87"/>
      <c r="W470" s="74"/>
      <c r="X470" s="75"/>
      <c r="Y470" s="75"/>
      <c r="Z470" s="76"/>
      <c r="AB470" s="85"/>
      <c r="AC470" s="86"/>
      <c r="AD470" s="87"/>
      <c r="AF470" s="74"/>
      <c r="AG470" s="75"/>
      <c r="AH470" s="75"/>
      <c r="AI470" s="76"/>
      <c r="AK470" s="85"/>
      <c r="AL470" s="86"/>
      <c r="AM470" s="87"/>
      <c r="AO470" s="74"/>
      <c r="AP470" s="75"/>
      <c r="AQ470" s="75"/>
      <c r="AR470" s="76"/>
      <c r="AT470" s="85"/>
      <c r="AU470" s="86"/>
      <c r="AV470" s="87"/>
      <c r="AX470" s="94"/>
      <c r="AY470" s="95"/>
      <c r="AZ470" s="96"/>
      <c r="BB470" s="85"/>
      <c r="BC470" s="86"/>
      <c r="BD470" s="87"/>
      <c r="BF470" s="85"/>
      <c r="BG470" s="86"/>
      <c r="BH470" s="87"/>
      <c r="BJ470" s="85"/>
      <c r="BK470" s="86"/>
      <c r="BL470" s="87"/>
      <c r="BN470" s="103"/>
      <c r="BO470" s="104"/>
      <c r="BP470" s="105"/>
    </row>
    <row r="471" spans="3:68">
      <c r="C471" s="54"/>
      <c r="D471" s="45"/>
      <c r="E471" s="51"/>
      <c r="F471" s="51"/>
      <c r="G471" s="46"/>
      <c r="I471" s="71"/>
      <c r="J471" s="72"/>
      <c r="K471" s="72"/>
      <c r="L471" s="73"/>
      <c r="N471" s="71"/>
      <c r="O471" s="72"/>
      <c r="P471" s="72"/>
      <c r="Q471" s="73"/>
      <c r="S471" s="82"/>
      <c r="T471" s="83"/>
      <c r="U471" s="84"/>
      <c r="W471" s="71"/>
      <c r="X471" s="72"/>
      <c r="Y471" s="72"/>
      <c r="Z471" s="73"/>
      <c r="AB471" s="82"/>
      <c r="AC471" s="83"/>
      <c r="AD471" s="84"/>
      <c r="AF471" s="71"/>
      <c r="AG471" s="72"/>
      <c r="AH471" s="72"/>
      <c r="AI471" s="73"/>
      <c r="AK471" s="82"/>
      <c r="AL471" s="83"/>
      <c r="AM471" s="84"/>
      <c r="AO471" s="71"/>
      <c r="AP471" s="72"/>
      <c r="AQ471" s="72"/>
      <c r="AR471" s="73"/>
      <c r="AT471" s="82"/>
      <c r="AU471" s="83"/>
      <c r="AV471" s="84"/>
      <c r="AX471" s="91"/>
      <c r="AY471" s="92"/>
      <c r="AZ471" s="93"/>
      <c r="BB471" s="82"/>
      <c r="BC471" s="83"/>
      <c r="BD471" s="84"/>
      <c r="BF471" s="82"/>
      <c r="BG471" s="83"/>
      <c r="BH471" s="84"/>
      <c r="BJ471" s="82"/>
      <c r="BK471" s="83"/>
      <c r="BL471" s="84"/>
      <c r="BN471" s="100"/>
      <c r="BO471" s="101"/>
      <c r="BP471" s="102"/>
    </row>
    <row r="472" spans="3:68">
      <c r="C472" s="56"/>
      <c r="D472" s="57"/>
      <c r="E472" s="58"/>
      <c r="F472" s="58"/>
      <c r="G472" s="59"/>
      <c r="I472" s="74"/>
      <c r="J472" s="75"/>
      <c r="K472" s="75"/>
      <c r="L472" s="76"/>
      <c r="N472" s="74"/>
      <c r="O472" s="75"/>
      <c r="P472" s="75"/>
      <c r="Q472" s="76"/>
      <c r="S472" s="85"/>
      <c r="T472" s="86"/>
      <c r="U472" s="87"/>
      <c r="W472" s="74"/>
      <c r="X472" s="75"/>
      <c r="Y472" s="75"/>
      <c r="Z472" s="76"/>
      <c r="AB472" s="85"/>
      <c r="AC472" s="86"/>
      <c r="AD472" s="87"/>
      <c r="AF472" s="74"/>
      <c r="AG472" s="75"/>
      <c r="AH472" s="75"/>
      <c r="AI472" s="76"/>
      <c r="AK472" s="85"/>
      <c r="AL472" s="86"/>
      <c r="AM472" s="87"/>
      <c r="AO472" s="74"/>
      <c r="AP472" s="75"/>
      <c r="AQ472" s="75"/>
      <c r="AR472" s="76"/>
      <c r="AT472" s="85"/>
      <c r="AU472" s="86"/>
      <c r="AV472" s="87"/>
      <c r="AX472" s="94"/>
      <c r="AY472" s="95"/>
      <c r="AZ472" s="96"/>
      <c r="BB472" s="85"/>
      <c r="BC472" s="86"/>
      <c r="BD472" s="87"/>
      <c r="BF472" s="85"/>
      <c r="BG472" s="86"/>
      <c r="BH472" s="87"/>
      <c r="BJ472" s="85"/>
      <c r="BK472" s="86"/>
      <c r="BL472" s="87"/>
      <c r="BN472" s="103"/>
      <c r="BO472" s="104"/>
      <c r="BP472" s="105"/>
    </row>
    <row r="473" spans="3:68">
      <c r="C473" s="54"/>
      <c r="D473" s="45"/>
      <c r="E473" s="51"/>
      <c r="F473" s="51"/>
      <c r="G473" s="46"/>
      <c r="I473" s="71"/>
      <c r="J473" s="72"/>
      <c r="K473" s="72"/>
      <c r="L473" s="73"/>
      <c r="N473" s="71"/>
      <c r="O473" s="72"/>
      <c r="P473" s="72"/>
      <c r="Q473" s="73"/>
      <c r="S473" s="82"/>
      <c r="T473" s="83"/>
      <c r="U473" s="84"/>
      <c r="W473" s="71"/>
      <c r="X473" s="72"/>
      <c r="Y473" s="72"/>
      <c r="Z473" s="73"/>
      <c r="AB473" s="82"/>
      <c r="AC473" s="83"/>
      <c r="AD473" s="84"/>
      <c r="AF473" s="71"/>
      <c r="AG473" s="72"/>
      <c r="AH473" s="72"/>
      <c r="AI473" s="73"/>
      <c r="AK473" s="82"/>
      <c r="AL473" s="83"/>
      <c r="AM473" s="84"/>
      <c r="AO473" s="71"/>
      <c r="AP473" s="72"/>
      <c r="AQ473" s="72"/>
      <c r="AR473" s="73"/>
      <c r="AT473" s="82"/>
      <c r="AU473" s="83"/>
      <c r="AV473" s="84"/>
      <c r="AX473" s="91"/>
      <c r="AY473" s="92"/>
      <c r="AZ473" s="93"/>
      <c r="BB473" s="82"/>
      <c r="BC473" s="83"/>
      <c r="BD473" s="84"/>
      <c r="BF473" s="82"/>
      <c r="BG473" s="83"/>
      <c r="BH473" s="84"/>
      <c r="BJ473" s="82"/>
      <c r="BK473" s="83"/>
      <c r="BL473" s="84"/>
      <c r="BN473" s="100"/>
      <c r="BO473" s="101"/>
      <c r="BP473" s="102"/>
    </row>
    <row r="474" spans="3:68">
      <c r="C474" s="56"/>
      <c r="D474" s="57"/>
      <c r="E474" s="58"/>
      <c r="F474" s="58"/>
      <c r="G474" s="59"/>
      <c r="I474" s="74"/>
      <c r="J474" s="75"/>
      <c r="K474" s="75"/>
      <c r="L474" s="76"/>
      <c r="N474" s="74"/>
      <c r="O474" s="75"/>
      <c r="P474" s="75"/>
      <c r="Q474" s="76"/>
      <c r="S474" s="85"/>
      <c r="T474" s="86"/>
      <c r="U474" s="87"/>
      <c r="W474" s="74"/>
      <c r="X474" s="75"/>
      <c r="Y474" s="75"/>
      <c r="Z474" s="76"/>
      <c r="AB474" s="85"/>
      <c r="AC474" s="86"/>
      <c r="AD474" s="87"/>
      <c r="AF474" s="74"/>
      <c r="AG474" s="75"/>
      <c r="AH474" s="75"/>
      <c r="AI474" s="76"/>
      <c r="AK474" s="85"/>
      <c r="AL474" s="86"/>
      <c r="AM474" s="87"/>
      <c r="AO474" s="74"/>
      <c r="AP474" s="75"/>
      <c r="AQ474" s="75"/>
      <c r="AR474" s="76"/>
      <c r="AT474" s="85"/>
      <c r="AU474" s="86"/>
      <c r="AV474" s="87"/>
      <c r="AX474" s="94"/>
      <c r="AY474" s="95"/>
      <c r="AZ474" s="96"/>
      <c r="BB474" s="85"/>
      <c r="BC474" s="86"/>
      <c r="BD474" s="87"/>
      <c r="BF474" s="85"/>
      <c r="BG474" s="86"/>
      <c r="BH474" s="87"/>
      <c r="BJ474" s="85"/>
      <c r="BK474" s="86"/>
      <c r="BL474" s="87"/>
      <c r="BN474" s="103"/>
      <c r="BO474" s="104"/>
      <c r="BP474" s="105"/>
    </row>
    <row r="475" spans="3:68">
      <c r="C475" s="54"/>
      <c r="D475" s="45"/>
      <c r="E475" s="51"/>
      <c r="F475" s="51"/>
      <c r="G475" s="46"/>
      <c r="I475" s="71"/>
      <c r="J475" s="72"/>
      <c r="K475" s="72"/>
      <c r="L475" s="73"/>
      <c r="N475" s="71"/>
      <c r="O475" s="72"/>
      <c r="P475" s="72"/>
      <c r="Q475" s="73"/>
      <c r="S475" s="82"/>
      <c r="T475" s="83"/>
      <c r="U475" s="84"/>
      <c r="W475" s="71"/>
      <c r="X475" s="72"/>
      <c r="Y475" s="72"/>
      <c r="Z475" s="73"/>
      <c r="AB475" s="82"/>
      <c r="AC475" s="83"/>
      <c r="AD475" s="84"/>
      <c r="AF475" s="71"/>
      <c r="AG475" s="72"/>
      <c r="AH475" s="72"/>
      <c r="AI475" s="73"/>
      <c r="AK475" s="82"/>
      <c r="AL475" s="83"/>
      <c r="AM475" s="84"/>
      <c r="AO475" s="71"/>
      <c r="AP475" s="72"/>
      <c r="AQ475" s="72"/>
      <c r="AR475" s="73"/>
      <c r="AT475" s="82"/>
      <c r="AU475" s="83"/>
      <c r="AV475" s="84"/>
      <c r="AX475" s="91"/>
      <c r="AY475" s="92"/>
      <c r="AZ475" s="93"/>
      <c r="BB475" s="82"/>
      <c r="BC475" s="83"/>
      <c r="BD475" s="84"/>
      <c r="BF475" s="82"/>
      <c r="BG475" s="83"/>
      <c r="BH475" s="84"/>
      <c r="BJ475" s="82"/>
      <c r="BK475" s="83"/>
      <c r="BL475" s="84"/>
      <c r="BN475" s="100"/>
      <c r="BO475" s="101"/>
      <c r="BP475" s="102"/>
    </row>
    <row r="476" spans="3:68">
      <c r="C476" s="56"/>
      <c r="D476" s="57"/>
      <c r="E476" s="58"/>
      <c r="F476" s="58"/>
      <c r="G476" s="59"/>
      <c r="I476" s="74"/>
      <c r="J476" s="75"/>
      <c r="K476" s="75"/>
      <c r="L476" s="76"/>
      <c r="N476" s="74"/>
      <c r="O476" s="75"/>
      <c r="P476" s="75"/>
      <c r="Q476" s="76"/>
      <c r="S476" s="85"/>
      <c r="T476" s="86"/>
      <c r="U476" s="87"/>
      <c r="W476" s="74"/>
      <c r="X476" s="75"/>
      <c r="Y476" s="75"/>
      <c r="Z476" s="76"/>
      <c r="AB476" s="85"/>
      <c r="AC476" s="86"/>
      <c r="AD476" s="87"/>
      <c r="AF476" s="74"/>
      <c r="AG476" s="75"/>
      <c r="AH476" s="75"/>
      <c r="AI476" s="76"/>
      <c r="AK476" s="85"/>
      <c r="AL476" s="86"/>
      <c r="AM476" s="87"/>
      <c r="AO476" s="74"/>
      <c r="AP476" s="75"/>
      <c r="AQ476" s="75"/>
      <c r="AR476" s="76"/>
      <c r="AT476" s="85"/>
      <c r="AU476" s="86"/>
      <c r="AV476" s="87"/>
      <c r="AX476" s="94"/>
      <c r="AY476" s="95"/>
      <c r="AZ476" s="96"/>
      <c r="BB476" s="85"/>
      <c r="BC476" s="86"/>
      <c r="BD476" s="87"/>
      <c r="BF476" s="85"/>
      <c r="BG476" s="86"/>
      <c r="BH476" s="87"/>
      <c r="BJ476" s="85"/>
      <c r="BK476" s="86"/>
      <c r="BL476" s="87"/>
      <c r="BN476" s="103"/>
      <c r="BO476" s="104"/>
      <c r="BP476" s="105"/>
    </row>
    <row r="477" spans="3:68">
      <c r="C477" s="54"/>
      <c r="D477" s="45"/>
      <c r="E477" s="51"/>
      <c r="F477" s="51"/>
      <c r="G477" s="46"/>
      <c r="I477" s="71"/>
      <c r="J477" s="72"/>
      <c r="K477" s="72"/>
      <c r="L477" s="73"/>
      <c r="N477" s="71"/>
      <c r="O477" s="72"/>
      <c r="P477" s="72"/>
      <c r="Q477" s="73"/>
      <c r="S477" s="82"/>
      <c r="T477" s="83"/>
      <c r="U477" s="84"/>
      <c r="W477" s="71"/>
      <c r="X477" s="72"/>
      <c r="Y477" s="72"/>
      <c r="Z477" s="73"/>
      <c r="AB477" s="82"/>
      <c r="AC477" s="83"/>
      <c r="AD477" s="84"/>
      <c r="AF477" s="71"/>
      <c r="AG477" s="72"/>
      <c r="AH477" s="72"/>
      <c r="AI477" s="73"/>
      <c r="AK477" s="82"/>
      <c r="AL477" s="83"/>
      <c r="AM477" s="84"/>
      <c r="AO477" s="71"/>
      <c r="AP477" s="72"/>
      <c r="AQ477" s="72"/>
      <c r="AR477" s="73"/>
      <c r="AT477" s="82"/>
      <c r="AU477" s="83"/>
      <c r="AV477" s="84"/>
      <c r="AX477" s="91"/>
      <c r="AY477" s="92"/>
      <c r="AZ477" s="93"/>
      <c r="BB477" s="82"/>
      <c r="BC477" s="83"/>
      <c r="BD477" s="84"/>
      <c r="BF477" s="82"/>
      <c r="BG477" s="83"/>
      <c r="BH477" s="84"/>
      <c r="BJ477" s="82"/>
      <c r="BK477" s="83"/>
      <c r="BL477" s="84"/>
      <c r="BN477" s="100"/>
      <c r="BO477" s="101"/>
      <c r="BP477" s="102"/>
    </row>
    <row r="478" spans="3:68">
      <c r="C478" s="56"/>
      <c r="D478" s="57"/>
      <c r="E478" s="58"/>
      <c r="F478" s="58"/>
      <c r="G478" s="59"/>
      <c r="I478" s="74"/>
      <c r="J478" s="75"/>
      <c r="K478" s="75"/>
      <c r="L478" s="76"/>
      <c r="N478" s="74"/>
      <c r="O478" s="75"/>
      <c r="P478" s="75"/>
      <c r="Q478" s="76"/>
      <c r="S478" s="85"/>
      <c r="T478" s="86"/>
      <c r="U478" s="87"/>
      <c r="W478" s="74"/>
      <c r="X478" s="75"/>
      <c r="Y478" s="75"/>
      <c r="Z478" s="76"/>
      <c r="AB478" s="85"/>
      <c r="AC478" s="86"/>
      <c r="AD478" s="87"/>
      <c r="AF478" s="74"/>
      <c r="AG478" s="75"/>
      <c r="AH478" s="75"/>
      <c r="AI478" s="76"/>
      <c r="AK478" s="85"/>
      <c r="AL478" s="86"/>
      <c r="AM478" s="87"/>
      <c r="AO478" s="74"/>
      <c r="AP478" s="75"/>
      <c r="AQ478" s="75"/>
      <c r="AR478" s="76"/>
      <c r="AT478" s="85"/>
      <c r="AU478" s="86"/>
      <c r="AV478" s="87"/>
      <c r="AX478" s="94"/>
      <c r="AY478" s="95"/>
      <c r="AZ478" s="96"/>
      <c r="BB478" s="85"/>
      <c r="BC478" s="86"/>
      <c r="BD478" s="87"/>
      <c r="BF478" s="85"/>
      <c r="BG478" s="86"/>
      <c r="BH478" s="87"/>
      <c r="BJ478" s="85"/>
      <c r="BK478" s="86"/>
      <c r="BL478" s="87"/>
      <c r="BN478" s="103"/>
      <c r="BO478" s="104"/>
      <c r="BP478" s="105"/>
    </row>
    <row r="479" spans="3:68">
      <c r="C479" s="54"/>
      <c r="D479" s="45"/>
      <c r="E479" s="51"/>
      <c r="F479" s="51"/>
      <c r="G479" s="46"/>
      <c r="I479" s="71"/>
      <c r="J479" s="72"/>
      <c r="K479" s="72"/>
      <c r="L479" s="73"/>
      <c r="N479" s="71"/>
      <c r="O479" s="72"/>
      <c r="P479" s="72"/>
      <c r="Q479" s="73"/>
      <c r="S479" s="82"/>
      <c r="T479" s="83"/>
      <c r="U479" s="84"/>
      <c r="W479" s="71"/>
      <c r="X479" s="72"/>
      <c r="Y479" s="72"/>
      <c r="Z479" s="73"/>
      <c r="AB479" s="82"/>
      <c r="AC479" s="83"/>
      <c r="AD479" s="84"/>
      <c r="AF479" s="71"/>
      <c r="AG479" s="72"/>
      <c r="AH479" s="72"/>
      <c r="AI479" s="73"/>
      <c r="AK479" s="82"/>
      <c r="AL479" s="83"/>
      <c r="AM479" s="84"/>
      <c r="AO479" s="71"/>
      <c r="AP479" s="72"/>
      <c r="AQ479" s="72"/>
      <c r="AR479" s="73"/>
      <c r="AT479" s="82"/>
      <c r="AU479" s="83"/>
      <c r="AV479" s="84"/>
      <c r="AX479" s="91"/>
      <c r="AY479" s="92"/>
      <c r="AZ479" s="93"/>
      <c r="BB479" s="82"/>
      <c r="BC479" s="83"/>
      <c r="BD479" s="84"/>
      <c r="BF479" s="82"/>
      <c r="BG479" s="83"/>
      <c r="BH479" s="84"/>
      <c r="BJ479" s="82"/>
      <c r="BK479" s="83"/>
      <c r="BL479" s="84"/>
      <c r="BN479" s="100"/>
      <c r="BO479" s="101"/>
      <c r="BP479" s="102"/>
    </row>
    <row r="480" spans="3:68">
      <c r="C480" s="56"/>
      <c r="D480" s="57"/>
      <c r="E480" s="58"/>
      <c r="F480" s="58"/>
      <c r="G480" s="59"/>
      <c r="I480" s="74"/>
      <c r="J480" s="75"/>
      <c r="K480" s="75"/>
      <c r="L480" s="76"/>
      <c r="N480" s="74"/>
      <c r="O480" s="75"/>
      <c r="P480" s="75"/>
      <c r="Q480" s="76"/>
      <c r="S480" s="85"/>
      <c r="T480" s="86"/>
      <c r="U480" s="87"/>
      <c r="W480" s="74"/>
      <c r="X480" s="75"/>
      <c r="Y480" s="75"/>
      <c r="Z480" s="76"/>
      <c r="AB480" s="85"/>
      <c r="AC480" s="86"/>
      <c r="AD480" s="87"/>
      <c r="AF480" s="74"/>
      <c r="AG480" s="75"/>
      <c r="AH480" s="75"/>
      <c r="AI480" s="76"/>
      <c r="AK480" s="85"/>
      <c r="AL480" s="86"/>
      <c r="AM480" s="87"/>
      <c r="AO480" s="74"/>
      <c r="AP480" s="75"/>
      <c r="AQ480" s="75"/>
      <c r="AR480" s="76"/>
      <c r="AT480" s="85"/>
      <c r="AU480" s="86"/>
      <c r="AV480" s="87"/>
      <c r="AX480" s="94"/>
      <c r="AY480" s="95"/>
      <c r="AZ480" s="96"/>
      <c r="BB480" s="85"/>
      <c r="BC480" s="86"/>
      <c r="BD480" s="87"/>
      <c r="BF480" s="85"/>
      <c r="BG480" s="86"/>
      <c r="BH480" s="87"/>
      <c r="BJ480" s="85"/>
      <c r="BK480" s="86"/>
      <c r="BL480" s="87"/>
      <c r="BN480" s="103"/>
      <c r="BO480" s="104"/>
      <c r="BP480" s="105"/>
    </row>
    <row r="481" spans="3:68">
      <c r="C481" s="54"/>
      <c r="D481" s="45"/>
      <c r="E481" s="51"/>
      <c r="F481" s="51"/>
      <c r="G481" s="46"/>
      <c r="I481" s="71"/>
      <c r="J481" s="72"/>
      <c r="K481" s="72"/>
      <c r="L481" s="73"/>
      <c r="N481" s="71"/>
      <c r="O481" s="72"/>
      <c r="P481" s="72"/>
      <c r="Q481" s="73"/>
      <c r="S481" s="82"/>
      <c r="T481" s="83"/>
      <c r="U481" s="84"/>
      <c r="W481" s="71"/>
      <c r="X481" s="72"/>
      <c r="Y481" s="72"/>
      <c r="Z481" s="73"/>
      <c r="AB481" s="82"/>
      <c r="AC481" s="83"/>
      <c r="AD481" s="84"/>
      <c r="AF481" s="71"/>
      <c r="AG481" s="72"/>
      <c r="AH481" s="72"/>
      <c r="AI481" s="73"/>
      <c r="AK481" s="82"/>
      <c r="AL481" s="83"/>
      <c r="AM481" s="84"/>
      <c r="AO481" s="71"/>
      <c r="AP481" s="72"/>
      <c r="AQ481" s="72"/>
      <c r="AR481" s="73"/>
      <c r="AT481" s="82"/>
      <c r="AU481" s="83"/>
      <c r="AV481" s="84"/>
      <c r="AX481" s="91"/>
      <c r="AY481" s="92"/>
      <c r="AZ481" s="93"/>
      <c r="BB481" s="82"/>
      <c r="BC481" s="83"/>
      <c r="BD481" s="84"/>
      <c r="BF481" s="82"/>
      <c r="BG481" s="83"/>
      <c r="BH481" s="84"/>
      <c r="BJ481" s="82"/>
      <c r="BK481" s="83"/>
      <c r="BL481" s="84"/>
      <c r="BN481" s="100"/>
      <c r="BO481" s="101"/>
      <c r="BP481" s="102"/>
    </row>
    <row r="482" spans="3:68">
      <c r="C482" s="60"/>
      <c r="D482" s="61"/>
      <c r="E482" s="62"/>
      <c r="F482" s="62"/>
      <c r="G482" s="63"/>
      <c r="I482" s="77"/>
      <c r="J482" s="61"/>
      <c r="K482" s="61"/>
      <c r="L482" s="63"/>
      <c r="N482" s="77"/>
      <c r="O482" s="61"/>
      <c r="P482" s="61"/>
      <c r="Q482" s="63"/>
      <c r="S482" s="85"/>
      <c r="T482" s="86"/>
      <c r="U482" s="87"/>
      <c r="W482" s="77"/>
      <c r="X482" s="61"/>
      <c r="Y482" s="61"/>
      <c r="Z482" s="63"/>
      <c r="AB482" s="85"/>
      <c r="AC482" s="86"/>
      <c r="AD482" s="87"/>
      <c r="AF482" s="77"/>
      <c r="AG482" s="61"/>
      <c r="AH482" s="61"/>
      <c r="AI482" s="63"/>
      <c r="AK482" s="85"/>
      <c r="AL482" s="86"/>
      <c r="AM482" s="87"/>
      <c r="AO482" s="77"/>
      <c r="AP482" s="61"/>
      <c r="AQ482" s="61"/>
      <c r="AR482" s="63"/>
      <c r="AT482" s="85"/>
      <c r="AU482" s="86"/>
      <c r="AV482" s="87"/>
      <c r="AX482" s="94"/>
      <c r="AY482" s="95"/>
      <c r="AZ482" s="96"/>
      <c r="BB482" s="85"/>
      <c r="BC482" s="86"/>
      <c r="BD482" s="87"/>
      <c r="BF482" s="85"/>
      <c r="BG482" s="86"/>
      <c r="BH482" s="87"/>
      <c r="BJ482" s="85"/>
      <c r="BK482" s="86"/>
      <c r="BL482" s="87"/>
      <c r="BN482" s="103"/>
      <c r="BO482" s="104"/>
      <c r="BP482" s="105"/>
    </row>
    <row r="483" spans="3:68">
      <c r="C483" s="55"/>
      <c r="D483" s="48"/>
      <c r="E483" s="52"/>
      <c r="F483" s="52"/>
      <c r="G483" s="49"/>
      <c r="I483" s="47"/>
      <c r="J483" s="48"/>
      <c r="K483" s="48"/>
      <c r="L483" s="49"/>
      <c r="N483" s="47"/>
      <c r="O483" s="48"/>
      <c r="P483" s="48"/>
      <c r="Q483" s="49"/>
      <c r="S483" s="82"/>
      <c r="T483" s="83"/>
      <c r="U483" s="84"/>
      <c r="W483" s="47"/>
      <c r="X483" s="48"/>
      <c r="Y483" s="48"/>
      <c r="Z483" s="49"/>
      <c r="AB483" s="82"/>
      <c r="AC483" s="83"/>
      <c r="AD483" s="84"/>
      <c r="AF483" s="47"/>
      <c r="AG483" s="48"/>
      <c r="AH483" s="48"/>
      <c r="AI483" s="49"/>
      <c r="AK483" s="82"/>
      <c r="AL483" s="83"/>
      <c r="AM483" s="84"/>
      <c r="AO483" s="47"/>
      <c r="AP483" s="48"/>
      <c r="AQ483" s="48"/>
      <c r="AR483" s="49"/>
      <c r="AT483" s="82"/>
      <c r="AU483" s="83"/>
      <c r="AV483" s="84"/>
      <c r="AX483" s="91"/>
      <c r="AY483" s="92"/>
      <c r="AZ483" s="93"/>
      <c r="BB483" s="82"/>
      <c r="BC483" s="83"/>
      <c r="BD483" s="84"/>
      <c r="BF483" s="82"/>
      <c r="BG483" s="83"/>
      <c r="BH483" s="84"/>
      <c r="BJ483" s="82"/>
      <c r="BK483" s="83"/>
      <c r="BL483" s="84"/>
      <c r="BN483" s="100"/>
      <c r="BO483" s="101"/>
      <c r="BP483" s="102"/>
    </row>
    <row r="484" spans="3:68">
      <c r="C484" s="60"/>
      <c r="D484" s="61"/>
      <c r="E484" s="62"/>
      <c r="F484" s="62"/>
      <c r="G484" s="63"/>
      <c r="I484" s="77"/>
      <c r="J484" s="61"/>
      <c r="K484" s="61"/>
      <c r="L484" s="63"/>
      <c r="N484" s="77"/>
      <c r="O484" s="61"/>
      <c r="P484" s="61"/>
      <c r="Q484" s="63"/>
      <c r="S484" s="85"/>
      <c r="T484" s="86"/>
      <c r="U484" s="87"/>
      <c r="W484" s="77"/>
      <c r="X484" s="61"/>
      <c r="Y484" s="61"/>
      <c r="Z484" s="63"/>
      <c r="AB484" s="85"/>
      <c r="AC484" s="86"/>
      <c r="AD484" s="87"/>
      <c r="AF484" s="77"/>
      <c r="AG484" s="61"/>
      <c r="AH484" s="61"/>
      <c r="AI484" s="63"/>
      <c r="AK484" s="85"/>
      <c r="AL484" s="86"/>
      <c r="AM484" s="87"/>
      <c r="AO484" s="77"/>
      <c r="AP484" s="61"/>
      <c r="AQ484" s="61"/>
      <c r="AR484" s="63"/>
      <c r="AT484" s="85"/>
      <c r="AU484" s="86"/>
      <c r="AV484" s="87"/>
      <c r="AX484" s="94"/>
      <c r="AY484" s="95"/>
      <c r="AZ484" s="96"/>
      <c r="BB484" s="85"/>
      <c r="BC484" s="86"/>
      <c r="BD484" s="87"/>
      <c r="BF484" s="85"/>
      <c r="BG484" s="86"/>
      <c r="BH484" s="87"/>
      <c r="BJ484" s="85"/>
      <c r="BK484" s="86"/>
      <c r="BL484" s="87"/>
      <c r="BN484" s="103"/>
      <c r="BO484" s="104"/>
      <c r="BP484" s="105"/>
    </row>
    <row r="485" spans="3:68">
      <c r="C485" s="55"/>
      <c r="D485" s="48"/>
      <c r="E485" s="52"/>
      <c r="F485" s="52"/>
      <c r="G485" s="49"/>
      <c r="I485" s="47"/>
      <c r="J485" s="48"/>
      <c r="K485" s="48"/>
      <c r="L485" s="49"/>
      <c r="N485" s="47"/>
      <c r="O485" s="48"/>
      <c r="P485" s="48"/>
      <c r="Q485" s="49"/>
      <c r="S485" s="82"/>
      <c r="T485" s="83"/>
      <c r="U485" s="84"/>
      <c r="W485" s="47"/>
      <c r="X485" s="48"/>
      <c r="Y485" s="48"/>
      <c r="Z485" s="49"/>
      <c r="AB485" s="82"/>
      <c r="AC485" s="83"/>
      <c r="AD485" s="84"/>
      <c r="AF485" s="47"/>
      <c r="AG485" s="48"/>
      <c r="AH485" s="48"/>
      <c r="AI485" s="49"/>
      <c r="AK485" s="82"/>
      <c r="AL485" s="83"/>
      <c r="AM485" s="84"/>
      <c r="AO485" s="47"/>
      <c r="AP485" s="48"/>
      <c r="AQ485" s="48"/>
      <c r="AR485" s="49"/>
      <c r="AT485" s="82"/>
      <c r="AU485" s="83"/>
      <c r="AV485" s="84"/>
      <c r="AX485" s="91"/>
      <c r="AY485" s="92"/>
      <c r="AZ485" s="93"/>
      <c r="BB485" s="82"/>
      <c r="BC485" s="83"/>
      <c r="BD485" s="84"/>
      <c r="BF485" s="82"/>
      <c r="BG485" s="83"/>
      <c r="BH485" s="84"/>
      <c r="BJ485" s="82"/>
      <c r="BK485" s="83"/>
      <c r="BL485" s="84"/>
      <c r="BN485" s="100"/>
      <c r="BO485" s="101"/>
      <c r="BP485" s="102"/>
    </row>
    <row r="486" spans="3:68">
      <c r="C486" s="60"/>
      <c r="D486" s="61"/>
      <c r="E486" s="62"/>
      <c r="F486" s="62"/>
      <c r="G486" s="63"/>
      <c r="I486" s="77"/>
      <c r="J486" s="61"/>
      <c r="K486" s="61"/>
      <c r="L486" s="63"/>
      <c r="N486" s="77"/>
      <c r="O486" s="61"/>
      <c r="P486" s="61"/>
      <c r="Q486" s="63"/>
      <c r="S486" s="85"/>
      <c r="T486" s="86"/>
      <c r="U486" s="87"/>
      <c r="W486" s="77"/>
      <c r="X486" s="61"/>
      <c r="Y486" s="61"/>
      <c r="Z486" s="63"/>
      <c r="AB486" s="85"/>
      <c r="AC486" s="86"/>
      <c r="AD486" s="87"/>
      <c r="AF486" s="77"/>
      <c r="AG486" s="61"/>
      <c r="AH486" s="61"/>
      <c r="AI486" s="63"/>
      <c r="AK486" s="85"/>
      <c r="AL486" s="86"/>
      <c r="AM486" s="87"/>
      <c r="AO486" s="77"/>
      <c r="AP486" s="61"/>
      <c r="AQ486" s="61"/>
      <c r="AR486" s="63"/>
      <c r="AT486" s="85"/>
      <c r="AU486" s="86"/>
      <c r="AV486" s="87"/>
      <c r="AX486" s="94"/>
      <c r="AY486" s="95"/>
      <c r="AZ486" s="96"/>
      <c r="BB486" s="85"/>
      <c r="BC486" s="86"/>
      <c r="BD486" s="87"/>
      <c r="BF486" s="85"/>
      <c r="BG486" s="86"/>
      <c r="BH486" s="87"/>
      <c r="BJ486" s="85"/>
      <c r="BK486" s="86"/>
      <c r="BL486" s="87"/>
      <c r="BN486" s="103"/>
      <c r="BO486" s="104"/>
      <c r="BP486" s="105"/>
    </row>
    <row r="487" spans="3:68">
      <c r="C487" s="55"/>
      <c r="D487" s="48"/>
      <c r="E487" s="52"/>
      <c r="F487" s="52"/>
      <c r="G487" s="49"/>
      <c r="I487" s="47"/>
      <c r="J487" s="48"/>
      <c r="K487" s="48"/>
      <c r="L487" s="49"/>
      <c r="N487" s="47"/>
      <c r="O487" s="48"/>
      <c r="P487" s="48"/>
      <c r="Q487" s="49"/>
      <c r="S487" s="82"/>
      <c r="T487" s="83"/>
      <c r="U487" s="84"/>
      <c r="W487" s="47"/>
      <c r="X487" s="48"/>
      <c r="Y487" s="48"/>
      <c r="Z487" s="49"/>
      <c r="AB487" s="82"/>
      <c r="AC487" s="83"/>
      <c r="AD487" s="84"/>
      <c r="AF487" s="47"/>
      <c r="AG487" s="48"/>
      <c r="AH487" s="48"/>
      <c r="AI487" s="49"/>
      <c r="AK487" s="82"/>
      <c r="AL487" s="83"/>
      <c r="AM487" s="84"/>
      <c r="AO487" s="47"/>
      <c r="AP487" s="48"/>
      <c r="AQ487" s="48"/>
      <c r="AR487" s="49"/>
      <c r="AT487" s="82"/>
      <c r="AU487" s="83"/>
      <c r="AV487" s="84"/>
      <c r="AX487" s="91"/>
      <c r="AY487" s="92"/>
      <c r="AZ487" s="93"/>
      <c r="BB487" s="82"/>
      <c r="BC487" s="83"/>
      <c r="BD487" s="84"/>
      <c r="BF487" s="82"/>
      <c r="BG487" s="83"/>
      <c r="BH487" s="84"/>
      <c r="BJ487" s="82"/>
      <c r="BK487" s="83"/>
      <c r="BL487" s="84"/>
      <c r="BN487" s="100"/>
      <c r="BO487" s="101"/>
      <c r="BP487" s="102"/>
    </row>
    <row r="488" spans="3:68">
      <c r="C488" s="60"/>
      <c r="D488" s="61"/>
      <c r="E488" s="62"/>
      <c r="F488" s="62"/>
      <c r="G488" s="63"/>
      <c r="I488" s="77"/>
      <c r="J488" s="61"/>
      <c r="K488" s="61"/>
      <c r="L488" s="63"/>
      <c r="N488" s="77"/>
      <c r="O488" s="61"/>
      <c r="P488" s="61"/>
      <c r="Q488" s="63"/>
      <c r="S488" s="85"/>
      <c r="T488" s="86"/>
      <c r="U488" s="87"/>
      <c r="W488" s="77"/>
      <c r="X488" s="61"/>
      <c r="Y488" s="61"/>
      <c r="Z488" s="63"/>
      <c r="AB488" s="85"/>
      <c r="AC488" s="86"/>
      <c r="AD488" s="87"/>
      <c r="AF488" s="77"/>
      <c r="AG488" s="61"/>
      <c r="AH488" s="61"/>
      <c r="AI488" s="63"/>
      <c r="AK488" s="85"/>
      <c r="AL488" s="86"/>
      <c r="AM488" s="87"/>
      <c r="AO488" s="77"/>
      <c r="AP488" s="61"/>
      <c r="AQ488" s="61"/>
      <c r="AR488" s="63"/>
      <c r="AT488" s="85"/>
      <c r="AU488" s="86"/>
      <c r="AV488" s="87"/>
      <c r="AX488" s="94"/>
      <c r="AY488" s="95"/>
      <c r="AZ488" s="96"/>
      <c r="BB488" s="85"/>
      <c r="BC488" s="86"/>
      <c r="BD488" s="87"/>
      <c r="BF488" s="85"/>
      <c r="BG488" s="86"/>
      <c r="BH488" s="87"/>
      <c r="BJ488" s="85"/>
      <c r="BK488" s="86"/>
      <c r="BL488" s="87"/>
      <c r="BN488" s="103"/>
      <c r="BO488" s="104"/>
      <c r="BP488" s="105"/>
    </row>
    <row r="489" spans="3:68">
      <c r="C489" s="55"/>
      <c r="D489" s="48"/>
      <c r="E489" s="52"/>
      <c r="F489" s="52"/>
      <c r="G489" s="49"/>
      <c r="I489" s="47"/>
      <c r="J489" s="48"/>
      <c r="K489" s="48"/>
      <c r="L489" s="49"/>
      <c r="N489" s="47"/>
      <c r="O489" s="48"/>
      <c r="P489" s="48"/>
      <c r="Q489" s="49"/>
      <c r="S489" s="82"/>
      <c r="T489" s="83"/>
      <c r="U489" s="84"/>
      <c r="W489" s="47"/>
      <c r="X489" s="48"/>
      <c r="Y489" s="48"/>
      <c r="Z489" s="49"/>
      <c r="AB489" s="82"/>
      <c r="AC489" s="83"/>
      <c r="AD489" s="84"/>
      <c r="AF489" s="47"/>
      <c r="AG489" s="48"/>
      <c r="AH489" s="48"/>
      <c r="AI489" s="49"/>
      <c r="AK489" s="82"/>
      <c r="AL489" s="83"/>
      <c r="AM489" s="84"/>
      <c r="AO489" s="47"/>
      <c r="AP489" s="48"/>
      <c r="AQ489" s="48"/>
      <c r="AR489" s="49"/>
      <c r="AT489" s="82"/>
      <c r="AU489" s="83"/>
      <c r="AV489" s="84"/>
      <c r="AX489" s="91"/>
      <c r="AY489" s="92"/>
      <c r="AZ489" s="93"/>
      <c r="BB489" s="82"/>
      <c r="BC489" s="83"/>
      <c r="BD489" s="84"/>
      <c r="BF489" s="82"/>
      <c r="BG489" s="83"/>
      <c r="BH489" s="84"/>
      <c r="BJ489" s="82"/>
      <c r="BK489" s="83"/>
      <c r="BL489" s="84"/>
      <c r="BN489" s="100"/>
      <c r="BO489" s="101"/>
      <c r="BP489" s="102"/>
    </row>
    <row r="490" spans="3:68">
      <c r="C490" s="60"/>
      <c r="D490" s="61"/>
      <c r="E490" s="62"/>
      <c r="F490" s="62"/>
      <c r="G490" s="63"/>
      <c r="I490" s="77"/>
      <c r="J490" s="61"/>
      <c r="K490" s="61"/>
      <c r="L490" s="63"/>
      <c r="N490" s="77"/>
      <c r="O490" s="61"/>
      <c r="P490" s="61"/>
      <c r="Q490" s="63"/>
      <c r="S490" s="85"/>
      <c r="T490" s="86"/>
      <c r="U490" s="87"/>
      <c r="W490" s="77"/>
      <c r="X490" s="61"/>
      <c r="Y490" s="61"/>
      <c r="Z490" s="63"/>
      <c r="AB490" s="85"/>
      <c r="AC490" s="86"/>
      <c r="AD490" s="87"/>
      <c r="AF490" s="77"/>
      <c r="AG490" s="61"/>
      <c r="AH490" s="61"/>
      <c r="AI490" s="63"/>
      <c r="AK490" s="85"/>
      <c r="AL490" s="86"/>
      <c r="AM490" s="87"/>
      <c r="AO490" s="77"/>
      <c r="AP490" s="61"/>
      <c r="AQ490" s="61"/>
      <c r="AR490" s="63"/>
      <c r="AT490" s="85"/>
      <c r="AU490" s="86"/>
      <c r="AV490" s="87"/>
      <c r="AX490" s="94"/>
      <c r="AY490" s="95"/>
      <c r="AZ490" s="96"/>
      <c r="BB490" s="85"/>
      <c r="BC490" s="86"/>
      <c r="BD490" s="87"/>
      <c r="BF490" s="85"/>
      <c r="BG490" s="86"/>
      <c r="BH490" s="87"/>
      <c r="BJ490" s="85"/>
      <c r="BK490" s="86"/>
      <c r="BL490" s="87"/>
      <c r="BN490" s="103"/>
      <c r="BO490" s="104"/>
      <c r="BP490" s="105"/>
    </row>
    <row r="491" spans="3:68">
      <c r="C491" s="55"/>
      <c r="D491" s="48"/>
      <c r="E491" s="52"/>
      <c r="F491" s="52"/>
      <c r="G491" s="49"/>
      <c r="I491" s="47"/>
      <c r="J491" s="48"/>
      <c r="K491" s="48"/>
      <c r="L491" s="49"/>
      <c r="N491" s="47"/>
      <c r="O491" s="48"/>
      <c r="P491" s="48"/>
      <c r="Q491" s="49"/>
      <c r="S491" s="82"/>
      <c r="T491" s="83"/>
      <c r="U491" s="84"/>
      <c r="W491" s="47"/>
      <c r="X491" s="48"/>
      <c r="Y491" s="48"/>
      <c r="Z491" s="49"/>
      <c r="AB491" s="82"/>
      <c r="AC491" s="83"/>
      <c r="AD491" s="84"/>
      <c r="AF491" s="47"/>
      <c r="AG491" s="48"/>
      <c r="AH491" s="48"/>
      <c r="AI491" s="49"/>
      <c r="AK491" s="82"/>
      <c r="AL491" s="83"/>
      <c r="AM491" s="84"/>
      <c r="AO491" s="47"/>
      <c r="AP491" s="48"/>
      <c r="AQ491" s="48"/>
      <c r="AR491" s="49"/>
      <c r="AT491" s="82"/>
      <c r="AU491" s="83"/>
      <c r="AV491" s="84"/>
      <c r="AX491" s="91"/>
      <c r="AY491" s="92"/>
      <c r="AZ491" s="93"/>
      <c r="BB491" s="82"/>
      <c r="BC491" s="83"/>
      <c r="BD491" s="84"/>
      <c r="BF491" s="82"/>
      <c r="BG491" s="83"/>
      <c r="BH491" s="84"/>
      <c r="BJ491" s="82"/>
      <c r="BK491" s="83"/>
      <c r="BL491" s="84"/>
      <c r="BN491" s="100"/>
      <c r="BO491" s="101"/>
      <c r="BP491" s="102"/>
    </row>
    <row r="492" spans="3:68">
      <c r="C492" s="60"/>
      <c r="D492" s="61"/>
      <c r="E492" s="62"/>
      <c r="F492" s="62"/>
      <c r="G492" s="63"/>
      <c r="I492" s="77"/>
      <c r="J492" s="61"/>
      <c r="K492" s="61"/>
      <c r="L492" s="63"/>
      <c r="N492" s="77"/>
      <c r="O492" s="61"/>
      <c r="P492" s="61"/>
      <c r="Q492" s="63"/>
      <c r="S492" s="85"/>
      <c r="T492" s="86"/>
      <c r="U492" s="87"/>
      <c r="W492" s="77"/>
      <c r="X492" s="61"/>
      <c r="Y492" s="61"/>
      <c r="Z492" s="63"/>
      <c r="AB492" s="85"/>
      <c r="AC492" s="86"/>
      <c r="AD492" s="87"/>
      <c r="AF492" s="77"/>
      <c r="AG492" s="61"/>
      <c r="AH492" s="61"/>
      <c r="AI492" s="63"/>
      <c r="AK492" s="85"/>
      <c r="AL492" s="86"/>
      <c r="AM492" s="87"/>
      <c r="AO492" s="77"/>
      <c r="AP492" s="61"/>
      <c r="AQ492" s="61"/>
      <c r="AR492" s="63"/>
      <c r="AT492" s="85"/>
      <c r="AU492" s="86"/>
      <c r="AV492" s="87"/>
      <c r="AX492" s="94"/>
      <c r="AY492" s="95"/>
      <c r="AZ492" s="96"/>
      <c r="BB492" s="85"/>
      <c r="BC492" s="86"/>
      <c r="BD492" s="87"/>
      <c r="BF492" s="85"/>
      <c r="BG492" s="86"/>
      <c r="BH492" s="87"/>
      <c r="BJ492" s="85"/>
      <c r="BK492" s="86"/>
      <c r="BL492" s="87"/>
      <c r="BN492" s="103"/>
      <c r="BO492" s="104"/>
      <c r="BP492" s="105"/>
    </row>
    <row r="493" spans="3:68">
      <c r="C493" s="55"/>
      <c r="D493" s="48"/>
      <c r="E493" s="52"/>
      <c r="F493" s="52"/>
      <c r="G493" s="49"/>
      <c r="I493" s="47"/>
      <c r="J493" s="48"/>
      <c r="K493" s="48"/>
      <c r="L493" s="49"/>
      <c r="N493" s="47"/>
      <c r="O493" s="48"/>
      <c r="P493" s="48"/>
      <c r="Q493" s="49"/>
      <c r="S493" s="82"/>
      <c r="T493" s="83"/>
      <c r="U493" s="84"/>
      <c r="W493" s="47"/>
      <c r="X493" s="48"/>
      <c r="Y493" s="48"/>
      <c r="Z493" s="49"/>
      <c r="AB493" s="82"/>
      <c r="AC493" s="83"/>
      <c r="AD493" s="84"/>
      <c r="AF493" s="47"/>
      <c r="AG493" s="48"/>
      <c r="AH493" s="48"/>
      <c r="AI493" s="49"/>
      <c r="AK493" s="82"/>
      <c r="AL493" s="83"/>
      <c r="AM493" s="84"/>
      <c r="AO493" s="47"/>
      <c r="AP493" s="48"/>
      <c r="AQ493" s="48"/>
      <c r="AR493" s="49"/>
      <c r="AT493" s="82"/>
      <c r="AU493" s="83"/>
      <c r="AV493" s="84"/>
      <c r="AX493" s="91"/>
      <c r="AY493" s="92"/>
      <c r="AZ493" s="93"/>
      <c r="BB493" s="82"/>
      <c r="BC493" s="83"/>
      <c r="BD493" s="84"/>
      <c r="BF493" s="82"/>
      <c r="BG493" s="83"/>
      <c r="BH493" s="84"/>
      <c r="BJ493" s="82"/>
      <c r="BK493" s="83"/>
      <c r="BL493" s="84"/>
      <c r="BN493" s="100"/>
      <c r="BO493" s="101"/>
      <c r="BP493" s="102"/>
    </row>
    <row r="494" spans="3:68">
      <c r="C494" s="60"/>
      <c r="D494" s="61"/>
      <c r="E494" s="62"/>
      <c r="F494" s="62"/>
      <c r="G494" s="63"/>
      <c r="I494" s="77"/>
      <c r="J494" s="61"/>
      <c r="K494" s="61"/>
      <c r="L494" s="63"/>
      <c r="N494" s="77"/>
      <c r="O494" s="61"/>
      <c r="P494" s="61"/>
      <c r="Q494" s="63"/>
      <c r="S494" s="85"/>
      <c r="T494" s="86"/>
      <c r="U494" s="87"/>
      <c r="W494" s="77"/>
      <c r="X494" s="61"/>
      <c r="Y494" s="61"/>
      <c r="Z494" s="63"/>
      <c r="AB494" s="85"/>
      <c r="AC494" s="86"/>
      <c r="AD494" s="87"/>
      <c r="AF494" s="77"/>
      <c r="AG494" s="61"/>
      <c r="AH494" s="61"/>
      <c r="AI494" s="63"/>
      <c r="AK494" s="85"/>
      <c r="AL494" s="86"/>
      <c r="AM494" s="87"/>
      <c r="AO494" s="77"/>
      <c r="AP494" s="61"/>
      <c r="AQ494" s="61"/>
      <c r="AR494" s="63"/>
      <c r="AT494" s="85"/>
      <c r="AU494" s="86"/>
      <c r="AV494" s="87"/>
      <c r="AX494" s="94"/>
      <c r="AY494" s="95"/>
      <c r="AZ494" s="96"/>
      <c r="BB494" s="85"/>
      <c r="BC494" s="86"/>
      <c r="BD494" s="87"/>
      <c r="BF494" s="85"/>
      <c r="BG494" s="86"/>
      <c r="BH494" s="87"/>
      <c r="BJ494" s="85"/>
      <c r="BK494" s="86"/>
      <c r="BL494" s="87"/>
      <c r="BN494" s="103"/>
      <c r="BO494" s="104"/>
      <c r="BP494" s="105"/>
    </row>
    <row r="495" spans="3:68">
      <c r="C495" s="55"/>
      <c r="D495" s="48"/>
      <c r="E495" s="52"/>
      <c r="F495" s="52"/>
      <c r="G495" s="49"/>
      <c r="I495" s="47"/>
      <c r="J495" s="48"/>
      <c r="K495" s="48"/>
      <c r="L495" s="49"/>
      <c r="N495" s="47"/>
      <c r="O495" s="48"/>
      <c r="P495" s="48"/>
      <c r="Q495" s="49"/>
      <c r="S495" s="82"/>
      <c r="T495" s="83"/>
      <c r="U495" s="84"/>
      <c r="W495" s="47"/>
      <c r="X495" s="48"/>
      <c r="Y495" s="48"/>
      <c r="Z495" s="49"/>
      <c r="AB495" s="82"/>
      <c r="AC495" s="83"/>
      <c r="AD495" s="84"/>
      <c r="AF495" s="47"/>
      <c r="AG495" s="48"/>
      <c r="AH495" s="48"/>
      <c r="AI495" s="49"/>
      <c r="AK495" s="82"/>
      <c r="AL495" s="83"/>
      <c r="AM495" s="84"/>
      <c r="AO495" s="47"/>
      <c r="AP495" s="48"/>
      <c r="AQ495" s="48"/>
      <c r="AR495" s="49"/>
      <c r="AT495" s="82"/>
      <c r="AU495" s="83"/>
      <c r="AV495" s="84"/>
      <c r="AX495" s="91"/>
      <c r="AY495" s="92"/>
      <c r="AZ495" s="93"/>
      <c r="BB495" s="82"/>
      <c r="BC495" s="83"/>
      <c r="BD495" s="84"/>
      <c r="BF495" s="82"/>
      <c r="BG495" s="83"/>
      <c r="BH495" s="84"/>
      <c r="BJ495" s="82"/>
      <c r="BK495" s="83"/>
      <c r="BL495" s="84"/>
      <c r="BN495" s="100"/>
      <c r="BO495" s="101"/>
      <c r="BP495" s="102"/>
    </row>
    <row r="496" spans="3:68">
      <c r="C496" s="60"/>
      <c r="D496" s="61"/>
      <c r="E496" s="62"/>
      <c r="F496" s="62"/>
      <c r="G496" s="63"/>
      <c r="I496" s="77"/>
      <c r="J496" s="61"/>
      <c r="K496" s="61"/>
      <c r="L496" s="63"/>
      <c r="N496" s="77"/>
      <c r="O496" s="61"/>
      <c r="P496" s="61"/>
      <c r="Q496" s="63"/>
      <c r="S496" s="85"/>
      <c r="T496" s="86"/>
      <c r="U496" s="87"/>
      <c r="W496" s="77"/>
      <c r="X496" s="61"/>
      <c r="Y496" s="61"/>
      <c r="Z496" s="63"/>
      <c r="AB496" s="85"/>
      <c r="AC496" s="86"/>
      <c r="AD496" s="87"/>
      <c r="AF496" s="77"/>
      <c r="AG496" s="61"/>
      <c r="AH496" s="61"/>
      <c r="AI496" s="63"/>
      <c r="AK496" s="85"/>
      <c r="AL496" s="86"/>
      <c r="AM496" s="87"/>
      <c r="AO496" s="77"/>
      <c r="AP496" s="61"/>
      <c r="AQ496" s="61"/>
      <c r="AR496" s="63"/>
      <c r="AT496" s="85"/>
      <c r="AU496" s="86"/>
      <c r="AV496" s="87"/>
      <c r="AX496" s="94"/>
      <c r="AY496" s="95"/>
      <c r="AZ496" s="96"/>
      <c r="BB496" s="85"/>
      <c r="BC496" s="86"/>
      <c r="BD496" s="87"/>
      <c r="BF496" s="85"/>
      <c r="BG496" s="86"/>
      <c r="BH496" s="87"/>
      <c r="BJ496" s="85"/>
      <c r="BK496" s="86"/>
      <c r="BL496" s="87"/>
      <c r="BN496" s="103"/>
      <c r="BO496" s="104"/>
      <c r="BP496" s="105"/>
    </row>
    <row r="497" spans="3:68">
      <c r="C497" s="55"/>
      <c r="D497" s="48"/>
      <c r="E497" s="52"/>
      <c r="F497" s="52"/>
      <c r="G497" s="49"/>
      <c r="I497" s="47"/>
      <c r="J497" s="48"/>
      <c r="K497" s="48"/>
      <c r="L497" s="49"/>
      <c r="N497" s="47"/>
      <c r="O497" s="48"/>
      <c r="P497" s="48"/>
      <c r="Q497" s="49"/>
      <c r="S497" s="82"/>
      <c r="T497" s="83"/>
      <c r="U497" s="84"/>
      <c r="W497" s="47"/>
      <c r="X497" s="48"/>
      <c r="Y497" s="48"/>
      <c r="Z497" s="49"/>
      <c r="AB497" s="82"/>
      <c r="AC497" s="83"/>
      <c r="AD497" s="84"/>
      <c r="AF497" s="47"/>
      <c r="AG497" s="48"/>
      <c r="AH497" s="48"/>
      <c r="AI497" s="49"/>
      <c r="AK497" s="82"/>
      <c r="AL497" s="83"/>
      <c r="AM497" s="84"/>
      <c r="AO497" s="47"/>
      <c r="AP497" s="48"/>
      <c r="AQ497" s="48"/>
      <c r="AR497" s="49"/>
      <c r="AT497" s="82"/>
      <c r="AU497" s="83"/>
      <c r="AV497" s="84"/>
      <c r="AX497" s="91"/>
      <c r="AY497" s="92"/>
      <c r="AZ497" s="93"/>
      <c r="BB497" s="82"/>
      <c r="BC497" s="83"/>
      <c r="BD497" s="84"/>
      <c r="BF497" s="82"/>
      <c r="BG497" s="83"/>
      <c r="BH497" s="84"/>
      <c r="BJ497" s="82"/>
      <c r="BK497" s="83"/>
      <c r="BL497" s="84"/>
      <c r="BN497" s="100"/>
      <c r="BO497" s="101"/>
      <c r="BP497" s="102"/>
    </row>
    <row r="498" spans="3:68">
      <c r="C498" s="60"/>
      <c r="D498" s="61"/>
      <c r="E498" s="62"/>
      <c r="F498" s="62"/>
      <c r="G498" s="63"/>
      <c r="I498" s="77"/>
      <c r="J498" s="61"/>
      <c r="K498" s="61"/>
      <c r="L498" s="63"/>
      <c r="N498" s="77"/>
      <c r="O498" s="61"/>
      <c r="P498" s="61"/>
      <c r="Q498" s="63"/>
      <c r="S498" s="85"/>
      <c r="T498" s="86"/>
      <c r="U498" s="87"/>
      <c r="W498" s="77"/>
      <c r="X498" s="61"/>
      <c r="Y498" s="61"/>
      <c r="Z498" s="63"/>
      <c r="AB498" s="85"/>
      <c r="AC498" s="86"/>
      <c r="AD498" s="87"/>
      <c r="AF498" s="77"/>
      <c r="AG498" s="61"/>
      <c r="AH498" s="61"/>
      <c r="AI498" s="63"/>
      <c r="AK498" s="85"/>
      <c r="AL498" s="86"/>
      <c r="AM498" s="87"/>
      <c r="AO498" s="77"/>
      <c r="AP498" s="61"/>
      <c r="AQ498" s="61"/>
      <c r="AR498" s="63"/>
      <c r="AT498" s="85"/>
      <c r="AU498" s="86"/>
      <c r="AV498" s="87"/>
      <c r="AX498" s="94"/>
      <c r="AY498" s="95"/>
      <c r="AZ498" s="96"/>
      <c r="BB498" s="85"/>
      <c r="BC498" s="86"/>
      <c r="BD498" s="87"/>
      <c r="BF498" s="85"/>
      <c r="BG498" s="86"/>
      <c r="BH498" s="87"/>
      <c r="BJ498" s="85"/>
      <c r="BK498" s="86"/>
      <c r="BL498" s="87"/>
      <c r="BN498" s="77"/>
      <c r="BO498" s="61"/>
      <c r="BP498" s="63"/>
    </row>
    <row r="499" spans="3:68">
      <c r="C499" s="55"/>
      <c r="D499" s="48"/>
      <c r="E499" s="52"/>
      <c r="F499" s="52"/>
      <c r="G499" s="49"/>
      <c r="I499" s="47"/>
      <c r="J499" s="48"/>
      <c r="K499" s="48"/>
      <c r="L499" s="49"/>
      <c r="N499" s="47"/>
      <c r="O499" s="48"/>
      <c r="P499" s="48"/>
      <c r="Q499" s="49"/>
      <c r="S499" s="82"/>
      <c r="T499" s="83"/>
      <c r="U499" s="84"/>
      <c r="W499" s="47"/>
      <c r="X499" s="48"/>
      <c r="Y499" s="48"/>
      <c r="Z499" s="49"/>
      <c r="AB499" s="82"/>
      <c r="AC499" s="83"/>
      <c r="AD499" s="84"/>
      <c r="AF499" s="47"/>
      <c r="AG499" s="48"/>
      <c r="AH499" s="48"/>
      <c r="AI499" s="49"/>
      <c r="AK499" s="82"/>
      <c r="AL499" s="83"/>
      <c r="AM499" s="84"/>
      <c r="AO499" s="47"/>
      <c r="AP499" s="48"/>
      <c r="AQ499" s="48"/>
      <c r="AR499" s="49"/>
      <c r="AT499" s="82"/>
      <c r="AU499" s="83"/>
      <c r="AV499" s="84"/>
      <c r="AX499" s="91"/>
      <c r="AY499" s="92"/>
      <c r="AZ499" s="93"/>
      <c r="BB499" s="82"/>
      <c r="BC499" s="83"/>
      <c r="BD499" s="84"/>
      <c r="BF499" s="82"/>
      <c r="BG499" s="83"/>
      <c r="BH499" s="84"/>
      <c r="BJ499" s="82"/>
      <c r="BK499" s="83"/>
      <c r="BL499" s="84"/>
      <c r="BN499" s="47"/>
      <c r="BO499" s="48"/>
      <c r="BP499" s="49"/>
    </row>
    <row r="500" spans="3:68">
      <c r="C500" s="64"/>
      <c r="D500" s="65"/>
      <c r="E500" s="66"/>
      <c r="F500" s="66"/>
      <c r="G500" s="67"/>
      <c r="I500" s="78"/>
      <c r="J500" s="65"/>
      <c r="K500" s="65"/>
      <c r="L500" s="67"/>
      <c r="N500" s="78"/>
      <c r="O500" s="65"/>
      <c r="P500" s="65"/>
      <c r="Q500" s="67"/>
      <c r="S500" s="78"/>
      <c r="T500" s="65"/>
      <c r="U500" s="67"/>
      <c r="W500" s="78"/>
      <c r="X500" s="65"/>
      <c r="Y500" s="65"/>
      <c r="Z500" s="67"/>
      <c r="AB500" s="78"/>
      <c r="AC500" s="65"/>
      <c r="AD500" s="67"/>
      <c r="AF500" s="78"/>
      <c r="AG500" s="65"/>
      <c r="AH500" s="65"/>
      <c r="AI500" s="67"/>
      <c r="AK500" s="78"/>
      <c r="AL500" s="65"/>
      <c r="AM500" s="67"/>
      <c r="AO500" s="78"/>
      <c r="AP500" s="65"/>
      <c r="AQ500" s="65"/>
      <c r="AR500" s="67"/>
      <c r="AT500" s="78"/>
      <c r="AU500" s="65"/>
      <c r="AV500" s="67"/>
      <c r="AX500" s="78"/>
      <c r="AY500" s="65"/>
      <c r="AZ500" s="67"/>
      <c r="BB500" s="78"/>
      <c r="BC500" s="65"/>
      <c r="BD500" s="67"/>
      <c r="BF500" s="78"/>
      <c r="BG500" s="65"/>
      <c r="BH500" s="67"/>
      <c r="BJ500" s="78"/>
      <c r="BK500" s="65"/>
      <c r="BL500" s="67"/>
      <c r="BN500" s="78"/>
      <c r="BO500" s="65"/>
      <c r="BP500" s="67"/>
    </row>
  </sheetData>
  <mergeCells count="1">
    <mergeCell ref="E1:G1"/>
  </mergeCells>
  <dataValidations count="3">
    <dataValidation type="list" allowBlank="1" showInputMessage="1" showErrorMessage="1" sqref="D4" xr:uid="{00000000-0002-0000-0000-000000000000}">
      <formula1>"Units,Thousands,Millions,Billions"</formula1>
    </dataValidation>
    <dataValidation type="custom" errorStyle="information" allowBlank="1" showInputMessage="1" showErrorMessage="1" errorTitle="Economatica Excel Add-In" error="This cell contains data provided by Economatica. By changing it's value it will become inconsistent with the rest._x000a_Your change will be overwritten on the next update." sqref="AX9:AZ198 G9:G197 BN9:BP198 BF9:BH198 I9:L198 BB9:BD198 AT9:AV198 AB9:AD198 N9:Q198 AO9:AR198 W9:Z198 AK9:AM198 S9:U198 BJ9:BL198 AF9:AI198 E9:F198" xr:uid="{00000000-0002-0000-0000-000001000000}">
      <formula1>"FALSE"</formula1>
    </dataValidation>
    <dataValidation type="list" allowBlank="1" showInputMessage="1" showErrorMessage="1" sqref="D5" xr:uid="{AA311DF3-AC15-4C04-BCDC-C7A5FE402803}">
      <formula1>$A$2:$A$84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33A7-108E-40A5-AAF9-1F3916EF384C}">
  <sheetPr>
    <tabColor rgb="FFDAE2DD"/>
  </sheetPr>
  <dimension ref="A1:B1"/>
  <sheetViews>
    <sheetView showGridLines="0" workbookViewId="0">
      <selection activeCell="B2" sqref="B2"/>
    </sheetView>
  </sheetViews>
  <sheetFormatPr defaultRowHeight="14.45"/>
  <cols>
    <col min="1" max="1" width="13.28515625" customWidth="1"/>
    <col min="2" max="2" width="10" bestFit="1" customWidth="1"/>
  </cols>
  <sheetData>
    <row r="1" spans="1:2">
      <c r="A1" s="107" t="s">
        <v>220</v>
      </c>
      <c r="B1" s="108" t="s">
        <v>221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</dc:creator>
  <cp:keywords/>
  <dc:description/>
  <cp:lastModifiedBy>Andre Forlin Dosciati</cp:lastModifiedBy>
  <cp:revision/>
  <dcterms:created xsi:type="dcterms:W3CDTF">2018-09-20T20:14:50Z</dcterms:created>
  <dcterms:modified xsi:type="dcterms:W3CDTF">2022-09-18T13:59:05Z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1335357668</vt:lpwstr>
  </property>
  <property fmtid="{D5CDD505-2E9C-101B-9397-08002B2CF9AE}" pid="3" name="EcoUpdateMessage">
    <vt:lpwstr>2022/04/25-12:41:08</vt:lpwstr>
  </property>
  <property fmtid="{D5CDD505-2E9C-101B-9397-08002B2CF9AE}" pid="4" name="EcoUpdateStatus">
    <vt:lpwstr>2022-04-22=BRA:St,ME,Fd,TP;USA:St,ME;ARG:St,ME,Fd,TP;MEX:St,ME,Fd,TP;CHL:St,ME;COL:St,ME;PER:St,ME,TP|2022-04-11=USA:TP|2022-04-21=CHL:Fd;PER:Fd|2021-11-17=CHL:TP|2014-02-26=VEN:St|2002-11-08=JPN:St|2022-04-20=GBR:St,ME;COL:Fd|2016-08-18=NNN:St|2007-01-31=ESP:St|2003-01-29=CHN:St|2003-01-28=TWN:St|2003-01-30=HKG:St;KOR:St</vt:lpwstr>
  </property>
</Properties>
</file>