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ejvi\OneDrive\Documents\GitHub\SK-Chroustovice\"/>
    </mc:Choice>
  </mc:AlternateContent>
  <xr:revisionPtr revIDLastSave="0" documentId="13_ncr:1_{1C4E1790-F2A7-4471-AAD8-2157B76F66E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estava" sheetId="5" r:id="rId1"/>
    <sheet name="Sheet1" sheetId="10" r:id="rId2"/>
    <sheet name="Ceník" sheetId="9" r:id="rId3"/>
    <sheet name="Částka v kase" sheetId="6" r:id="rId4"/>
    <sheet name="Dluhy" sheetId="7" r:id="rId5"/>
  </sheet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K2" i="5"/>
  <c r="J2" i="5"/>
  <c r="I2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<sst xmlns="http://schemas.openxmlformats.org/spreadsheetml/2006/main" count="313" uniqueCount="187">
  <si>
    <t>Konflikt</t>
  </si>
  <si>
    <t>Tréninková challange (bago, břevna, fotbálek apod…)</t>
  </si>
  <si>
    <t xml:space="preserve">Nesplnění prohrané challange </t>
  </si>
  <si>
    <t xml:space="preserve">Pozdní příchod zápas </t>
  </si>
  <si>
    <t>ČK po 2x ŽK</t>
  </si>
  <si>
    <t>Může být upraveno dle závažnosti udělených ŽK</t>
  </si>
  <si>
    <t>ČK udělená přímo</t>
  </si>
  <si>
    <t>Neproměněný pokutový kop</t>
  </si>
  <si>
    <t>První utkání za klub</t>
  </si>
  <si>
    <t>První gól za klub</t>
  </si>
  <si>
    <t>Nový kapitán</t>
  </si>
  <si>
    <t>Narozeniny, rodinná či jinak speciální událost</t>
  </si>
  <si>
    <t>Překopnutí ochranné sítě</t>
  </si>
  <si>
    <t>Vlastňák</t>
  </si>
  <si>
    <t>Použití mobilu v kabině když mluví trenér nebo kapitán</t>
  </si>
  <si>
    <t>Měsíční účast na tréninku nižší než 25%</t>
  </si>
  <si>
    <t>Slyšitelné zvonění mobilu během přípravy na zápas/trénink</t>
  </si>
  <si>
    <t>Může být upraveno dle závažnosti</t>
  </si>
  <si>
    <t>dle závažnosti určí pokladník a spoluhráči</t>
  </si>
  <si>
    <t>Dle dohody zúčastněných (zaplacení piva, prohraní 20 kč do kasy apod.)</t>
  </si>
  <si>
    <t>Stupidní výmluva nebo důvod absence na zápase</t>
  </si>
  <si>
    <t>Způsobená penalta proti nám</t>
  </si>
  <si>
    <t>"Nesportovní" ŽK (kecy, zakopnutí míče, nadávky)</t>
  </si>
  <si>
    <t>Název pokuty</t>
  </si>
  <si>
    <t>Blbý kecy, lhaní, nekázeň, odmlouvání</t>
  </si>
  <si>
    <t>Psaní hovadin do Whatsupové skupiny</t>
  </si>
  <si>
    <t>Opilé kecy s přirážkou</t>
  </si>
  <si>
    <t>4x ŽK běžný herní přstupek</t>
  </si>
  <si>
    <t>Viditelně opilý na zápase</t>
  </si>
  <si>
    <t>Částka</t>
  </si>
  <si>
    <t>Každá další započatá desetiminutovka 20 Kč</t>
  </si>
  <si>
    <t>Poznámka</t>
  </si>
  <si>
    <t>Neomluvená absence zápas</t>
  </si>
  <si>
    <t>Vysírání pokladníka</t>
  </si>
  <si>
    <t>Jméno</t>
  </si>
  <si>
    <t>Věk</t>
  </si>
  <si>
    <t>Číslo dresu</t>
  </si>
  <si>
    <t>Počet gólů za sezónu</t>
  </si>
  <si>
    <t>Foto</t>
  </si>
  <si>
    <t>Becicka.jpg</t>
  </si>
  <si>
    <t>BesperatD.jpg</t>
  </si>
  <si>
    <t>BesperatJ.jpg</t>
  </si>
  <si>
    <t>Pozice</t>
  </si>
  <si>
    <t>Branda.jpg</t>
  </si>
  <si>
    <t>Rejman.jpg</t>
  </si>
  <si>
    <t>Vopařil.jpg</t>
  </si>
  <si>
    <t>Brychnac.jpg</t>
  </si>
  <si>
    <t>Cernik.jpg</t>
  </si>
  <si>
    <t>Derka.jpg</t>
  </si>
  <si>
    <t>Dlouhy.jpg</t>
  </si>
  <si>
    <t>DostalD.jpg</t>
  </si>
  <si>
    <t>DvorakM.jpg</t>
  </si>
  <si>
    <t>DvorakS.jpg</t>
  </si>
  <si>
    <t>DvorakJ.jpg</t>
  </si>
  <si>
    <t>DvorakP.jpg</t>
  </si>
  <si>
    <t>Komarek.jpg</t>
  </si>
  <si>
    <t>Pekarek.jpg</t>
  </si>
  <si>
    <t>PavlicekT.jpg</t>
  </si>
  <si>
    <t>PavlicekM.jpg</t>
  </si>
  <si>
    <t>Pertlik.jpg</t>
  </si>
  <si>
    <t>Pospisil.jpg</t>
  </si>
  <si>
    <t>SotolaF.jpg</t>
  </si>
  <si>
    <t>Tegl.jpg</t>
  </si>
  <si>
    <t>Tesar.jpg</t>
  </si>
  <si>
    <t>Tucek.jpg</t>
  </si>
  <si>
    <t>Vondracek.jpg</t>
  </si>
  <si>
    <t>Dluh</t>
  </si>
  <si>
    <t>Zapomenuté sportovní  pomůcky (kopačky,chrániče,boty na běhání apod.)</t>
  </si>
  <si>
    <t>útočnící</t>
  </si>
  <si>
    <t>záložníci</t>
  </si>
  <si>
    <t>obránci</t>
  </si>
  <si>
    <t>brankáři</t>
  </si>
  <si>
    <t>Adam Bečička</t>
  </si>
  <si>
    <t>Daniel Besperát</t>
  </si>
  <si>
    <t>Jakub Besperát</t>
  </si>
  <si>
    <t>Bronislav Branda</t>
  </si>
  <si>
    <t>Jan Brychnáč</t>
  </si>
  <si>
    <t>Ondřej Černík</t>
  </si>
  <si>
    <t>Pavel Derka</t>
  </si>
  <si>
    <t>Jan Dlouhý</t>
  </si>
  <si>
    <t>David Dostál</t>
  </si>
  <si>
    <t>Matěj Dvořák</t>
  </si>
  <si>
    <t>Štěpán Dvořák</t>
  </si>
  <si>
    <t>Josef Dvořák</t>
  </si>
  <si>
    <t>Josef Dvořák starší</t>
  </si>
  <si>
    <t>Lukáš Komárek</t>
  </si>
  <si>
    <t>Martin Pavlíček</t>
  </si>
  <si>
    <t>Tomáš Pavlíček</t>
  </si>
  <si>
    <t>Jakub Pekárek</t>
  </si>
  <si>
    <t>Jan Pertlík</t>
  </si>
  <si>
    <t>Tomáš Pospíšil</t>
  </si>
  <si>
    <t>Jan Rejman</t>
  </si>
  <si>
    <t>Daniel Šotola</t>
  </si>
  <si>
    <t>Filip Šotola</t>
  </si>
  <si>
    <t>Tomáš Tégl</t>
  </si>
  <si>
    <t>Jakub Tesař</t>
  </si>
  <si>
    <t>Matyáš Tuček</t>
  </si>
  <si>
    <t>Tadeáš Vondráček</t>
  </si>
  <si>
    <t>Bořek Vopařil</t>
  </si>
  <si>
    <t>SotolaD.jpg</t>
  </si>
  <si>
    <t>realizační tým</t>
  </si>
  <si>
    <t>Roman Besperát</t>
  </si>
  <si>
    <t>-</t>
  </si>
  <si>
    <t>Lahvinka na oslavu úspěchu / kolečko panáků</t>
  </si>
  <si>
    <t>ID</t>
  </si>
  <si>
    <t>ŽK</t>
  </si>
  <si>
    <t>ČK</t>
  </si>
  <si>
    <t>Minuty</t>
  </si>
  <si>
    <t>00030080</t>
  </si>
  <si>
    <t>Počet zápasů</t>
  </si>
  <si>
    <t>03010670</t>
  </si>
  <si>
    <t>07050426</t>
  </si>
  <si>
    <t>88041767</t>
  </si>
  <si>
    <t>04030081</t>
  </si>
  <si>
    <t>93072089</t>
  </si>
  <si>
    <t>93051969</t>
  </si>
  <si>
    <t>04120789</t>
  </si>
  <si>
    <t>02061042</t>
  </si>
  <si>
    <t>05120264</t>
  </si>
  <si>
    <t>08110512</t>
  </si>
  <si>
    <t>81040965</t>
  </si>
  <si>
    <t>93020881</t>
  </si>
  <si>
    <t>98070375</t>
  </si>
  <si>
    <t>83031686</t>
  </si>
  <si>
    <t>95100823</t>
  </si>
  <si>
    <t>05050356</t>
  </si>
  <si>
    <t>06100227</t>
  </si>
  <si>
    <t>08050141</t>
  </si>
  <si>
    <t>04030295</t>
  </si>
  <si>
    <t>06110200</t>
  </si>
  <si>
    <t>01040728</t>
  </si>
  <si>
    <t>08110513</t>
  </si>
  <si>
    <t>Adam</t>
  </si>
  <si>
    <t>Bečička</t>
  </si>
  <si>
    <t>Chroustovice</t>
  </si>
  <si>
    <t>Daniel</t>
  </si>
  <si>
    <t>Besperát</t>
  </si>
  <si>
    <t>Jakub</t>
  </si>
  <si>
    <t>Bronislav</t>
  </si>
  <si>
    <t>Branda</t>
  </si>
  <si>
    <t>Jan</t>
  </si>
  <si>
    <t>Brychnáč</t>
  </si>
  <si>
    <t>Ondřej</t>
  </si>
  <si>
    <t>Černík</t>
  </si>
  <si>
    <t>Pavel</t>
  </si>
  <si>
    <t>Derka</t>
  </si>
  <si>
    <t>Dlouhý</t>
  </si>
  <si>
    <t>David</t>
  </si>
  <si>
    <t>Dostál</t>
  </si>
  <si>
    <t>Matěj</t>
  </si>
  <si>
    <t>Dvořák</t>
  </si>
  <si>
    <t>Štěpán</t>
  </si>
  <si>
    <t>Josef</t>
  </si>
  <si>
    <t>Lukáš</t>
  </si>
  <si>
    <t>Komárek</t>
  </si>
  <si>
    <t>Martin</t>
  </si>
  <si>
    <t>Pavlíček</t>
  </si>
  <si>
    <t>Tomáš</t>
  </si>
  <si>
    <t>Pekárek</t>
  </si>
  <si>
    <t>Pertlík</t>
  </si>
  <si>
    <t>Pospíšil</t>
  </si>
  <si>
    <t>Radek</t>
  </si>
  <si>
    <t>Prorok</t>
  </si>
  <si>
    <t>Rejman</t>
  </si>
  <si>
    <t>Filip</t>
  </si>
  <si>
    <t>Šotola</t>
  </si>
  <si>
    <t>Tégl</t>
  </si>
  <si>
    <t>Tesař</t>
  </si>
  <si>
    <t>Matyáš</t>
  </si>
  <si>
    <t>Tuček</t>
  </si>
  <si>
    <t>Vašíček</t>
  </si>
  <si>
    <t>Tadeáš</t>
  </si>
  <si>
    <t>Vondráček</t>
  </si>
  <si>
    <t>Bořek</t>
  </si>
  <si>
    <t>Vopařil</t>
  </si>
  <si>
    <t>Matyáš Vašíček</t>
  </si>
  <si>
    <t>03100252</t>
  </si>
  <si>
    <t>Vasicek.jpg</t>
  </si>
  <si>
    <t>BesperatR.jpg</t>
  </si>
  <si>
    <t>Příjmení</t>
  </si>
  <si>
    <t>Tým</t>
  </si>
  <si>
    <t>Góly</t>
  </si>
  <si>
    <t>Záp.</t>
  </si>
  <si>
    <t>89061018</t>
  </si>
  <si>
    <t>07080323</t>
  </si>
  <si>
    <t>03120520</t>
  </si>
  <si>
    <t>96120545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</si>
</sst>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#,##0\ &quot;Kč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7"/>
      <color rgb="FF151515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1CFDE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BCC9D5"/>
      </left>
      <right/>
      <top/>
      <bottom style="medium">
        <color rgb="FFD2DBE5"/>
      </bottom>
      <diagonal/>
    </border>
    <border>
      <left/>
      <right/>
      <top/>
      <bottom style="medium">
        <color rgb="FFD2DBE5"/>
      </bottom>
      <diagonal/>
    </border>
    <border>
      <left/>
      <right style="medium">
        <color rgb="FFBCC9D5"/>
      </right>
      <top/>
      <bottom style="medium">
        <color rgb="FFD2DBE5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 indent="1"/>
    </xf>
    <xf numFmtId="49" fontId="5" fillId="0" borderId="2" xfId="2" applyNumberFormat="1" applyBorder="1" applyAlignment="1">
      <alignment horizontal="left" vertical="center" wrapText="1" indent="1"/>
    </xf>
    <xf numFmtId="49" fontId="5" fillId="2" borderId="2" xfId="2" applyNumberFormat="1" applyFill="1" applyBorder="1" applyAlignment="1">
      <alignment horizontal="left" vertical="center" wrapText="1" indent="1"/>
    </xf>
    <xf numFmtId="49" fontId="0" fillId="0" borderId="0" xfId="0" applyNumberFormat="1"/>
    <xf numFmtId="164" fontId="0" fillId="0" borderId="0" xfId="0" applyNumberForma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498C-3337-41CF-B423-01B5BE79ACA0}">
  <dimension ref="A1:K30"/>
  <sheetViews>
    <sheetView workbookViewId="0">
      <selection activeCell="H2" sqref="H2:K30"/>
    </sheetView>
  </sheetViews>
  <sheetFormatPr defaultRowHeight="14.4" x14ac:dyDescent="0.3"/>
  <cols>
    <col min="1" max="1" width="8.88671875" style="10"/>
    <col min="2" max="2" width="17.44140625" style="1" bestFit="1" customWidth="1"/>
    <col min="3" max="3" width="11.6640625" style="1" customWidth="1"/>
    <col min="4" max="4" width="8.88671875" style="1"/>
    <col min="5" max="5" width="10.33203125" style="1" bestFit="1" customWidth="1"/>
    <col min="6" max="6" width="13.5546875" style="1" bestFit="1" customWidth="1"/>
    <col min="7" max="7" width="19" style="1" bestFit="1" customWidth="1"/>
    <col min="8" max="8" width="12.109375" style="1" bestFit="1" customWidth="1"/>
    <col min="9" max="11" width="8.88671875" style="1"/>
  </cols>
  <sheetData>
    <row r="1" spans="1:11" x14ac:dyDescent="0.3">
      <c r="A1" s="10" t="s">
        <v>104</v>
      </c>
      <c r="B1" s="1" t="s">
        <v>34</v>
      </c>
      <c r="C1" s="1" t="s">
        <v>42</v>
      </c>
      <c r="D1" s="1" t="s">
        <v>35</v>
      </c>
      <c r="E1" s="1" t="s">
        <v>36</v>
      </c>
      <c r="F1" s="1" t="s">
        <v>38</v>
      </c>
      <c r="G1" s="1" t="s">
        <v>37</v>
      </c>
      <c r="H1" s="1" t="s">
        <v>109</v>
      </c>
      <c r="I1" s="1" t="s">
        <v>105</v>
      </c>
      <c r="J1" s="1" t="s">
        <v>106</v>
      </c>
      <c r="K1" s="1" t="s">
        <v>107</v>
      </c>
    </row>
    <row r="2" spans="1:11" x14ac:dyDescent="0.3">
      <c r="A2" s="10" t="s">
        <v>108</v>
      </c>
      <c r="B2" s="1" t="s">
        <v>72</v>
      </c>
      <c r="C2" s="1" t="s">
        <v>69</v>
      </c>
      <c r="D2" s="1">
        <v>25</v>
      </c>
      <c r="E2" s="1">
        <v>12</v>
      </c>
      <c r="F2" s="1" t="s">
        <v>39</v>
      </c>
      <c r="G2" s="1">
        <f>IFERROR( VLOOKUP(A2,Sheet1!A:I,5,0),"-")</f>
        <v>7</v>
      </c>
      <c r="H2" s="1">
        <f>IFERROR( VLOOKUP(A2,Sheet1!A:I,6,0),"-")</f>
        <v>17</v>
      </c>
      <c r="I2" s="1">
        <f>IFERROR( VLOOKUP(A2,Sheet1!A:I,7,0),"-")</f>
        <v>5</v>
      </c>
      <c r="J2" s="1">
        <f>IFERROR( VLOOKUP(A2,Sheet1!A:I,8,0),"-")</f>
        <v>0</v>
      </c>
      <c r="K2" s="1">
        <f>IFERROR( VLOOKUP(A2,Sheet1!A:I,9,0),"-")</f>
        <v>1440</v>
      </c>
    </row>
    <row r="3" spans="1:11" x14ac:dyDescent="0.3">
      <c r="A3" s="10" t="s">
        <v>110</v>
      </c>
      <c r="B3" s="1" t="s">
        <v>73</v>
      </c>
      <c r="C3" s="1" t="s">
        <v>70</v>
      </c>
      <c r="D3" s="1">
        <v>22</v>
      </c>
      <c r="E3" s="1">
        <v>3</v>
      </c>
      <c r="F3" s="1" t="s">
        <v>40</v>
      </c>
      <c r="G3" s="1">
        <f>IFERROR( VLOOKUP(A3,Sheet1!A:I,5,0),"-")</f>
        <v>0</v>
      </c>
      <c r="H3" s="1">
        <f>IFERROR( VLOOKUP(A3,Sheet1!A:I,6,0),"-")</f>
        <v>17</v>
      </c>
      <c r="I3" s="1">
        <f>IFERROR( VLOOKUP(A3,Sheet1!A:I,7,0),"-")</f>
        <v>3</v>
      </c>
      <c r="J3" s="1">
        <f>IFERROR( VLOOKUP(A3,Sheet1!A:I,8,0),"-")</f>
        <v>0</v>
      </c>
      <c r="K3" s="1">
        <f>IFERROR( VLOOKUP(A3,Sheet1!A:I,9,0),"-")</f>
        <v>1563</v>
      </c>
    </row>
    <row r="4" spans="1:11" x14ac:dyDescent="0.3">
      <c r="A4" s="10" t="s">
        <v>111</v>
      </c>
      <c r="B4" s="1" t="s">
        <v>74</v>
      </c>
      <c r="C4" s="1" t="s">
        <v>69</v>
      </c>
      <c r="D4" s="1">
        <v>17</v>
      </c>
      <c r="E4" s="1">
        <v>5</v>
      </c>
      <c r="F4" s="1" t="s">
        <v>41</v>
      </c>
      <c r="G4" s="1">
        <f>IFERROR( VLOOKUP(A4,Sheet1!A:I,5,0),"-")</f>
        <v>1</v>
      </c>
      <c r="H4" s="1">
        <f>IFERROR( VLOOKUP(A4,Sheet1!A:I,6,0),"-")</f>
        <v>4</v>
      </c>
      <c r="I4" s="1">
        <f>IFERROR( VLOOKUP(A4,Sheet1!A:I,7,0),"-")</f>
        <v>0</v>
      </c>
      <c r="J4" s="1">
        <f>IFERROR( VLOOKUP(A4,Sheet1!A:I,8,0),"-")</f>
        <v>0</v>
      </c>
      <c r="K4" s="1">
        <f>IFERROR( VLOOKUP(A4,Sheet1!A:I,9,0),"-")</f>
        <v>76</v>
      </c>
    </row>
    <row r="5" spans="1:11" x14ac:dyDescent="0.3">
      <c r="A5" s="10" t="s">
        <v>112</v>
      </c>
      <c r="B5" s="1" t="s">
        <v>75</v>
      </c>
      <c r="C5" s="1" t="s">
        <v>71</v>
      </c>
      <c r="D5" s="1">
        <v>36</v>
      </c>
      <c r="E5" s="1">
        <v>23</v>
      </c>
      <c r="F5" s="1" t="s">
        <v>43</v>
      </c>
      <c r="G5" s="1">
        <f>IFERROR( VLOOKUP(A5,Sheet1!A:I,5,0),"-")</f>
        <v>0</v>
      </c>
      <c r="H5" s="1">
        <f>IFERROR( VLOOKUP(A5,Sheet1!A:I,6,0),"-")</f>
        <v>3</v>
      </c>
      <c r="I5" s="1">
        <f>IFERROR( VLOOKUP(A5,Sheet1!A:I,7,0),"-")</f>
        <v>0</v>
      </c>
      <c r="J5" s="1">
        <f>IFERROR( VLOOKUP(A5,Sheet1!A:I,8,0),"-")</f>
        <v>0</v>
      </c>
      <c r="K5" s="1">
        <f>IFERROR( VLOOKUP(A5,Sheet1!A:I,9,0),"-")</f>
        <v>229</v>
      </c>
    </row>
    <row r="6" spans="1:11" x14ac:dyDescent="0.3">
      <c r="A6" s="10" t="s">
        <v>113</v>
      </c>
      <c r="B6" s="1" t="s">
        <v>76</v>
      </c>
      <c r="C6" s="1" t="s">
        <v>70</v>
      </c>
      <c r="D6" s="1">
        <v>21</v>
      </c>
      <c r="E6" s="1">
        <v>16</v>
      </c>
      <c r="F6" s="1" t="s">
        <v>46</v>
      </c>
      <c r="G6" s="1">
        <f>IFERROR( VLOOKUP(A6,Sheet1!A:I,5,0),"-")</f>
        <v>2</v>
      </c>
      <c r="H6" s="1">
        <f>IFERROR( VLOOKUP(A6,Sheet1!A:I,6,0),"-")</f>
        <v>12</v>
      </c>
      <c r="I6" s="1">
        <f>IFERROR( VLOOKUP(A6,Sheet1!A:I,7,0),"-")</f>
        <v>2</v>
      </c>
      <c r="J6" s="1">
        <f>IFERROR( VLOOKUP(A6,Sheet1!A:I,8,0),"-")</f>
        <v>0</v>
      </c>
      <c r="K6" s="1">
        <f>IFERROR( VLOOKUP(A6,Sheet1!A:I,9,0),"-")</f>
        <v>1000</v>
      </c>
    </row>
    <row r="7" spans="1:11" x14ac:dyDescent="0.3">
      <c r="A7" s="10" t="s">
        <v>114</v>
      </c>
      <c r="B7" s="1" t="s">
        <v>77</v>
      </c>
      <c r="C7" s="1" t="s">
        <v>69</v>
      </c>
      <c r="D7" s="1">
        <v>31</v>
      </c>
      <c r="E7" s="1">
        <v>11</v>
      </c>
      <c r="F7" s="1" t="s">
        <v>47</v>
      </c>
      <c r="G7" s="1">
        <f>IFERROR( VLOOKUP(A7,Sheet1!A:I,5,0),"-")</f>
        <v>1</v>
      </c>
      <c r="H7" s="1">
        <f>IFERROR( VLOOKUP(A7,Sheet1!A:I,6,0),"-")</f>
        <v>7</v>
      </c>
      <c r="I7" s="1">
        <f>IFERROR( VLOOKUP(A7,Sheet1!A:I,7,0),"-")</f>
        <v>2</v>
      </c>
      <c r="J7" s="1">
        <f>IFERROR( VLOOKUP(A7,Sheet1!A:I,8,0),"-")</f>
        <v>0</v>
      </c>
      <c r="K7" s="1">
        <f>IFERROR( VLOOKUP(A7,Sheet1!A:I,9,0),"-")</f>
        <v>449</v>
      </c>
    </row>
    <row r="8" spans="1:11" x14ac:dyDescent="0.3">
      <c r="A8" s="10" t="s">
        <v>115</v>
      </c>
      <c r="B8" s="1" t="s">
        <v>78</v>
      </c>
      <c r="C8" s="1" t="s">
        <v>68</v>
      </c>
      <c r="D8" s="1">
        <v>31</v>
      </c>
      <c r="E8" s="1">
        <v>2</v>
      </c>
      <c r="F8" s="1" t="s">
        <v>48</v>
      </c>
      <c r="G8" s="1">
        <f>IFERROR( VLOOKUP(A8,Sheet1!A:I,5,0),"-")</f>
        <v>7</v>
      </c>
      <c r="H8" s="1">
        <f>IFERROR( VLOOKUP(A8,Sheet1!A:I,6,0),"-")</f>
        <v>11</v>
      </c>
      <c r="I8" s="1">
        <f>IFERROR( VLOOKUP(A8,Sheet1!A:I,7,0),"-")</f>
        <v>0</v>
      </c>
      <c r="J8" s="1">
        <f>IFERROR( VLOOKUP(A8,Sheet1!A:I,8,0),"-")</f>
        <v>0</v>
      </c>
      <c r="K8" s="1">
        <f>IFERROR( VLOOKUP(A8,Sheet1!A:I,9,0),"-")</f>
        <v>849</v>
      </c>
    </row>
    <row r="9" spans="1:11" x14ac:dyDescent="0.3">
      <c r="A9" s="10" t="s">
        <v>116</v>
      </c>
      <c r="B9" s="1" t="s">
        <v>79</v>
      </c>
      <c r="C9" s="1" t="s">
        <v>69</v>
      </c>
      <c r="D9" s="1">
        <v>20</v>
      </c>
      <c r="E9" s="1">
        <v>15</v>
      </c>
      <c r="F9" s="1" t="s">
        <v>49</v>
      </c>
      <c r="G9" s="1">
        <f>IFERROR( VLOOKUP(A9,Sheet1!A:I,5,0),"-")</f>
        <v>3</v>
      </c>
      <c r="H9" s="1">
        <f>IFERROR( VLOOKUP(A9,Sheet1!A:I,6,0),"-")</f>
        <v>13</v>
      </c>
      <c r="I9" s="1">
        <f>IFERROR( VLOOKUP(A9,Sheet1!A:I,7,0),"-")</f>
        <v>1</v>
      </c>
      <c r="J9" s="1">
        <f>IFERROR( VLOOKUP(A9,Sheet1!A:I,8,0),"-")</f>
        <v>0</v>
      </c>
      <c r="K9" s="1">
        <f>IFERROR( VLOOKUP(A9,Sheet1!A:I,9,0),"-")</f>
        <v>1027</v>
      </c>
    </row>
    <row r="10" spans="1:11" x14ac:dyDescent="0.3">
      <c r="A10" s="10" t="s">
        <v>117</v>
      </c>
      <c r="B10" s="1" t="s">
        <v>80</v>
      </c>
      <c r="C10" s="1" t="s">
        <v>69</v>
      </c>
      <c r="D10" s="1">
        <v>22</v>
      </c>
      <c r="E10" s="1">
        <v>7</v>
      </c>
      <c r="F10" s="1" t="s">
        <v>50</v>
      </c>
      <c r="G10" s="1">
        <f>IFERROR( VLOOKUP(A10,Sheet1!A:I,5,0),"-")</f>
        <v>6</v>
      </c>
      <c r="H10" s="1">
        <f>IFERROR( VLOOKUP(A10,Sheet1!A:I,6,0),"-")</f>
        <v>15</v>
      </c>
      <c r="I10" s="1">
        <f>IFERROR( VLOOKUP(A10,Sheet1!A:I,7,0),"-")</f>
        <v>0</v>
      </c>
      <c r="J10" s="1">
        <f>IFERROR( VLOOKUP(A10,Sheet1!A:I,8,0),"-")</f>
        <v>0</v>
      </c>
      <c r="K10" s="1">
        <f>IFERROR( VLOOKUP(A10,Sheet1!A:I,9,0),"-")</f>
        <v>1167</v>
      </c>
    </row>
    <row r="11" spans="1:11" x14ac:dyDescent="0.3">
      <c r="A11" s="10" t="s">
        <v>118</v>
      </c>
      <c r="B11" s="1" t="s">
        <v>81</v>
      </c>
      <c r="C11" s="1" t="s">
        <v>68</v>
      </c>
      <c r="D11" s="1">
        <v>19</v>
      </c>
      <c r="E11" s="1">
        <v>7</v>
      </c>
      <c r="F11" s="1" t="s">
        <v>51</v>
      </c>
      <c r="G11" s="1">
        <f>IFERROR( VLOOKUP(A11,Sheet1!A:I,5,0),"-")</f>
        <v>0</v>
      </c>
      <c r="H11" s="1">
        <f>IFERROR( VLOOKUP(A11,Sheet1!A:I,6,0),"-")</f>
        <v>1</v>
      </c>
      <c r="I11" s="1">
        <f>IFERROR( VLOOKUP(A11,Sheet1!A:I,7,0),"-")</f>
        <v>0</v>
      </c>
      <c r="J11" s="1">
        <f>IFERROR( VLOOKUP(A11,Sheet1!A:I,8,0),"-")</f>
        <v>0</v>
      </c>
      <c r="K11" s="1">
        <f>IFERROR( VLOOKUP(A11,Sheet1!A:I,9,0),"-")</f>
        <v>21</v>
      </c>
    </row>
    <row r="12" spans="1:11" x14ac:dyDescent="0.3">
      <c r="A12" s="10" t="s">
        <v>119</v>
      </c>
      <c r="B12" s="1" t="s">
        <v>82</v>
      </c>
      <c r="C12" s="1" t="s">
        <v>70</v>
      </c>
      <c r="D12" s="1">
        <v>16</v>
      </c>
      <c r="E12" s="1">
        <v>2</v>
      </c>
      <c r="F12" s="1" t="s">
        <v>52</v>
      </c>
      <c r="G12" s="1">
        <f>IFERROR( VLOOKUP(A12,Sheet1!A:I,5,0),"-")</f>
        <v>0</v>
      </c>
      <c r="H12" s="1">
        <f>IFERROR( VLOOKUP(A12,Sheet1!A:I,6,0),"-")</f>
        <v>6</v>
      </c>
      <c r="I12" s="1">
        <f>IFERROR( VLOOKUP(A12,Sheet1!A:I,7,0),"-")</f>
        <v>0</v>
      </c>
      <c r="J12" s="1">
        <f>IFERROR( VLOOKUP(A12,Sheet1!A:I,8,0),"-")</f>
        <v>0</v>
      </c>
      <c r="K12" s="1">
        <f>IFERROR( VLOOKUP(A12,Sheet1!A:I,9,0),"-")</f>
        <v>232</v>
      </c>
    </row>
    <row r="13" spans="1:11" x14ac:dyDescent="0.3">
      <c r="A13" s="10" t="s">
        <v>131</v>
      </c>
      <c r="B13" s="1" t="s">
        <v>83</v>
      </c>
      <c r="C13" s="1" t="s">
        <v>68</v>
      </c>
      <c r="D13" s="1">
        <v>16</v>
      </c>
      <c r="E13" s="1">
        <v>9</v>
      </c>
      <c r="F13" s="1" t="s">
        <v>53</v>
      </c>
      <c r="G13" s="1">
        <f>IFERROR( VLOOKUP(A13,Sheet1!A:I,5,0),"-")</f>
        <v>1</v>
      </c>
      <c r="H13" s="1">
        <f>IFERROR( VLOOKUP(A13,Sheet1!A:I,6,0),"-")</f>
        <v>7</v>
      </c>
      <c r="I13" s="1">
        <f>IFERROR( VLOOKUP(A13,Sheet1!A:I,7,0),"-")</f>
        <v>0</v>
      </c>
      <c r="J13" s="1">
        <f>IFERROR( VLOOKUP(A13,Sheet1!A:I,8,0),"-")</f>
        <v>0</v>
      </c>
      <c r="K13" s="1">
        <f>IFERROR( VLOOKUP(A13,Sheet1!A:I,9,0),"-")</f>
        <v>135</v>
      </c>
    </row>
    <row r="14" spans="1:11" x14ac:dyDescent="0.3">
      <c r="A14" s="10" t="s">
        <v>120</v>
      </c>
      <c r="B14" s="1" t="s">
        <v>84</v>
      </c>
      <c r="C14" s="1" t="s">
        <v>69</v>
      </c>
      <c r="D14" s="1">
        <v>43</v>
      </c>
      <c r="E14" s="1">
        <v>6</v>
      </c>
      <c r="F14" s="1" t="s">
        <v>54</v>
      </c>
      <c r="G14" s="1">
        <f>IFERROR( VLOOKUP(A14,Sheet1!A:I,5,0),"-")</f>
        <v>6</v>
      </c>
      <c r="H14" s="1">
        <f>IFERROR( VLOOKUP(A14,Sheet1!A:I,6,0),"-")</f>
        <v>16</v>
      </c>
      <c r="I14" s="1">
        <f>IFERROR( VLOOKUP(A14,Sheet1!A:I,7,0),"-")</f>
        <v>3</v>
      </c>
      <c r="J14" s="1">
        <f>IFERROR( VLOOKUP(A14,Sheet1!A:I,8,0),"-")</f>
        <v>0</v>
      </c>
      <c r="K14" s="1">
        <f>IFERROR( VLOOKUP(A14,Sheet1!A:I,9,0),"-")</f>
        <v>1454</v>
      </c>
    </row>
    <row r="15" spans="1:11" x14ac:dyDescent="0.3">
      <c r="A15" s="10" t="s">
        <v>184</v>
      </c>
      <c r="B15" s="1" t="s">
        <v>86</v>
      </c>
      <c r="C15" s="1" t="s">
        <v>70</v>
      </c>
      <c r="D15" s="1">
        <v>17</v>
      </c>
      <c r="E15" s="1">
        <v>4</v>
      </c>
      <c r="F15" s="1" t="s">
        <v>58</v>
      </c>
      <c r="G15" s="1">
        <f>IFERROR( VLOOKUP(A15,Sheet1!A:I,5,0),"-")</f>
        <v>0</v>
      </c>
      <c r="H15" s="1">
        <f>IFERROR( VLOOKUP(A15,Sheet1!A:I,6,0),"-")</f>
        <v>4</v>
      </c>
      <c r="I15" s="1">
        <f>IFERROR( VLOOKUP(A15,Sheet1!A:I,7,0),"-")</f>
        <v>0</v>
      </c>
      <c r="J15" s="1">
        <f>IFERROR( VLOOKUP(A15,Sheet1!A:I,8,0),"-")</f>
        <v>0</v>
      </c>
      <c r="K15" s="1">
        <f>IFERROR( VLOOKUP(A15,Sheet1!A:I,9,0),"-")</f>
        <v>89</v>
      </c>
    </row>
    <row r="16" spans="1:11" x14ac:dyDescent="0.3">
      <c r="A16" s="10" t="s">
        <v>185</v>
      </c>
      <c r="B16" s="1" t="s">
        <v>87</v>
      </c>
      <c r="C16" s="1" t="s">
        <v>69</v>
      </c>
      <c r="D16" s="1">
        <v>21</v>
      </c>
      <c r="E16" s="1">
        <v>10</v>
      </c>
      <c r="F16" s="1" t="s">
        <v>57</v>
      </c>
      <c r="G16" s="1">
        <f>IFERROR( VLOOKUP(A16,Sheet1!A:I,5,0),"-")</f>
        <v>2</v>
      </c>
      <c r="H16" s="1">
        <f>IFERROR( VLOOKUP(A16,Sheet1!A:I,6,0),"-")</f>
        <v>15</v>
      </c>
      <c r="I16" s="1">
        <f>IFERROR( VLOOKUP(A16,Sheet1!A:I,7,0),"-")</f>
        <v>4</v>
      </c>
      <c r="J16" s="1">
        <f>IFERROR( VLOOKUP(A16,Sheet1!A:I,8,0),"-")</f>
        <v>0</v>
      </c>
      <c r="K16" s="1">
        <f>IFERROR( VLOOKUP(A16,Sheet1!A:I,9,0),"-")</f>
        <v>1137</v>
      </c>
    </row>
    <row r="17" spans="1:11" x14ac:dyDescent="0.3">
      <c r="A17" s="10" t="s">
        <v>121</v>
      </c>
      <c r="B17" s="1" t="s">
        <v>88</v>
      </c>
      <c r="C17" s="1" t="s">
        <v>69</v>
      </c>
      <c r="D17" s="1">
        <v>32</v>
      </c>
      <c r="E17" s="1">
        <v>13</v>
      </c>
      <c r="F17" s="1" t="s">
        <v>56</v>
      </c>
      <c r="G17" s="1">
        <f>IFERROR( VLOOKUP(A17,Sheet1!A:I,5,0),"-")</f>
        <v>0</v>
      </c>
      <c r="H17" s="1">
        <f>IFERROR( VLOOKUP(A17,Sheet1!A:I,6,0),"-")</f>
        <v>3</v>
      </c>
      <c r="I17" s="1">
        <f>IFERROR( VLOOKUP(A17,Sheet1!A:I,7,0),"-")</f>
        <v>0</v>
      </c>
      <c r="J17" s="1">
        <f>IFERROR( VLOOKUP(A17,Sheet1!A:I,8,0),"-")</f>
        <v>0</v>
      </c>
      <c r="K17" s="1">
        <f>IFERROR( VLOOKUP(A17,Sheet1!A:I,9,0),"-")</f>
        <v>51</v>
      </c>
    </row>
    <row r="18" spans="1:11" x14ac:dyDescent="0.3">
      <c r="A18" s="10" t="s">
        <v>122</v>
      </c>
      <c r="B18" s="1" t="s">
        <v>89</v>
      </c>
      <c r="C18" s="1" t="s">
        <v>68</v>
      </c>
      <c r="D18" s="1">
        <v>26</v>
      </c>
      <c r="E18" s="1">
        <v>8</v>
      </c>
      <c r="F18" s="1" t="s">
        <v>59</v>
      </c>
      <c r="G18" s="1">
        <f>IFERROR( VLOOKUP(A18,Sheet1!A:I,5,0),"-")</f>
        <v>10</v>
      </c>
      <c r="H18" s="1">
        <f>IFERROR( VLOOKUP(A18,Sheet1!A:I,6,0),"-")</f>
        <v>15</v>
      </c>
      <c r="I18" s="1">
        <f>IFERROR( VLOOKUP(A18,Sheet1!A:I,7,0),"-")</f>
        <v>3</v>
      </c>
      <c r="J18" s="1">
        <f>IFERROR( VLOOKUP(A18,Sheet1!A:I,8,0),"-")</f>
        <v>0</v>
      </c>
      <c r="K18" s="1">
        <f>IFERROR( VLOOKUP(A18,Sheet1!A:I,9,0),"-")</f>
        <v>1234</v>
      </c>
    </row>
    <row r="19" spans="1:11" x14ac:dyDescent="0.3">
      <c r="A19" s="10" t="s">
        <v>123</v>
      </c>
      <c r="B19" s="1" t="s">
        <v>90</v>
      </c>
      <c r="C19" s="1" t="s">
        <v>71</v>
      </c>
      <c r="D19" s="1">
        <v>42</v>
      </c>
      <c r="E19" s="1">
        <v>1</v>
      </c>
      <c r="F19" s="1" t="s">
        <v>60</v>
      </c>
      <c r="G19" s="1">
        <f>IFERROR( VLOOKUP(A19,Sheet1!A:I,5,0),"-")</f>
        <v>0</v>
      </c>
      <c r="H19" s="1">
        <f>IFERROR( VLOOKUP(A19,Sheet1!A:I,6,0),"-")</f>
        <v>15</v>
      </c>
      <c r="I19" s="1">
        <f>IFERROR( VLOOKUP(A19,Sheet1!A:I,7,0),"-")</f>
        <v>0</v>
      </c>
      <c r="J19" s="1">
        <f>IFERROR( VLOOKUP(A19,Sheet1!A:I,8,0),"-")</f>
        <v>0</v>
      </c>
      <c r="K19" s="1">
        <f>IFERROR( VLOOKUP(A19,Sheet1!A:I,9,0),"-")</f>
        <v>1334</v>
      </c>
    </row>
    <row r="20" spans="1:11" x14ac:dyDescent="0.3">
      <c r="A20" s="10" t="s">
        <v>124</v>
      </c>
      <c r="B20" s="1" t="s">
        <v>91</v>
      </c>
      <c r="C20" s="1" t="s">
        <v>70</v>
      </c>
      <c r="D20" s="1">
        <v>29</v>
      </c>
      <c r="E20" s="1">
        <v>14</v>
      </c>
      <c r="F20" s="1" t="s">
        <v>44</v>
      </c>
      <c r="G20" s="1">
        <f>IFERROR( VLOOKUP(A20,Sheet1!A:I,5,0),"-")</f>
        <v>0</v>
      </c>
      <c r="H20" s="1">
        <f>IFERROR( VLOOKUP(A20,Sheet1!A:I,6,0),"-")</f>
        <v>10</v>
      </c>
      <c r="I20" s="1">
        <f>IFERROR( VLOOKUP(A20,Sheet1!A:I,7,0),"-")</f>
        <v>3</v>
      </c>
      <c r="J20" s="1">
        <f>IFERROR( VLOOKUP(A20,Sheet1!A:I,8,0),"-")</f>
        <v>0</v>
      </c>
      <c r="K20" s="1">
        <f>IFERROR( VLOOKUP(A20,Sheet1!A:I,9,0),"-")</f>
        <v>832</v>
      </c>
    </row>
    <row r="21" spans="1:11" x14ac:dyDescent="0.3">
      <c r="A21" s="10">
        <v>23020325</v>
      </c>
      <c r="B21" s="1" t="s">
        <v>92</v>
      </c>
      <c r="C21" s="1" t="s">
        <v>70</v>
      </c>
      <c r="D21" s="1">
        <v>24</v>
      </c>
      <c r="E21" s="1">
        <v>9</v>
      </c>
      <c r="F21" s="1" t="s">
        <v>99</v>
      </c>
      <c r="G21" s="1" t="str">
        <f>IFERROR( VLOOKUP(A21,Sheet1!A:I,5,0),"-")</f>
        <v>-</v>
      </c>
      <c r="H21" s="1" t="str">
        <f>IFERROR( VLOOKUP(A21,Sheet1!A:I,6,0),"-")</f>
        <v>-</v>
      </c>
      <c r="I21" s="1" t="str">
        <f>IFERROR( VLOOKUP(A21,Sheet1!A:I,7,0),"-")</f>
        <v>-</v>
      </c>
      <c r="J21" s="1" t="str">
        <f>IFERROR( VLOOKUP(A21,Sheet1!A:I,8,0),"-")</f>
        <v>-</v>
      </c>
      <c r="K21" s="1" t="str">
        <f>IFERROR( VLOOKUP(A21,Sheet1!A:I,9,0),"-")</f>
        <v>-</v>
      </c>
    </row>
    <row r="22" spans="1:11" x14ac:dyDescent="0.3">
      <c r="A22" s="10" t="s">
        <v>125</v>
      </c>
      <c r="B22" s="1" t="s">
        <v>93</v>
      </c>
      <c r="C22" s="1" t="s">
        <v>70</v>
      </c>
      <c r="D22" s="1">
        <v>19</v>
      </c>
      <c r="E22" s="1">
        <v>4</v>
      </c>
      <c r="F22" s="1" t="s">
        <v>61</v>
      </c>
      <c r="G22" s="1">
        <f>IFERROR( VLOOKUP(A22,Sheet1!A:I,5,0),"-")</f>
        <v>0</v>
      </c>
      <c r="H22" s="1">
        <f>IFERROR( VLOOKUP(A22,Sheet1!A:I,6,0),"-")</f>
        <v>15</v>
      </c>
      <c r="I22" s="1">
        <f>IFERROR( VLOOKUP(A22,Sheet1!A:I,7,0),"-")</f>
        <v>3</v>
      </c>
      <c r="J22" s="1">
        <f>IFERROR( VLOOKUP(A22,Sheet1!A:I,8,0),"-")</f>
        <v>0</v>
      </c>
      <c r="K22" s="1">
        <f>IFERROR( VLOOKUP(A22,Sheet1!A:I,9,0),"-")</f>
        <v>1216</v>
      </c>
    </row>
    <row r="23" spans="1:11" x14ac:dyDescent="0.3">
      <c r="A23" s="10" t="s">
        <v>126</v>
      </c>
      <c r="B23" s="1" t="s">
        <v>94</v>
      </c>
      <c r="C23" s="1" t="s">
        <v>70</v>
      </c>
      <c r="D23" s="1">
        <v>18</v>
      </c>
      <c r="F23" s="1" t="s">
        <v>62</v>
      </c>
      <c r="G23" s="1">
        <f>IFERROR( VLOOKUP(A23,Sheet1!A:I,5,0),"-")</f>
        <v>0</v>
      </c>
      <c r="H23" s="1">
        <f>IFERROR( VLOOKUP(A23,Sheet1!A:I,6,0),"-")</f>
        <v>2</v>
      </c>
      <c r="I23" s="1">
        <f>IFERROR( VLOOKUP(A23,Sheet1!A:I,7,0),"-")</f>
        <v>0</v>
      </c>
      <c r="J23" s="1">
        <f>IFERROR( VLOOKUP(A23,Sheet1!A:I,8,0),"-")</f>
        <v>0</v>
      </c>
      <c r="K23" s="1">
        <f>IFERROR( VLOOKUP(A23,Sheet1!A:I,9,0),"-")</f>
        <v>39</v>
      </c>
    </row>
    <row r="24" spans="1:11" x14ac:dyDescent="0.3">
      <c r="A24" s="10" t="s">
        <v>127</v>
      </c>
      <c r="B24" s="1" t="s">
        <v>95</v>
      </c>
      <c r="C24" s="1" t="s">
        <v>69</v>
      </c>
      <c r="D24" s="1">
        <v>16</v>
      </c>
      <c r="F24" s="1" t="s">
        <v>63</v>
      </c>
      <c r="G24" s="1">
        <f>IFERROR( VLOOKUP(A24,Sheet1!A:I,5,0),"-")</f>
        <v>1</v>
      </c>
      <c r="H24" s="1">
        <f>IFERROR( VLOOKUP(A24,Sheet1!A:I,6,0),"-")</f>
        <v>5</v>
      </c>
      <c r="I24" s="1">
        <f>IFERROR( VLOOKUP(A24,Sheet1!A:I,7,0),"-")</f>
        <v>0</v>
      </c>
      <c r="J24" s="1">
        <f>IFERROR( VLOOKUP(A24,Sheet1!A:I,8,0),"-")</f>
        <v>0</v>
      </c>
      <c r="K24" s="1">
        <f>IFERROR( VLOOKUP(A24,Sheet1!A:I,9,0),"-")</f>
        <v>142</v>
      </c>
    </row>
    <row r="25" spans="1:11" x14ac:dyDescent="0.3">
      <c r="A25" s="10" t="s">
        <v>128</v>
      </c>
      <c r="B25" s="1" t="s">
        <v>96</v>
      </c>
      <c r="C25" s="1" t="s">
        <v>69</v>
      </c>
      <c r="D25" s="1">
        <v>21</v>
      </c>
      <c r="F25" s="1" t="s">
        <v>64</v>
      </c>
      <c r="G25" s="1">
        <f>IFERROR( VLOOKUP(A25,Sheet1!A:I,5,0),"-")</f>
        <v>0</v>
      </c>
      <c r="H25" s="1">
        <f>IFERROR( VLOOKUP(A25,Sheet1!A:I,6,0),"-")</f>
        <v>1</v>
      </c>
      <c r="I25" s="1">
        <f>IFERROR( VLOOKUP(A25,Sheet1!A:I,7,0),"-")</f>
        <v>0</v>
      </c>
      <c r="J25" s="1">
        <f>IFERROR( VLOOKUP(A25,Sheet1!A:I,8,0),"-")</f>
        <v>0</v>
      </c>
      <c r="K25" s="1">
        <f>IFERROR( VLOOKUP(A25,Sheet1!A:I,9,0),"-")</f>
        <v>2</v>
      </c>
    </row>
    <row r="26" spans="1:11" x14ac:dyDescent="0.3">
      <c r="A26" s="10" t="s">
        <v>176</v>
      </c>
      <c r="B26" s="1" t="s">
        <v>175</v>
      </c>
      <c r="C26" s="1" t="s">
        <v>69</v>
      </c>
      <c r="D26" s="1">
        <v>21</v>
      </c>
      <c r="F26" s="1" t="s">
        <v>177</v>
      </c>
      <c r="G26" s="1">
        <f>IFERROR( VLOOKUP(A26,Sheet1!A:I,5,0),"-")</f>
        <v>0</v>
      </c>
      <c r="H26" s="1">
        <f>IFERROR( VLOOKUP(A26,Sheet1!A:I,6,0),"-")</f>
        <v>2</v>
      </c>
      <c r="I26" s="1">
        <f>IFERROR( VLOOKUP(A26,Sheet1!A:I,7,0),"-")</f>
        <v>0</v>
      </c>
      <c r="J26" s="1">
        <f>IFERROR( VLOOKUP(A26,Sheet1!A:I,8,0),"-")</f>
        <v>0</v>
      </c>
      <c r="K26" s="1">
        <f>IFERROR( VLOOKUP(A26,Sheet1!A:I,9,0),"-")</f>
        <v>115</v>
      </c>
    </row>
    <row r="27" spans="1:11" x14ac:dyDescent="0.3">
      <c r="A27" s="10" t="s">
        <v>129</v>
      </c>
      <c r="B27" s="1" t="s">
        <v>97</v>
      </c>
      <c r="C27" s="1" t="s">
        <v>69</v>
      </c>
      <c r="D27" s="1">
        <v>18</v>
      </c>
      <c r="E27" s="1">
        <v>8</v>
      </c>
      <c r="F27" s="1" t="s">
        <v>65</v>
      </c>
      <c r="G27" s="1">
        <f>IFERROR( VLOOKUP(A27,Sheet1!A:I,5,0),"-")</f>
        <v>0</v>
      </c>
      <c r="H27" s="1">
        <f>IFERROR( VLOOKUP(A27,Sheet1!A:I,6,0),"-")</f>
        <v>2</v>
      </c>
      <c r="I27" s="1">
        <f>IFERROR( VLOOKUP(A27,Sheet1!A:I,7,0),"-")</f>
        <v>0</v>
      </c>
      <c r="J27" s="1">
        <f>IFERROR( VLOOKUP(A27,Sheet1!A:I,8,0),"-")</f>
        <v>0</v>
      </c>
      <c r="K27" s="1">
        <f>IFERROR( VLOOKUP(A27,Sheet1!A:I,9,0),"-")</f>
        <v>61</v>
      </c>
    </row>
    <row r="28" spans="1:11" x14ac:dyDescent="0.3">
      <c r="A28" s="10" t="s">
        <v>130</v>
      </c>
      <c r="B28" s="1" t="s">
        <v>98</v>
      </c>
      <c r="C28" s="1" t="s">
        <v>70</v>
      </c>
      <c r="D28" s="1">
        <v>23</v>
      </c>
      <c r="E28" s="1">
        <v>5</v>
      </c>
      <c r="F28" s="1" t="s">
        <v>45</v>
      </c>
      <c r="G28" s="1">
        <f>IFERROR( VLOOKUP(A28,Sheet1!A:I,5,0),"-")</f>
        <v>0</v>
      </c>
      <c r="H28" s="1">
        <f>IFERROR( VLOOKUP(A28,Sheet1!A:I,6,0),"-")</f>
        <v>11</v>
      </c>
      <c r="I28" s="1">
        <f>IFERROR( VLOOKUP(A28,Sheet1!A:I,7,0),"-")</f>
        <v>2</v>
      </c>
      <c r="J28" s="1">
        <f>IFERROR( VLOOKUP(A28,Sheet1!A:I,8,0),"-")</f>
        <v>0</v>
      </c>
      <c r="K28" s="1">
        <f>IFERROR( VLOOKUP(A28,Sheet1!A:I,9,0),"-")</f>
        <v>810</v>
      </c>
    </row>
    <row r="29" spans="1:11" x14ac:dyDescent="0.3">
      <c r="A29" s="10" t="s">
        <v>183</v>
      </c>
      <c r="B29" s="1" t="s">
        <v>85</v>
      </c>
      <c r="C29" s="1" t="s">
        <v>100</v>
      </c>
      <c r="D29" s="1">
        <v>338</v>
      </c>
      <c r="E29" s="1">
        <v>9</v>
      </c>
      <c r="F29" s="1" t="s">
        <v>55</v>
      </c>
      <c r="G29" s="1">
        <f>IFERROR( VLOOKUP(A29,Sheet1!A:I,5,0),"-")</f>
        <v>0</v>
      </c>
      <c r="H29" s="1">
        <f>IFERROR( VLOOKUP(A29,Sheet1!A:I,6,0),"-")</f>
        <v>4</v>
      </c>
      <c r="I29" s="1">
        <f>IFERROR( VLOOKUP(A29,Sheet1!A:I,7,0),"-")</f>
        <v>0</v>
      </c>
      <c r="J29" s="1">
        <f>IFERROR( VLOOKUP(A29,Sheet1!A:I,8,0),"-")</f>
        <v>0</v>
      </c>
      <c r="K29" s="1">
        <f>IFERROR( VLOOKUP(A29,Sheet1!A:I,9,0),"-")</f>
        <v>174</v>
      </c>
    </row>
    <row r="30" spans="1:11" x14ac:dyDescent="0.3">
      <c r="B30" s="1" t="s">
        <v>101</v>
      </c>
      <c r="C30" s="1" t="s">
        <v>100</v>
      </c>
      <c r="D30" s="1">
        <v>47</v>
      </c>
      <c r="E30" s="1" t="s">
        <v>102</v>
      </c>
      <c r="F30" s="1" t="s">
        <v>178</v>
      </c>
      <c r="G30" s="1" t="str">
        <f>IFERROR( VLOOKUP(A30,Sheet1!A:I,5,0),"-")</f>
        <v>-</v>
      </c>
      <c r="H30" s="1" t="str">
        <f>IFERROR( VLOOKUP(A30,Sheet1!A:I,6,0),"-")</f>
        <v>-</v>
      </c>
      <c r="I30" s="1" t="str">
        <f>IFERROR( VLOOKUP(A30,Sheet1!A:I,7,0),"-")</f>
        <v>-</v>
      </c>
      <c r="J30" s="1" t="str">
        <f>IFERROR( VLOOKUP(A30,Sheet1!A:I,8,0),"-")</f>
        <v>-</v>
      </c>
      <c r="K30" s="1" t="str">
        <f>IFERROR( VLOOKUP(A30,Sheet1!A:I,9,0),"-")</f>
        <v>-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959C-125B-43A5-B780-4E72F542F120}">
  <dimension ref="A1:I29"/>
  <sheetViews>
    <sheetView topLeftCell="A14" workbookViewId="0">
      <selection activeCell="A16" sqref="A16"/>
    </sheetView>
  </sheetViews>
  <sheetFormatPr defaultRowHeight="14.4" x14ac:dyDescent="0.3"/>
  <cols>
    <col min="1" max="1" width="10.33203125" style="19" bestFit="1" customWidth="1"/>
  </cols>
  <sheetData>
    <row r="1" spans="1:9" ht="15" thickBot="1" x14ac:dyDescent="0.35">
      <c r="A1" s="17" t="s">
        <v>104</v>
      </c>
      <c r="B1" s="11" t="s">
        <v>34</v>
      </c>
      <c r="C1" s="11" t="s">
        <v>179</v>
      </c>
      <c r="D1" s="11" t="s">
        <v>180</v>
      </c>
      <c r="E1" s="12" t="s">
        <v>181</v>
      </c>
      <c r="F1" s="12" t="s">
        <v>182</v>
      </c>
      <c r="G1" s="12" t="s">
        <v>105</v>
      </c>
      <c r="H1" s="12" t="s">
        <v>106</v>
      </c>
      <c r="I1" s="13" t="s">
        <v>107</v>
      </c>
    </row>
    <row r="2" spans="1:9" ht="19.8" thickBot="1" x14ac:dyDescent="0.35">
      <c r="A2" s="17" t="s">
        <v>108</v>
      </c>
      <c r="B2" s="11" t="s">
        <v>132</v>
      </c>
      <c r="C2" s="11" t="s">
        <v>133</v>
      </c>
      <c r="D2" s="11" t="s">
        <v>134</v>
      </c>
      <c r="E2" s="12">
        <v>7</v>
      </c>
      <c r="F2" s="12">
        <v>17</v>
      </c>
      <c r="G2" s="12">
        <v>5</v>
      </c>
      <c r="H2" s="12">
        <v>0</v>
      </c>
      <c r="I2" s="13">
        <v>1440</v>
      </c>
    </row>
    <row r="3" spans="1:9" ht="19.8" thickBot="1" x14ac:dyDescent="0.35">
      <c r="A3" s="17" t="s">
        <v>110</v>
      </c>
      <c r="B3" s="11" t="s">
        <v>135</v>
      </c>
      <c r="C3" s="11" t="s">
        <v>136</v>
      </c>
      <c r="D3" s="11" t="s">
        <v>134</v>
      </c>
      <c r="E3" s="12">
        <v>0</v>
      </c>
      <c r="F3" s="12">
        <v>17</v>
      </c>
      <c r="G3" s="12">
        <v>3</v>
      </c>
      <c r="H3" s="12">
        <v>0</v>
      </c>
      <c r="I3" s="13">
        <v>1563</v>
      </c>
    </row>
    <row r="4" spans="1:9" ht="19.8" thickBot="1" x14ac:dyDescent="0.35">
      <c r="A4" s="17" t="s">
        <v>111</v>
      </c>
      <c r="B4" s="11" t="s">
        <v>137</v>
      </c>
      <c r="C4" s="11" t="s">
        <v>136</v>
      </c>
      <c r="D4" s="11" t="s">
        <v>134</v>
      </c>
      <c r="E4" s="12">
        <v>1</v>
      </c>
      <c r="F4" s="12">
        <v>4</v>
      </c>
      <c r="G4" s="12">
        <v>0</v>
      </c>
      <c r="H4" s="12">
        <v>0</v>
      </c>
      <c r="I4" s="13">
        <v>76</v>
      </c>
    </row>
    <row r="5" spans="1:9" ht="19.8" thickBot="1" x14ac:dyDescent="0.35">
      <c r="A5" s="17" t="s">
        <v>112</v>
      </c>
      <c r="B5" s="11" t="s">
        <v>138</v>
      </c>
      <c r="C5" s="11" t="s">
        <v>139</v>
      </c>
      <c r="D5" s="11" t="s">
        <v>134</v>
      </c>
      <c r="E5" s="12">
        <v>0</v>
      </c>
      <c r="F5" s="12">
        <v>3</v>
      </c>
      <c r="G5" s="12">
        <v>0</v>
      </c>
      <c r="H5" s="12">
        <v>0</v>
      </c>
      <c r="I5" s="13">
        <v>229</v>
      </c>
    </row>
    <row r="6" spans="1:9" ht="19.8" thickBot="1" x14ac:dyDescent="0.35">
      <c r="A6" s="17" t="s">
        <v>113</v>
      </c>
      <c r="B6" s="11" t="s">
        <v>140</v>
      </c>
      <c r="C6" s="11" t="s">
        <v>141</v>
      </c>
      <c r="D6" s="11" t="s">
        <v>134</v>
      </c>
      <c r="E6" s="12">
        <v>2</v>
      </c>
      <c r="F6" s="12">
        <v>12</v>
      </c>
      <c r="G6" s="12">
        <v>2</v>
      </c>
      <c r="H6" s="12">
        <v>0</v>
      </c>
      <c r="I6" s="13">
        <v>1000</v>
      </c>
    </row>
    <row r="7" spans="1:9" ht="19.8" thickBot="1" x14ac:dyDescent="0.35">
      <c r="A7" s="17" t="s">
        <v>114</v>
      </c>
      <c r="B7" s="11" t="s">
        <v>142</v>
      </c>
      <c r="C7" s="11" t="s">
        <v>143</v>
      </c>
      <c r="D7" s="11" t="s">
        <v>134</v>
      </c>
      <c r="E7" s="12">
        <v>1</v>
      </c>
      <c r="F7" s="12">
        <v>7</v>
      </c>
      <c r="G7" s="12">
        <v>2</v>
      </c>
      <c r="H7" s="12">
        <v>0</v>
      </c>
      <c r="I7" s="13">
        <v>449</v>
      </c>
    </row>
    <row r="8" spans="1:9" ht="19.8" thickBot="1" x14ac:dyDescent="0.35">
      <c r="A8" s="17" t="s">
        <v>115</v>
      </c>
      <c r="B8" s="11" t="s">
        <v>144</v>
      </c>
      <c r="C8" s="11" t="s">
        <v>145</v>
      </c>
      <c r="D8" s="11" t="s">
        <v>134</v>
      </c>
      <c r="E8" s="12">
        <v>7</v>
      </c>
      <c r="F8" s="12">
        <v>11</v>
      </c>
      <c r="G8" s="12">
        <v>0</v>
      </c>
      <c r="H8" s="12">
        <v>0</v>
      </c>
      <c r="I8" s="13">
        <v>849</v>
      </c>
    </row>
    <row r="9" spans="1:9" ht="19.8" thickBot="1" x14ac:dyDescent="0.35">
      <c r="A9" s="17" t="s">
        <v>116</v>
      </c>
      <c r="B9" s="11" t="s">
        <v>140</v>
      </c>
      <c r="C9" s="11" t="s">
        <v>146</v>
      </c>
      <c r="D9" s="11" t="s">
        <v>134</v>
      </c>
      <c r="E9" s="12">
        <v>3</v>
      </c>
      <c r="F9" s="12">
        <v>13</v>
      </c>
      <c r="G9" s="12">
        <v>1</v>
      </c>
      <c r="H9" s="12">
        <v>0</v>
      </c>
      <c r="I9" s="13">
        <v>1027</v>
      </c>
    </row>
    <row r="10" spans="1:9" ht="19.8" thickBot="1" x14ac:dyDescent="0.35">
      <c r="A10" s="17" t="s">
        <v>117</v>
      </c>
      <c r="B10" s="11" t="s">
        <v>147</v>
      </c>
      <c r="C10" s="11" t="s">
        <v>148</v>
      </c>
      <c r="D10" s="11" t="s">
        <v>134</v>
      </c>
      <c r="E10" s="12">
        <v>6</v>
      </c>
      <c r="F10" s="12">
        <v>15</v>
      </c>
      <c r="G10" s="12">
        <v>0</v>
      </c>
      <c r="H10" s="12">
        <v>0</v>
      </c>
      <c r="I10" s="13">
        <v>1167</v>
      </c>
    </row>
    <row r="11" spans="1:9" ht="19.8" thickBot="1" x14ac:dyDescent="0.35">
      <c r="A11" s="17" t="s">
        <v>118</v>
      </c>
      <c r="B11" s="11" t="s">
        <v>149</v>
      </c>
      <c r="C11" s="11" t="s">
        <v>150</v>
      </c>
      <c r="D11" s="11" t="s">
        <v>134</v>
      </c>
      <c r="E11" s="12">
        <v>0</v>
      </c>
      <c r="F11" s="12">
        <v>1</v>
      </c>
      <c r="G11" s="12">
        <v>0</v>
      </c>
      <c r="H11" s="12">
        <v>0</v>
      </c>
      <c r="I11" s="13">
        <v>21</v>
      </c>
    </row>
    <row r="12" spans="1:9" ht="19.8" thickBot="1" x14ac:dyDescent="0.35">
      <c r="A12" s="17" t="s">
        <v>119</v>
      </c>
      <c r="B12" s="11" t="s">
        <v>151</v>
      </c>
      <c r="C12" s="11" t="s">
        <v>150</v>
      </c>
      <c r="D12" s="11" t="s">
        <v>134</v>
      </c>
      <c r="E12" s="12">
        <v>0</v>
      </c>
      <c r="F12" s="12">
        <v>6</v>
      </c>
      <c r="G12" s="12">
        <v>0</v>
      </c>
      <c r="H12" s="12">
        <v>0</v>
      </c>
      <c r="I12" s="13">
        <v>232</v>
      </c>
    </row>
    <row r="13" spans="1:9" ht="19.8" thickBot="1" x14ac:dyDescent="0.35">
      <c r="A13" s="17" t="s">
        <v>131</v>
      </c>
      <c r="B13" s="11" t="s">
        <v>152</v>
      </c>
      <c r="C13" s="11" t="s">
        <v>150</v>
      </c>
      <c r="D13" s="11" t="s">
        <v>134</v>
      </c>
      <c r="E13" s="12">
        <v>1</v>
      </c>
      <c r="F13" s="12">
        <v>7</v>
      </c>
      <c r="G13" s="12">
        <v>0</v>
      </c>
      <c r="H13" s="12">
        <v>0</v>
      </c>
      <c r="I13" s="13">
        <v>135</v>
      </c>
    </row>
    <row r="14" spans="1:9" ht="19.8" thickBot="1" x14ac:dyDescent="0.35">
      <c r="A14" s="17" t="s">
        <v>120</v>
      </c>
      <c r="B14" s="11" t="s">
        <v>152</v>
      </c>
      <c r="C14" s="11" t="s">
        <v>150</v>
      </c>
      <c r="D14" s="11" t="s">
        <v>134</v>
      </c>
      <c r="E14" s="12">
        <v>6</v>
      </c>
      <c r="F14" s="12">
        <v>16</v>
      </c>
      <c r="G14" s="12">
        <v>3</v>
      </c>
      <c r="H14" s="12">
        <v>0</v>
      </c>
      <c r="I14" s="13">
        <v>1454</v>
      </c>
    </row>
    <row r="15" spans="1:9" ht="19.8" thickBot="1" x14ac:dyDescent="0.35">
      <c r="A15" s="17" t="s">
        <v>183</v>
      </c>
      <c r="B15" s="11" t="s">
        <v>153</v>
      </c>
      <c r="C15" s="11" t="s">
        <v>154</v>
      </c>
      <c r="D15" s="11" t="s">
        <v>134</v>
      </c>
      <c r="E15" s="12">
        <v>0</v>
      </c>
      <c r="F15" s="12">
        <v>4</v>
      </c>
      <c r="G15" s="12">
        <v>0</v>
      </c>
      <c r="H15" s="12">
        <v>0</v>
      </c>
      <c r="I15" s="13">
        <v>174</v>
      </c>
    </row>
    <row r="16" spans="1:9" ht="19.8" thickBot="1" x14ac:dyDescent="0.35">
      <c r="A16" s="17" t="s">
        <v>184</v>
      </c>
      <c r="B16" s="11" t="s">
        <v>155</v>
      </c>
      <c r="C16" s="11" t="s">
        <v>156</v>
      </c>
      <c r="D16" s="11" t="s">
        <v>134</v>
      </c>
      <c r="E16" s="12">
        <v>0</v>
      </c>
      <c r="F16" s="12">
        <v>4</v>
      </c>
      <c r="G16" s="12">
        <v>0</v>
      </c>
      <c r="H16" s="12">
        <v>0</v>
      </c>
      <c r="I16" s="13">
        <v>89</v>
      </c>
    </row>
    <row r="17" spans="1:9" ht="19.8" thickBot="1" x14ac:dyDescent="0.35">
      <c r="A17" s="17" t="s">
        <v>185</v>
      </c>
      <c r="B17" s="11" t="s">
        <v>157</v>
      </c>
      <c r="C17" s="11" t="s">
        <v>156</v>
      </c>
      <c r="D17" s="11" t="s">
        <v>134</v>
      </c>
      <c r="E17" s="12">
        <v>2</v>
      </c>
      <c r="F17" s="12">
        <v>15</v>
      </c>
      <c r="G17" s="12">
        <v>4</v>
      </c>
      <c r="H17" s="12">
        <v>0</v>
      </c>
      <c r="I17" s="13">
        <v>1137</v>
      </c>
    </row>
    <row r="18" spans="1:9" ht="19.8" thickBot="1" x14ac:dyDescent="0.35">
      <c r="A18" s="17" t="s">
        <v>121</v>
      </c>
      <c r="B18" s="11" t="s">
        <v>137</v>
      </c>
      <c r="C18" s="11" t="s">
        <v>158</v>
      </c>
      <c r="D18" s="11" t="s">
        <v>134</v>
      </c>
      <c r="E18" s="12">
        <v>0</v>
      </c>
      <c r="F18" s="12">
        <v>3</v>
      </c>
      <c r="G18" s="12">
        <v>0</v>
      </c>
      <c r="H18" s="12">
        <v>0</v>
      </c>
      <c r="I18" s="13">
        <v>51</v>
      </c>
    </row>
    <row r="19" spans="1:9" ht="19.8" thickBot="1" x14ac:dyDescent="0.35">
      <c r="A19" s="17" t="s">
        <v>122</v>
      </c>
      <c r="B19" s="11" t="s">
        <v>140</v>
      </c>
      <c r="C19" s="11" t="s">
        <v>159</v>
      </c>
      <c r="D19" s="11" t="s">
        <v>134</v>
      </c>
      <c r="E19" s="12">
        <v>10</v>
      </c>
      <c r="F19" s="12">
        <v>15</v>
      </c>
      <c r="G19" s="12">
        <v>3</v>
      </c>
      <c r="H19" s="12">
        <v>0</v>
      </c>
      <c r="I19" s="13">
        <v>1234</v>
      </c>
    </row>
    <row r="20" spans="1:9" ht="19.8" thickBot="1" x14ac:dyDescent="0.35">
      <c r="A20" s="17" t="s">
        <v>123</v>
      </c>
      <c r="B20" s="11" t="s">
        <v>157</v>
      </c>
      <c r="C20" s="11" t="s">
        <v>160</v>
      </c>
      <c r="D20" s="11" t="s">
        <v>134</v>
      </c>
      <c r="E20" s="12">
        <v>0</v>
      </c>
      <c r="F20" s="12">
        <v>15</v>
      </c>
      <c r="G20" s="12">
        <v>0</v>
      </c>
      <c r="H20" s="12">
        <v>0</v>
      </c>
      <c r="I20" s="13">
        <v>1334</v>
      </c>
    </row>
    <row r="21" spans="1:9" ht="19.8" thickBot="1" x14ac:dyDescent="0.35">
      <c r="A21" s="17" t="s">
        <v>186</v>
      </c>
      <c r="B21" s="11" t="s">
        <v>161</v>
      </c>
      <c r="C21" s="11" t="s">
        <v>162</v>
      </c>
      <c r="D21" s="11" t="s">
        <v>134</v>
      </c>
      <c r="E21" s="12">
        <v>0</v>
      </c>
      <c r="F21" s="12">
        <v>7</v>
      </c>
      <c r="G21" s="12">
        <v>0</v>
      </c>
      <c r="H21" s="12">
        <v>0</v>
      </c>
      <c r="I21" s="13">
        <v>55</v>
      </c>
    </row>
    <row r="22" spans="1:9" ht="19.8" thickBot="1" x14ac:dyDescent="0.35">
      <c r="A22" s="17" t="s">
        <v>124</v>
      </c>
      <c r="B22" s="11" t="s">
        <v>140</v>
      </c>
      <c r="C22" s="11" t="s">
        <v>163</v>
      </c>
      <c r="D22" s="11" t="s">
        <v>134</v>
      </c>
      <c r="E22" s="12">
        <v>0</v>
      </c>
      <c r="F22" s="12">
        <v>10</v>
      </c>
      <c r="G22" s="12">
        <v>3</v>
      </c>
      <c r="H22" s="12">
        <v>0</v>
      </c>
      <c r="I22" s="13">
        <v>832</v>
      </c>
    </row>
    <row r="23" spans="1:9" ht="19.8" thickBot="1" x14ac:dyDescent="0.35">
      <c r="A23" s="17" t="s">
        <v>125</v>
      </c>
      <c r="B23" s="11" t="s">
        <v>164</v>
      </c>
      <c r="C23" s="11" t="s">
        <v>165</v>
      </c>
      <c r="D23" s="11" t="s">
        <v>134</v>
      </c>
      <c r="E23" s="12">
        <v>0</v>
      </c>
      <c r="F23" s="12">
        <v>15</v>
      </c>
      <c r="G23" s="12">
        <v>3</v>
      </c>
      <c r="H23" s="12">
        <v>0</v>
      </c>
      <c r="I23" s="13">
        <v>1216</v>
      </c>
    </row>
    <row r="24" spans="1:9" ht="19.8" thickBot="1" x14ac:dyDescent="0.35">
      <c r="A24" s="17" t="s">
        <v>126</v>
      </c>
      <c r="B24" s="11" t="s">
        <v>157</v>
      </c>
      <c r="C24" s="11" t="s">
        <v>166</v>
      </c>
      <c r="D24" s="11" t="s">
        <v>134</v>
      </c>
      <c r="E24" s="12">
        <v>0</v>
      </c>
      <c r="F24" s="12">
        <v>2</v>
      </c>
      <c r="G24" s="12">
        <v>0</v>
      </c>
      <c r="H24" s="12">
        <v>0</v>
      </c>
      <c r="I24" s="13">
        <v>39</v>
      </c>
    </row>
    <row r="25" spans="1:9" ht="19.8" thickBot="1" x14ac:dyDescent="0.35">
      <c r="A25" s="17" t="s">
        <v>127</v>
      </c>
      <c r="B25" s="11" t="s">
        <v>137</v>
      </c>
      <c r="C25" s="11" t="s">
        <v>167</v>
      </c>
      <c r="D25" s="11" t="s">
        <v>134</v>
      </c>
      <c r="E25" s="12">
        <v>1</v>
      </c>
      <c r="F25" s="12">
        <v>5</v>
      </c>
      <c r="G25" s="12">
        <v>0</v>
      </c>
      <c r="H25" s="12">
        <v>0</v>
      </c>
      <c r="I25" s="13">
        <v>142</v>
      </c>
    </row>
    <row r="26" spans="1:9" ht="19.8" thickBot="1" x14ac:dyDescent="0.35">
      <c r="A26" s="17" t="s">
        <v>128</v>
      </c>
      <c r="B26" s="11" t="s">
        <v>168</v>
      </c>
      <c r="C26" s="11" t="s">
        <v>169</v>
      </c>
      <c r="D26" s="11" t="s">
        <v>134</v>
      </c>
      <c r="E26" s="12">
        <v>0</v>
      </c>
      <c r="F26" s="12">
        <v>1</v>
      </c>
      <c r="G26" s="12">
        <v>0</v>
      </c>
      <c r="H26" s="12">
        <v>0</v>
      </c>
      <c r="I26" s="13">
        <v>2</v>
      </c>
    </row>
    <row r="27" spans="1:9" ht="19.8" thickBot="1" x14ac:dyDescent="0.35">
      <c r="A27" s="17" t="s">
        <v>176</v>
      </c>
      <c r="B27" s="11" t="s">
        <v>168</v>
      </c>
      <c r="C27" s="11" t="s">
        <v>170</v>
      </c>
      <c r="D27" s="11" t="s">
        <v>134</v>
      </c>
      <c r="E27" s="12">
        <v>0</v>
      </c>
      <c r="F27" s="12">
        <v>2</v>
      </c>
      <c r="G27" s="12">
        <v>0</v>
      </c>
      <c r="H27" s="12">
        <v>0</v>
      </c>
      <c r="I27" s="13">
        <v>115</v>
      </c>
    </row>
    <row r="28" spans="1:9" ht="19.8" thickBot="1" x14ac:dyDescent="0.35">
      <c r="A28" s="18" t="s">
        <v>129</v>
      </c>
      <c r="B28" s="14" t="s">
        <v>171</v>
      </c>
      <c r="C28" s="14" t="s">
        <v>172</v>
      </c>
      <c r="D28" s="14" t="s">
        <v>134</v>
      </c>
      <c r="E28" s="15">
        <v>0</v>
      </c>
      <c r="F28" s="15">
        <v>2</v>
      </c>
      <c r="G28" s="15">
        <v>0</v>
      </c>
      <c r="H28" s="15">
        <v>0</v>
      </c>
      <c r="I28" s="16">
        <v>61</v>
      </c>
    </row>
    <row r="29" spans="1:9" x14ac:dyDescent="0.3">
      <c r="A29" s="19" t="s">
        <v>130</v>
      </c>
      <c r="B29" t="s">
        <v>173</v>
      </c>
      <c r="C29" t="s">
        <v>174</v>
      </c>
      <c r="D29" t="s">
        <v>134</v>
      </c>
      <c r="E29">
        <v>0</v>
      </c>
      <c r="F29">
        <v>11</v>
      </c>
      <c r="G29">
        <v>2</v>
      </c>
      <c r="H29">
        <v>0</v>
      </c>
      <c r="I29"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C08A-B865-4B83-9B5A-048D91606EFA}">
  <dimension ref="A1:C27"/>
  <sheetViews>
    <sheetView workbookViewId="0">
      <selection activeCell="A22" sqref="A22"/>
    </sheetView>
  </sheetViews>
  <sheetFormatPr defaultRowHeight="14.4" x14ac:dyDescent="0.3"/>
  <cols>
    <col min="1" max="1" width="67.88671875" style="1" bestFit="1" customWidth="1"/>
    <col min="2" max="2" width="65" style="1" bestFit="1" customWidth="1"/>
    <col min="3" max="3" width="64.33203125" style="1" customWidth="1"/>
  </cols>
  <sheetData>
    <row r="1" spans="1:3" ht="22.5" customHeight="1" thickBot="1" x14ac:dyDescent="0.35">
      <c r="A1" s="5" t="s">
        <v>23</v>
      </c>
      <c r="B1" s="6" t="s">
        <v>29</v>
      </c>
      <c r="C1" s="6" t="s">
        <v>31</v>
      </c>
    </row>
    <row r="2" spans="1:3" x14ac:dyDescent="0.3">
      <c r="A2" s="3" t="s">
        <v>1</v>
      </c>
      <c r="C2" s="3" t="s">
        <v>19</v>
      </c>
    </row>
    <row r="3" spans="1:3" x14ac:dyDescent="0.3">
      <c r="A3" s="3" t="s">
        <v>12</v>
      </c>
      <c r="B3" s="9">
        <v>20</v>
      </c>
      <c r="C3" s="3"/>
    </row>
    <row r="4" spans="1:3" x14ac:dyDescent="0.3">
      <c r="A4" s="3" t="s">
        <v>14</v>
      </c>
      <c r="B4" s="9">
        <v>40</v>
      </c>
      <c r="C4" s="3"/>
    </row>
    <row r="5" spans="1:3" x14ac:dyDescent="0.3">
      <c r="A5" s="3" t="s">
        <v>67</v>
      </c>
      <c r="B5" s="9">
        <v>50</v>
      </c>
      <c r="C5" s="3"/>
    </row>
    <row r="6" spans="1:3" x14ac:dyDescent="0.3">
      <c r="A6" s="3" t="s">
        <v>15</v>
      </c>
      <c r="B6" s="9">
        <v>60</v>
      </c>
      <c r="C6" s="3"/>
    </row>
    <row r="7" spans="1:3" x14ac:dyDescent="0.3">
      <c r="A7" s="3" t="s">
        <v>2</v>
      </c>
      <c r="B7" s="9">
        <v>100</v>
      </c>
      <c r="C7" s="3"/>
    </row>
    <row r="8" spans="1:3" x14ac:dyDescent="0.3">
      <c r="A8" s="3" t="s">
        <v>16</v>
      </c>
      <c r="B8" s="9">
        <v>20</v>
      </c>
      <c r="C8" s="3"/>
    </row>
    <row r="9" spans="1:3" x14ac:dyDescent="0.3">
      <c r="A9" s="3" t="s">
        <v>3</v>
      </c>
      <c r="B9" s="9">
        <v>30</v>
      </c>
      <c r="C9" s="3" t="s">
        <v>30</v>
      </c>
    </row>
    <row r="10" spans="1:3" x14ac:dyDescent="0.3">
      <c r="A10" s="3" t="s">
        <v>20</v>
      </c>
      <c r="B10" s="9">
        <v>80</v>
      </c>
      <c r="C10" s="3"/>
    </row>
    <row r="11" spans="1:3" x14ac:dyDescent="0.3">
      <c r="A11" s="3" t="s">
        <v>27</v>
      </c>
      <c r="B11" s="9">
        <v>60</v>
      </c>
      <c r="C11" s="3"/>
    </row>
    <row r="12" spans="1:3" x14ac:dyDescent="0.3">
      <c r="A12" s="3" t="s">
        <v>13</v>
      </c>
      <c r="B12" s="9">
        <v>50</v>
      </c>
      <c r="C12" s="3"/>
    </row>
    <row r="13" spans="1:3" x14ac:dyDescent="0.3">
      <c r="A13" s="3" t="s">
        <v>21</v>
      </c>
      <c r="B13" s="9">
        <v>50</v>
      </c>
      <c r="C13" s="3"/>
    </row>
    <row r="14" spans="1:3" x14ac:dyDescent="0.3">
      <c r="A14" s="3" t="s">
        <v>22</v>
      </c>
      <c r="B14" s="9">
        <v>50</v>
      </c>
      <c r="C14" s="3"/>
    </row>
    <row r="15" spans="1:3" x14ac:dyDescent="0.3">
      <c r="A15" s="3" t="s">
        <v>4</v>
      </c>
      <c r="B15" s="9">
        <v>100</v>
      </c>
      <c r="C15" s="3" t="s">
        <v>5</v>
      </c>
    </row>
    <row r="16" spans="1:3" x14ac:dyDescent="0.3">
      <c r="A16" s="3" t="s">
        <v>7</v>
      </c>
      <c r="B16" s="9">
        <v>100</v>
      </c>
      <c r="C16" s="3"/>
    </row>
    <row r="17" spans="1:3" x14ac:dyDescent="0.3">
      <c r="A17" s="3" t="s">
        <v>32</v>
      </c>
      <c r="B17" s="9">
        <v>100</v>
      </c>
      <c r="C17" s="3"/>
    </row>
    <row r="18" spans="1:3" x14ac:dyDescent="0.3">
      <c r="A18" s="3" t="s">
        <v>6</v>
      </c>
      <c r="B18" s="9">
        <v>200</v>
      </c>
      <c r="C18" s="3" t="s">
        <v>17</v>
      </c>
    </row>
    <row r="19" spans="1:3" x14ac:dyDescent="0.3">
      <c r="A19" s="3" t="s">
        <v>28</v>
      </c>
      <c r="B19" s="9">
        <v>200</v>
      </c>
      <c r="C19" s="3"/>
    </row>
    <row r="20" spans="1:3" x14ac:dyDescent="0.3">
      <c r="A20" s="3" t="s">
        <v>24</v>
      </c>
      <c r="B20" s="9">
        <v>20</v>
      </c>
      <c r="C20" s="3"/>
    </row>
    <row r="21" spans="1:3" x14ac:dyDescent="0.3">
      <c r="A21" s="3" t="s">
        <v>8</v>
      </c>
      <c r="B21" s="9">
        <v>200</v>
      </c>
      <c r="C21" s="3"/>
    </row>
    <row r="22" spans="1:3" x14ac:dyDescent="0.3">
      <c r="A22" s="3" t="s">
        <v>9</v>
      </c>
      <c r="B22" s="9">
        <v>100</v>
      </c>
      <c r="C22" s="3"/>
    </row>
    <row r="23" spans="1:3" x14ac:dyDescent="0.3">
      <c r="A23" s="3" t="s">
        <v>10</v>
      </c>
      <c r="B23" s="9">
        <v>100</v>
      </c>
      <c r="C23" s="3"/>
    </row>
    <row r="24" spans="1:3" x14ac:dyDescent="0.3">
      <c r="A24" s="3" t="s">
        <v>0</v>
      </c>
      <c r="B24" s="7">
        <v>200</v>
      </c>
      <c r="C24" s="3" t="s">
        <v>18</v>
      </c>
    </row>
    <row r="25" spans="1:3" x14ac:dyDescent="0.3">
      <c r="A25" s="3" t="s">
        <v>11</v>
      </c>
      <c r="B25" s="9">
        <v>150</v>
      </c>
      <c r="C25" s="3" t="s">
        <v>103</v>
      </c>
    </row>
    <row r="26" spans="1:3" x14ac:dyDescent="0.3">
      <c r="A26" s="3" t="s">
        <v>25</v>
      </c>
      <c r="B26" s="9">
        <v>20</v>
      </c>
      <c r="C26" s="3" t="s">
        <v>26</v>
      </c>
    </row>
    <row r="27" spans="1:3" x14ac:dyDescent="0.3">
      <c r="A27" s="3" t="s">
        <v>33</v>
      </c>
      <c r="B27" s="9">
        <v>30</v>
      </c>
      <c r="C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003C-29EC-4961-822C-3C1534E5601A}">
  <dimension ref="A1:D2"/>
  <sheetViews>
    <sheetView workbookViewId="0">
      <selection activeCell="A2" sqref="A2"/>
    </sheetView>
  </sheetViews>
  <sheetFormatPr defaultRowHeight="14.4" x14ac:dyDescent="0.3"/>
  <sheetData>
    <row r="1" spans="1:4" x14ac:dyDescent="0.3">
      <c r="A1" s="20">
        <v>3671</v>
      </c>
      <c r="B1" s="20"/>
      <c r="C1" s="20"/>
      <c r="D1" s="20"/>
    </row>
    <row r="2" spans="1:4" x14ac:dyDescent="0.3">
      <c r="A2" s="8"/>
      <c r="B2" s="8"/>
      <c r="C2" s="8"/>
      <c r="D2" s="8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1711-960C-4441-996C-F8266179135A}">
  <dimension ref="A1:B29"/>
  <sheetViews>
    <sheetView tabSelected="1" workbookViewId="0">
      <selection activeCell="B10" sqref="B10"/>
    </sheetView>
  </sheetViews>
  <sheetFormatPr defaultRowHeight="14.4" x14ac:dyDescent="0.3"/>
  <cols>
    <col min="1" max="1" width="16.33203125" style="2" bestFit="1" customWidth="1"/>
    <col min="2" max="2" width="11.109375" style="3" customWidth="1"/>
  </cols>
  <sheetData>
    <row r="1" spans="1:2" x14ac:dyDescent="0.3">
      <c r="A1" s="1" t="s">
        <v>34</v>
      </c>
      <c r="B1" s="4" t="s">
        <v>66</v>
      </c>
    </row>
    <row r="2" spans="1:2" x14ac:dyDescent="0.3">
      <c r="A2" s="1" t="s">
        <v>72</v>
      </c>
      <c r="B2" s="4">
        <v>20</v>
      </c>
    </row>
    <row r="3" spans="1:2" x14ac:dyDescent="0.3">
      <c r="A3" s="1" t="s">
        <v>73</v>
      </c>
      <c r="B3" s="4">
        <v>110</v>
      </c>
    </row>
    <row r="4" spans="1:2" x14ac:dyDescent="0.3">
      <c r="A4" s="1" t="s">
        <v>74</v>
      </c>
      <c r="B4" s="4">
        <v>0</v>
      </c>
    </row>
    <row r="5" spans="1:2" x14ac:dyDescent="0.3">
      <c r="A5" s="1" t="s">
        <v>75</v>
      </c>
      <c r="B5" s="4">
        <v>330</v>
      </c>
    </row>
    <row r="6" spans="1:2" x14ac:dyDescent="0.3">
      <c r="A6" s="1" t="s">
        <v>76</v>
      </c>
      <c r="B6" s="4">
        <v>60</v>
      </c>
    </row>
    <row r="7" spans="1:2" x14ac:dyDescent="0.3">
      <c r="A7" s="1" t="s">
        <v>77</v>
      </c>
      <c r="B7" s="4">
        <v>50</v>
      </c>
    </row>
    <row r="8" spans="1:2" x14ac:dyDescent="0.3">
      <c r="A8" s="1" t="s">
        <v>78</v>
      </c>
      <c r="B8" s="4">
        <v>60</v>
      </c>
    </row>
    <row r="9" spans="1:2" x14ac:dyDescent="0.3">
      <c r="A9" s="1" t="s">
        <v>79</v>
      </c>
      <c r="B9" s="4">
        <v>50</v>
      </c>
    </row>
    <row r="10" spans="1:2" x14ac:dyDescent="0.3">
      <c r="A10" s="1" t="s">
        <v>80</v>
      </c>
      <c r="B10" s="4">
        <v>290</v>
      </c>
    </row>
    <row r="11" spans="1:2" x14ac:dyDescent="0.3">
      <c r="A11" s="1" t="s">
        <v>81</v>
      </c>
      <c r="B11" s="4">
        <v>0</v>
      </c>
    </row>
    <row r="12" spans="1:2" x14ac:dyDescent="0.3">
      <c r="A12" s="1" t="s">
        <v>82</v>
      </c>
      <c r="B12" s="4">
        <v>0</v>
      </c>
    </row>
    <row r="13" spans="1:2" x14ac:dyDescent="0.3">
      <c r="A13" s="1" t="s">
        <v>83</v>
      </c>
      <c r="B13" s="4">
        <v>0</v>
      </c>
    </row>
    <row r="14" spans="1:2" x14ac:dyDescent="0.3">
      <c r="A14" s="1" t="s">
        <v>84</v>
      </c>
      <c r="B14" s="4">
        <v>-40</v>
      </c>
    </row>
    <row r="15" spans="1:2" x14ac:dyDescent="0.3">
      <c r="A15" s="1" t="s">
        <v>85</v>
      </c>
      <c r="B15" s="4">
        <v>20</v>
      </c>
    </row>
    <row r="16" spans="1:2" x14ac:dyDescent="0.3">
      <c r="A16" s="1" t="s">
        <v>86</v>
      </c>
      <c r="B16" s="4">
        <v>20</v>
      </c>
    </row>
    <row r="17" spans="1:2" x14ac:dyDescent="0.3">
      <c r="A17" s="1" t="s">
        <v>87</v>
      </c>
      <c r="B17" s="4">
        <v>310</v>
      </c>
    </row>
    <row r="18" spans="1:2" x14ac:dyDescent="0.3">
      <c r="A18" s="1" t="s">
        <v>88</v>
      </c>
      <c r="B18" s="4">
        <v>60</v>
      </c>
    </row>
    <row r="19" spans="1:2" x14ac:dyDescent="0.3">
      <c r="A19" s="1" t="s">
        <v>89</v>
      </c>
      <c r="B19" s="4">
        <v>120</v>
      </c>
    </row>
    <row r="20" spans="1:2" x14ac:dyDescent="0.3">
      <c r="A20" s="1" t="s">
        <v>90</v>
      </c>
      <c r="B20" s="4">
        <v>60</v>
      </c>
    </row>
    <row r="21" spans="1:2" x14ac:dyDescent="0.3">
      <c r="A21" s="1" t="s">
        <v>91</v>
      </c>
      <c r="B21" s="4">
        <v>140</v>
      </c>
    </row>
    <row r="22" spans="1:2" x14ac:dyDescent="0.3">
      <c r="A22" s="1" t="s">
        <v>92</v>
      </c>
      <c r="B22" s="4">
        <v>180</v>
      </c>
    </row>
    <row r="23" spans="1:2" x14ac:dyDescent="0.3">
      <c r="A23" s="1" t="s">
        <v>93</v>
      </c>
      <c r="B23" s="4">
        <v>80</v>
      </c>
    </row>
    <row r="24" spans="1:2" x14ac:dyDescent="0.3">
      <c r="A24" s="1" t="s">
        <v>94</v>
      </c>
      <c r="B24" s="4">
        <v>0</v>
      </c>
    </row>
    <row r="25" spans="1:2" x14ac:dyDescent="0.3">
      <c r="A25" s="1" t="s">
        <v>95</v>
      </c>
      <c r="B25" s="4">
        <v>0</v>
      </c>
    </row>
    <row r="26" spans="1:2" x14ac:dyDescent="0.3">
      <c r="A26" s="1" t="s">
        <v>96</v>
      </c>
      <c r="B26" s="4">
        <v>0</v>
      </c>
    </row>
    <row r="27" spans="1:2" x14ac:dyDescent="0.3">
      <c r="A27" s="1" t="s">
        <v>175</v>
      </c>
      <c r="B27" s="4">
        <v>0</v>
      </c>
    </row>
    <row r="28" spans="1:2" x14ac:dyDescent="0.3">
      <c r="A28" s="1" t="s">
        <v>97</v>
      </c>
      <c r="B28" s="4">
        <v>0</v>
      </c>
    </row>
    <row r="29" spans="1:2" x14ac:dyDescent="0.3">
      <c r="A29" s="1" t="s">
        <v>98</v>
      </c>
      <c r="B2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Sestava</vt:lpstr>
      <vt:lpstr>Sheet1</vt:lpstr>
      <vt:lpstr>Ceník</vt:lpstr>
      <vt:lpstr>Částka v kase</vt:lpstr>
      <vt:lpstr>Dluhy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Dostal, David</cp:lastModifiedBy>
  <cp:lastPrinted>2022-08-09T15:20:03Z</cp:lastPrinted>
  <dcterms:created xsi:type="dcterms:W3CDTF">2015-06-05T18:19:34Z</dcterms:created>
  <dcterms:modified xsi:type="dcterms:W3CDTF">2025-05-11T08:18:41Z</dcterms:modified>
</cp:coreProperties>
</file>