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rianteam/Developer/esp/spot-check-embedded/board_builds/rev_3_1/"/>
    </mc:Choice>
  </mc:AlternateContent>
  <xr:revisionPtr revIDLastSave="0" documentId="13_ncr:1_{27B01A29-CAF1-5F43-A1E1-3AA84938EDE7}" xr6:coauthVersionLast="47" xr6:coauthVersionMax="47" xr10:uidLastSave="{00000000-0000-0000-0000-000000000000}"/>
  <bookViews>
    <workbookView xWindow="15600" yWindow="500" windowWidth="36000" windowHeight="21300" tabRatio="500" xr2:uid="{00000000-000D-0000-FFFF-FFFF00000000}"/>
  </bookViews>
  <sheets>
    <sheet name="BOM" sheetId="7" r:id="rId1"/>
    <sheet name="Eagle-generated BOM" sheetId="8" r:id="rId2"/>
  </sheets>
  <definedNames>
    <definedName name="eagle_generated_bom" localSheetId="1">'Eagle-generated BOM'!$A$1:$AV$83</definedName>
    <definedName name="_xlnm.Print_Area" localSheetId="0">BOM!$A$7:$S$71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5" i="7" l="1"/>
  <c r="K25" i="7"/>
  <c r="S39" i="7"/>
  <c r="K39" i="7"/>
  <c r="S45" i="7"/>
  <c r="K45" i="7"/>
  <c r="S46" i="7"/>
  <c r="K46" i="7"/>
  <c r="S48" i="7"/>
  <c r="K48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40" i="7"/>
  <c r="K41" i="7"/>
  <c r="K42" i="7"/>
  <c r="K43" i="7"/>
  <c r="K44" i="7"/>
  <c r="K47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10" i="7"/>
  <c r="S11" i="7"/>
  <c r="S28" i="7" l="1"/>
  <c r="S64" i="7"/>
  <c r="S65" i="7"/>
  <c r="S66" i="7"/>
  <c r="S67" i="7"/>
  <c r="S68" i="7"/>
  <c r="S69" i="7"/>
  <c r="S70" i="7"/>
  <c r="S53" i="7"/>
  <c r="S54" i="7"/>
  <c r="S55" i="7"/>
  <c r="S56" i="7"/>
  <c r="S57" i="7"/>
  <c r="S58" i="7"/>
  <c r="S59" i="7"/>
  <c r="S60" i="7"/>
  <c r="S61" i="7"/>
  <c r="S62" i="7"/>
  <c r="S63" i="7"/>
  <c r="S47" i="7"/>
  <c r="S37" i="7"/>
  <c r="S17" i="7" l="1"/>
  <c r="S12" i="7" l="1"/>
  <c r="S13" i="7"/>
  <c r="S14" i="7"/>
  <c r="S15" i="7"/>
  <c r="S16" i="7"/>
  <c r="S18" i="7"/>
  <c r="S19" i="7"/>
  <c r="S20" i="7"/>
  <c r="S21" i="7"/>
  <c r="S22" i="7"/>
  <c r="S23" i="7"/>
  <c r="S24" i="7"/>
  <c r="S26" i="7"/>
  <c r="S27" i="7"/>
  <c r="S29" i="7"/>
  <c r="S30" i="7"/>
  <c r="S31" i="7"/>
  <c r="S32" i="7"/>
  <c r="S33" i="7"/>
  <c r="S34" i="7"/>
  <c r="S35" i="7"/>
  <c r="S36" i="7"/>
  <c r="S38" i="7"/>
  <c r="S40" i="7"/>
  <c r="S41" i="7"/>
  <c r="S42" i="7"/>
  <c r="S43" i="7"/>
  <c r="S44" i="7"/>
  <c r="S49" i="7"/>
  <c r="S50" i="7"/>
  <c r="S51" i="7"/>
  <c r="S52" i="7"/>
  <c r="S10" i="7"/>
  <c r="C5" i="7"/>
  <c r="S71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9CDF89-F22B-E74B-BB5C-FD14C3E28336}" name="eagle_generated_bom" type="6" refreshedVersion="7" background="1" saveData="1">
    <textPr codePage="10000" sourceFile="/Users/brianteam/Developer/esp/spot-check-embedded/board_builds/rev_3_1/eagle_generated_bom.csv" tab="0" semicolon="1">
      <textFields count="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<sst xmlns="http://schemas.openxmlformats.org/spreadsheetml/2006/main" count="981" uniqueCount="529">
  <si>
    <t>Description</t>
  </si>
  <si>
    <t>Source</t>
  </si>
  <si>
    <t>Total Price</t>
  </si>
  <si>
    <t>Totals:</t>
  </si>
  <si>
    <t>Bill of Materials</t>
  </si>
  <si>
    <t>Measurement</t>
  </si>
  <si>
    <t>Unit Price</t>
  </si>
  <si>
    <t>Quantity</t>
  </si>
  <si>
    <t>Spot Check</t>
  </si>
  <si>
    <t>Project:</t>
  </si>
  <si>
    <t>Revision</t>
  </si>
  <si>
    <t>File created:</t>
  </si>
  <si>
    <t>Link</t>
  </si>
  <si>
    <t>Mfg. Part Number</t>
  </si>
  <si>
    <t>ED060SC4</t>
  </si>
  <si>
    <t>e-ink display</t>
  </si>
  <si>
    <t>ebay</t>
  </si>
  <si>
    <t>Filtered search URL</t>
  </si>
  <si>
    <t>https://www.digikey.com/en/products/detail/texas-instruments/BQ24196RGER/3902488?s=N4IgTCBcDaIEYEcwBYCMBOAbAJwOYFNsQBdAXyA</t>
  </si>
  <si>
    <t>Digikey</t>
  </si>
  <si>
    <t>BQ24196RGER</t>
  </si>
  <si>
    <t>Battery charger IC VQFN</t>
  </si>
  <si>
    <t>TPS62082DSGR</t>
  </si>
  <si>
    <t>3.3V buck</t>
  </si>
  <si>
    <t>https://www.digikey.com/en/products/detail/texas-instruments/TPS62082DSGR/2797959?s=N4IgTCBcDaIC4AcDOA2MAGAHGAIgZQHEAlEAXQF8g</t>
  </si>
  <si>
    <t>https://www.digikey.com/en/products/detail/onsemi/MC78L15ACDR2G/919359?s=N4IgTCBcDaILYGMDsAOANgRgKwEEEBMAnMAcxAF0BfIA</t>
  </si>
  <si>
    <t>15V linear reg</t>
  </si>
  <si>
    <t>MC78L15ACDR2G</t>
  </si>
  <si>
    <t>neg 15 linear reg</t>
  </si>
  <si>
    <t>SSM3J132TU,LF</t>
  </si>
  <si>
    <t>https://www.digikey.com/en/products/detail/toshiba-semiconductor-and-storage/SSM3J132TU-LF/6198762</t>
  </si>
  <si>
    <t>https://www.digikey.com/en/products/filter/transistors-fets-mosfets-single/278?s=N4IgjCBcoGwJxVAYygMwIYBsDOBTANCAPZQDaIALAAxwDMdIAuoQA4AuUIAymwE4CWAOwDmIAL6EYVGIhApIGHAWJkQtABwBWMFVpNWHSNz5DREkDDAAmWfMV5CJSOTCb1cAOxUQhTVQ-qHhCE1trqeiG0HrS0MiEeMFYJPuAe0RSaKWDqVDQR4Dk0HilWVJrUcSCldBoleRT5VjpgcBQlMbk2hFa0FcXdMPAemd3lNF2U7lQNJV4wFG3dc%2BWz0pr9Va2aMOolW2kl4WAth7SabocVwVXqFbvdt9IIDxQ6IzcLO5eD92plVtQUrR-ucgf91L8rJ5XhMoR4KFZYZ44JpGnB1E1vN10QtrtE4GANvjaNccq5SVRsljKFZLAxCMM0kT1jkUoFehN5mVsmzoqjeVFKuyAgLAgLPGzXKDCBimhtZScZQDtCkKFN6Ck4D0-JqelpNV5aoRPNNFiATfqQroYr90X4zToMR5nuAqOFYlk3b0HV6KJUdAskp7tFZfm8OllrLjIwCKBtjgDojG1fkdHA4PBVes4DQs%2B5MyEwIl0aqpoDCyiCZHKxNjhndNXEtcMvmw4S05GPElaw1eqne-Csr3wkOYhnRwiHQ0Ef7p70shp0T2YLFKnGEf4hwiLiEKFqR7utVqh12i1ltAlqeSEv2Tam-LkXa5cjpz7ou%2Be97nCC2TZ%2BtdcrihpS57uHuoEZggzAgOwnA8AIIjiCE6Z6NAchoFgDgqM4IDnFoLpfic0GwUY8GmEhIAALQ2Gh8h8AArsoTjkO8UFiOYmRoSwUBgKw3GQFYmjmDIaH8AAJpwlHNCkJEgCkbAAJ4sLgnDoNgKDsUAA</t>
  </si>
  <si>
    <t>This could be less $, went for super low Rds for low V burn from batt</t>
  </si>
  <si>
    <t>﻿MBR0520LT1G</t>
  </si>
  <si>
    <t>https://www.digikey.com/en/products/detail/onsemi/MBR0520LT1G/918574?s=N4IgTCBcDaILICEBKAGArGFAZAKgRgHEQBdAXyA</t>
  </si>
  <si>
    <t>Boost converter diodes</t>
  </si>
  <si>
    <t>DRTR5V0U2SR-7</t>
  </si>
  <si>
    <t>USB TVS package</t>
  </si>
  <si>
    <t>https://www.digikey.com/en/products/detail/diodes-incorporated/DRTR5V0U2SR-7/4402528?s=N4IgTCBcDaICICUAqCCsA1ADAVTAZQQFoB2EAXQF8g</t>
  </si>
  <si>
    <t>LM358DR</t>
  </si>
  <si>
    <t>2 channel op-amp</t>
  </si>
  <si>
    <t>LT1945EMS#PBF</t>
  </si>
  <si>
    <t>Boost converter</t>
  </si>
  <si>
    <t>https://www.digikey.com/en/products/detail/analog-devices-inc/LT1945EMS-PBF/890537</t>
  </si>
  <si>
    <t>This price is fucked, alternate part or other supplier</t>
  </si>
  <si>
    <t>SMD button</t>
  </si>
  <si>
    <t>Shift and store register</t>
  </si>
  <si>
    <t>https://www.digikey.com/en/products/detail/nexperia-usa-inc/74HC4094D-653/946727</t>
  </si>
  <si>
    <t>74HC4094D,653</t>
  </si>
  <si>
    <t>FT232RL</t>
  </si>
  <si>
    <t>USB to serial transceiver</t>
  </si>
  <si>
    <t>BC848CDW1T1G</t>
  </si>
  <si>
    <t>https://www.digikey.com/en/products/detail/onsemi/BC848CDW1T1G/1476035</t>
  </si>
  <si>
    <t>https://www.digikey.com/en/products/detail/amphenol-icc-fci/10118192-0002LF/6817756</t>
  </si>
  <si>
    <t>10118192-0002LF</t>
  </si>
  <si>
    <t>USB micro female SMT right-angle connector</t>
  </si>
  <si>
    <t>JST-PHR-2</t>
  </si>
  <si>
    <t>Male 2-pin JST connector</t>
  </si>
  <si>
    <t>sold out everwhere</t>
  </si>
  <si>
    <t>https://www.digikey.com/en/products/detail/würth-elektronik/150060GS75000/4489898</t>
  </si>
  <si>
    <t>150060GS75000</t>
  </si>
  <si>
    <t>https://www.digikey.com/en/products/filter/led-indication-discrete/105?s=N4IgTCBcDaIIwFYAMSBsSQF0A0JVVAEsATKEAWjiThFwAcAXM2kBgTzoFMyBDAZwDGIAL7CgA</t>
  </si>
  <si>
    <t xml:space="preserve"> </t>
  </si>
  <si>
    <t>150060RS75000</t>
  </si>
  <si>
    <t>https://www.digikey.com/en/products/detail/würth-elektronik/150060RS75000/4489901</t>
  </si>
  <si>
    <t>https://www.digikey.com/en/products/detail/würth-elektronik/150060BS75000/4489895</t>
  </si>
  <si>
    <t>150060BS75000</t>
  </si>
  <si>
    <t>https://www.digikey.com/en/products/detail/würth-elektronik/150060YS75000/4489909</t>
  </si>
  <si>
    <t>0603 green LED for BQ</t>
  </si>
  <si>
    <t>0603 red LED for BQ</t>
  </si>
  <si>
    <t>0603 blue LED for FT232</t>
  </si>
  <si>
    <t>0603 yellow LED for FT232</t>
  </si>
  <si>
    <t>150060YS75000</t>
  </si>
  <si>
    <t>https://www.ti.com/power-management/battery-management/charger-ics/products.html#p3318=63;300850&amp;p1153max=0.015;6&amp;p2656max=3;20&amp;p338=Li-Ion/Li-Polymer&amp;p1313min=3.5;5&amp;p1313max=3.3;5&amp;p2315max=5.5;24&amp;p273=Switch-Mode%20Buck&amp;!p2954=DSBGA&amp;p1130=0.27;3&amp;p2656min=3.5;20&amp;o4=1&amp;sort=p1130;asc</t>
  </si>
  <si>
    <t>Notes</t>
  </si>
  <si>
    <t>HobbyKing</t>
  </si>
  <si>
    <t>0.33uF 0805 ceramic capacitor for max 22V</t>
  </si>
  <si>
    <t>0.1uF 0805 ceramic capacitor for max 22V</t>
  </si>
  <si>
    <t>1uF 0805 ceramic capacitor for max 5V</t>
  </si>
  <si>
    <t>1uF 0805 ceramic capacitor for max 22V</t>
  </si>
  <si>
    <t>4.7uF 0805 ceramic capacitor for max 5V</t>
  </si>
  <si>
    <t>6.8uF 0805 ceramic capacitor for max 5V</t>
  </si>
  <si>
    <t>10nF 0805 ceramic capacitor for max 5V</t>
  </si>
  <si>
    <t>10uF 0805 ceramic capacitor for max 3V3</t>
  </si>
  <si>
    <t>22uF 0805 ceramic capacitor for max 3V3</t>
  </si>
  <si>
    <t>1M ohm 0805 resistor</t>
  </si>
  <si>
    <t>4.7k ohm 0805 resistor</t>
  </si>
  <si>
    <t>10k ohm 0805 resistor</t>
  </si>
  <si>
    <t>20k ohm 0805 resistor</t>
  </si>
  <si>
    <t>22 ohm 0805 resistor</t>
  </si>
  <si>
    <t>12k ohm 0805 resistor</t>
  </si>
  <si>
    <t>10k ohm SMT potentiometer</t>
  </si>
  <si>
    <t>59k ohm 0805 resistor</t>
  </si>
  <si>
    <t>178k ohm 0805 resistor</t>
  </si>
  <si>
    <t>270 ohm 0805 resistor</t>
  </si>
  <si>
    <t>330 ohm 0805 resistor</t>
  </si>
  <si>
    <t>330k ohm 0805 resistor</t>
  </si>
  <si>
    <t>470 ohm 0805 resistor</t>
  </si>
  <si>
    <t>https://www.digikey.com/en/products/detail/hirose-electric-co-ltd/FH26W-39S-0-3SHW-60/5132503</t>
  </si>
  <si>
    <t>FH26W-39S-0.3SHW(60)</t>
  </si>
  <si>
    <t>39 pin SMD flex connector</t>
  </si>
  <si>
    <t>https://www.digikey.com/en/products/detail/jst-sales-america-inc/S2B-PH-K-S-LF-SN/926626</t>
  </si>
  <si>
    <t>https://www.digikey.com/en/products/detail/sullins-connector-solutions/PREC040SAAN-RC/2774814</t>
  </si>
  <si>
    <t>PREC040SAAN-RC</t>
  </si>
  <si>
    <t>Male 0.1" 40 position header (default unpop.)</t>
  </si>
  <si>
    <t>https://www.digikey.com/en/products/filter/rectangular-connectors-headers-male-pins/314?s=N4IgjCBcoBw1oDGUBmBDANgZwKYBoQB7KAbXBgDYAWAJgGYQCw4YBOVx8VgBgFY7enMKxrcqDJqypsKQ1gHYqIuXG4cCo7vXmcaYMBV4QN%2B1jAkg9vKmBq6DvGIJMww3WSZE14G0bwrqljT0FBbBdFTyHkFUFNxhNBT0gfTW7rp0cKIZZvS6VNxwYTbyNDoatEnlluJm3PlG8sY1FGDi%2BfLcXbrWImG88qXRNI4Fw7yshvUacRSDIAC6BAAOAC5QIADKqwBOAJYAdgDmIAC%2BBDwIIMiQ6Nj4RKQgdJOGiyvrkFu7hyfnIEY7NBrqhMLgCMRIGQ6E0BAwliA1httvtjmcmPJLsCbndwY8oSAFIl3ojPt9UX9JGwrjiwQ9IWR6gikV8Ub90SAALRApBQXYAV3pT2chMWp3%2BQLIAAscGgACY4HZYEmyYF7OUbTluZoskCcVYAT2WOA2aCwyHFQA</t>
  </si>
  <si>
    <t>Need 8 to fully populate JTAG and backup UART breakout</t>
  </si>
  <si>
    <t>RMCF0805JT1M00</t>
  </si>
  <si>
    <t>https://www.digikey.com/en/products/detail/stackpole-electronics-inc/RMCF0805JT1M00/1757878</t>
  </si>
  <si>
    <t>https://www.digikey.com/en/products/filter/chip-resistor-surface-mount/52?s=N4IgjCBcpgbFoDGUBmBDANgZwKYBoQB7KAbRAGYBOcgJkpAF0CAHAFyhAGVWAnASwB2AcxABfAmDoRoIZJHTZ8RUhUo0ALAFYQBKrQAcjFu0hdegkePCV99GXIW4CxSGQAMRkGw7d%2BwsQQ0bvraMt6mAKoCfKwA8igAsjhoWACuPDg6IKkcCbEAFgC2WFmFghwQBIVoAB4VASAAtDQIslC8qUouZNoE9AyiVvAyfAAmHI1gbpVeJiBZrACezJmmKciDQA</t>
  </si>
  <si>
    <t>RMCF0805JT4K70</t>
  </si>
  <si>
    <t>https://www.digikey.com/en/products/detail/stackpole-electronics-inc/RMCF0805JT4K70/1757774</t>
  </si>
  <si>
    <t>https://www.digikey.com/en/products/filter/chip-resistor-surface-mount/52?s=N4IgjCBcpgbFoDGUBmBDANgZwKYBoQB7KAbRAGYBOcgJkpAF0CAHAFyhAGVWAnASwB2AcxABfAmDoRoIZJHTZ8RUhUo0ALAFYQBKrQAcjFu0hdegkePCV99GXIW4CxSGQAMRkGw7d%2BwsQQ0bvraMt6mAKoCfKwA8igAsjhoWACuPDg6IKkcANaxABYAtlhZRYIc6gB0AOxlaAAelbUBIAC0NAiyULypSi5k2gT0DKJW8DJ8ACYcbWBuEMYcWawAnsyZpinIY0A</t>
  </si>
  <si>
    <t>https://www.digikey.com/en/products/filter/chip-resistor-surface-mount/52?s=N4IgjCBcpgbFoDGUBmBDANgZwKYBoQB7KAbRAGYBOcgJkpAF0CAHAFyhAGVWAnASwB2AcxABfAmDoRoIZJHTZ8RUhUo0ALAFYQBKrQAcjFu0hdegkePCV99GXIW4CxSGQAMRkGw7d%2BwsQQ0bvraMt6mAKoCfKwA8igAsjhoWACuPDg6IKkcANaxABYAtlhZRYIcYB4ERWgAHpUeVgC0NAiyULypSi5k2gT0DKJW8DJ8ACYczVUQxhxZrACezJmmKcjDQA</t>
  </si>
  <si>
    <t>RMCF0805JT10K0</t>
  </si>
  <si>
    <t>https://www.digikey.com/en/products/detail/stackpole-electronics-inc/RMCF0805JT10K0/1757762</t>
  </si>
  <si>
    <t>https://www.digikey.com/en/products/filter/chip-resistor-surface-mount/52?s=N4IgjCBcpgbFoDGUBmBDANgZwKYBoQB7KAbRAGYBOcgJkpAF0CAHAFyhAGVWAnASwB2AcxABfAmDoRoIZJHTZ8RUhUo0ALAFYQBKrQAcjFu0hdegkePCV99GXIW4CxSGQAMRkGw7d%2BwsQQ0bvraMt6mAKoCfKwA8igAsjhoWACuPDg6IKkcANaxABYAtlhZRYIckmVoAB6VNAEgALQN9lC8qUouZNoE9AyiVvAyfAAmHE1gbhDGHFmsAJ7MmaYpyINAA</t>
  </si>
  <si>
    <t>RMCF0805FT12K0</t>
  </si>
  <si>
    <t>https://www.digikey.com/en/products/detail/stackpole-electronics-inc/RMCF0805FT12K0/1760674</t>
  </si>
  <si>
    <t>RMCF0805FT20K0</t>
  </si>
  <si>
    <t>https://www.digikey.com/en/products/detail/stackpole-electronics-inc/RMCF0805FT20K0/1760314</t>
  </si>
  <si>
    <t>https://www.digikey.com/en/products/filter/chip-resistor-surface-mount/52?s=N4IgjCBcpgbFoDGUBmBDANgZwKYBoQB7KAbRAGYBOcgJkpAF0CAHAFyhAGVWAnASwB2AcxABfAmDoRoIZJHTZ8RUhUo0ALAFYQBKrQAcjFu0hdegkePCV99GXIW4CxSGQAMRkGw7d%2BwsQQ0bvraMt6mAKoCfKwA8igAsjhoWACuPDg6IKkcANaxABYAtlhZRYIcQWVoAB6VHlYAtDQIslC8qUouZNoE9AyiVvAyfAAmHI1gbhDGHFmsAJ7MmaYpyINAA</t>
  </si>
  <si>
    <t>RMCF0805FT22R0</t>
  </si>
  <si>
    <t>https://www.digikey.com/en/products/detail/stackpole-electronics-inc/RMCF0805FT22R0/1712862</t>
  </si>
  <si>
    <t>https://www.digikey.com/en/products/filter/chip-resistor-surface-mount/52?s=N4IgjCBcpgbFoDGUBmBDANgZwKYBoQB7KAbRAGYBOcgJkpAF0CAHAFyhAGVWAnASwB2AcxABfAmDoRoIZJHTZ8RUhUo0ALAFYQBKrQAcjFu0hdegkePCV99GXIW4CxSGQAMRkGw7d%2BwsQQ0bvraMt6mAKoCfKwA8igAsjhoWACuPDg6IKkcsQAWALZYWQWCHDQ0JWgAHuWVVgC0lfZQvKlKLmTaBPQMolbwMnwAJhwNYG4QxhxZrACezJmmKcj9QA</t>
  </si>
  <si>
    <t>RMCF0805FT59K0</t>
  </si>
  <si>
    <t>https://www.digikey.com/en/products/detail/stackpole-electronics-inc/RMCF0805FT59K0/1760440</t>
  </si>
  <si>
    <t>https://www.digikey.com/en/products/filter/chip-resistor-surface-mount/52?s=N4IgjCBcpgTAnBaIDGUBmBDANgZwKYA0IA9lANogDM8VsAHCALrEAOALlCAMrsBOASwB2AcxABfYmHj14UUGkhY8RUhRAAGZm06Qe-YWMkhYG%2BgFZ5IDlwCqQgewDy6ALL5MuAK598IYl5cANZOABYAtrj%2BIOHCXOZyxOGYAB7xcsYAtLBWivxeqmSQlJbEckzixgBsVgIAJlyZYBoQOlzR7ACerH56nmiVQA</t>
  </si>
  <si>
    <t>26.1k ohm 0805 resistor</t>
  </si>
  <si>
    <t>RMCF0805FT26K1</t>
  </si>
  <si>
    <t>https://www.digikey.com/en/products/detail/stackpole-electronics-inc/RMCF0805FT26K1/1760232</t>
  </si>
  <si>
    <t>https://www.digikey.com/en/products/filter/chip-resistor-surface-mount/52?s=N4IgjCBcpgTAnBaIDGUBmBDANgZwKYA0IA9lANogDM8VsAHCALrEAOALlCAMrsBOASwB2AcxABfYmHj14UUGkhY8RUhRAAGZm06Qe-YWMkhYG%2BgFZ5qDDgLEykSrABsAOjAACANYB5ABYAtrjaIBxcAKpCAuw%2B6ACy%2BJi4AK58%2BBLEALSwVor8yaoOlJbEckzixs5WAgAmXJlgGhA6XCDE7ACerOl6SWgVQA</t>
  </si>
  <si>
    <t>RMCF0805FT178K</t>
  </si>
  <si>
    <t>https://www.digikey.com/en/products/detail/stackpole-electronics-inc/RMCF0805FT178K/1712751</t>
  </si>
  <si>
    <t>https://www.digikey.com/en/products/filter/chip-resistor-surface-mount/52?s=N4IgjCBcpgTAnBaIDGUBmBDANgZwKYA0IA9lANogDM8VsAHCALrEAOALlCAMrsBOASwB2AcxABfYmHj14UUGkhY8RUhRAAGZm06Qe-YWMkhYG%2BgFZ5IDlwCqQgewDy6ALL5MuAK598IYl5cANZOABYAtrj%2BIOHCXGAA7IzE4ZgAHvFJEsQAtLBWivxeqmSQlJbEckzixgBsVgIAJlw5YBoQOlzR7ACerH56nmg1QA</t>
  </si>
  <si>
    <t>RMCF0805FT270R</t>
  </si>
  <si>
    <t>https://www.digikey.com/en/products/detail/stackpole-electronics-inc/RMCF0805FT270R/1760099</t>
  </si>
  <si>
    <t>https://www.digikey.com/en/products/filter/chip-resistor-surface-mount/52?s=N4IgjCBcpgTAnBaIDGUBmBDANgZwKYA0IA9lANogDM8VsAHCALrEAOALlCAMrsBOASwB2AcxABfYmHj14UUGkhY8RUhRAAGZm06Qe-YWMkhYG%2BgFZ5qDDgLEykSrADsGgAQB5ABYBbXNpAOLgBVIQF2D3QAWXxMXABXPnwJYgBaWCtFfnjVB0pLYjkmcWMANisBABMuVLANCB0uEGJ2AE9WZL04tBKgA</t>
  </si>
  <si>
    <t>https://www.digikey.com/en/products/filter/chip-resistor-surface-mount/52?s=N4IgjCBcpgTAnBaIDGUBmBDANgZwKYA0IA9lANogDM8VsAHCALrEAOALlCAMrsBOASwB2AcxABfYmHj14UUGkhY8RUhRAAGZm06Qe-YWMkhYG%2BgFZ5IDlwCqQgewDy6ALL5MuAK598IYl5cTgAWALa4-iChwlxUVFrEoZgAHrHxEsQAtLBWivxeqmSQlJbEckzixgBsVgIAJlyZYBoQOlyR7ACerH56nmiVQA</t>
  </si>
  <si>
    <t>https://www.digikey.com/en/products/detail/stackpole-electronics-inc/RMCF0805FT330R/1760484</t>
  </si>
  <si>
    <t>RMCF0805FT330R</t>
  </si>
  <si>
    <t>https://www.digikey.com/en/products/filter/chip-resistor-surface-mount/52?s=N4IgjCBcpgTAnBaIDGUBmBDANgZwKYA0IA9lANogDM8VsAHCALrEAOALlCAMrsBOASwB2AcxABfYmHj14UUGkhY8RUhRAAGZm06Qe-YWMkhYG%2BgFZ5IDlwCqQgewDy6ALL5MuAK598IYl5cANZOABYAtrj%2BIOHCXFRUWsThmAAe8YkSxAC0sFaK-F6qZJCUlsRyTOLGAGxWAgAmXNlgGhA6XNHsAJ6sfnqeaNVAA</t>
  </si>
  <si>
    <t>https://www.digikey.com/en/products/detail/stackpole-electronics-inc/RMCF0805FT330K/1760482</t>
  </si>
  <si>
    <t>RMCF0805FT330K</t>
  </si>
  <si>
    <t>402k ohm 0805 resistor</t>
  </si>
  <si>
    <t>https://www.digikey.com/en/products/detail/stackpole-electronics-inc/RMCF0805FT402K/1713128</t>
  </si>
  <si>
    <t>RMCF0805FT402K</t>
  </si>
  <si>
    <t>https://www.digikey.com/en/products/filter/chip-resistor-surface-mount/52?s=N4IgjCBcpgTAnBaIDGUBmBDANgZwKYA0IA9lANogDM8VsAHCALrEAOALlCAMrsBOASwB2AcxABfYmHj14UUGkhY8RUhRAAGZm06Qe-YWMkhYG%2BgFZ5qDDgLEykSgBYNsAAQBrAPIALALa42iAcXACqQgLsXugAsviYuACufPgSxAC0sFaK-ImqDpSWxHJM4sYAbFYCACZc6WAaEDpcIMTsAJ6sqXoJaGVAA</t>
  </si>
  <si>
    <t>RMCF0805JG470R</t>
  </si>
  <si>
    <t>https://www.digikey.com/en/products/detail/stackpole-electronics-inc/RMCF0805JG470R/1712020</t>
  </si>
  <si>
    <t>https://www.digikey.com/en/products/filter/chip-resistor-surface-mount/52?s=N4IgjCBcpgTAnBaIDGUBmBDANgZwKYA0IA9lANogDM8VsAHCALrEAOALlCAMrsBOASwB2AcxABfYmHj14UUGkhY8RUhRAAGZm06Qe-YWMkhYG%2BgFZ5qDDgLEykSgBYA7BoAEAeQAWAW1zaIBxcAKpCAuye6ACy%2BJi4AK58%2BBLEALSwVor8CaoOlJbEckzixgBsVgIAJlxpYBoQOlwgxOwAnqwpevFopUA</t>
  </si>
  <si>
    <t>https://www.digikey.com/en/products/detail/walsin-technology-corporation/WLPH201610M2R2PP/14563776</t>
  </si>
  <si>
    <t>https://www.digikey.com/en/products/detail/walsin-technology-corporation/WLPH201610M1R0PS/14563835</t>
  </si>
  <si>
    <t>B82432T1222K000</t>
  </si>
  <si>
    <t>2.2uH SMD-2 10% 1A inductor</t>
  </si>
  <si>
    <t>B82432T1102K000</t>
  </si>
  <si>
    <t>1uH SMD-2 10% 1.3A inductor</t>
  </si>
  <si>
    <t>https://www.digikey.com/en/products/filter/fixed-inductors/71?s=N4IgjCBcoMxaBjKAzAhgGwM4FMA0IB7KAbXBgBYAGEfAJgFZK4BdfABwBcoQBlDgJwCWAOwDmIAL74AbAE54IJJDRY8hEiCqyY2kKxCdufIWMn4wsgBzzoilBhz4ikUtX2HIvASPFSQtSksAdgUPEABVYUEOAHlkAFlsVEwAV35sGhAU7gBWgAlMgFsRbgh8QtQAD1Kzf0DLUK5PSOi4xOS0jPxszwBBIpLPCD8AWloFJQEUtWdSekz5Zgk-aQVBABNuEbBKMoMmkEyOAE82DM9kpGWgA</t>
  </si>
  <si>
    <t>https://www.digikey.com/en/products/filter/fixed-inductors/71?s=N4IgjCBcoMxaBjKAzAhgGwM4FMA0IB7KAbXBgBYAGEfAJgFZK4BdfABwBcoQBlDgJwCWAOwDmIAL74AbAE54IJJDRY8hEiCqyY2kKxCdufIWMn4wsgBzzoilBhz4ikUtX2HIvASPFSQtSksAdgUlFUd1F38AOloAAgBWgAk9di5PAFVhQQ4AeWQAWWxUTABXfmwzf0DLBQ8QLJz8opLyyvxS7gBBGhAAWxFuCD8AWlpQqAFStWdSel75Zgk-aQVBABNuEbBKCDTuXo4ATzZKzxKkZaA</t>
  </si>
  <si>
    <t>CBC3225T220KR</t>
  </si>
  <si>
    <t>22uH 1280 10% 580mA inductor</t>
  </si>
  <si>
    <t>https://www.digikey.com/en/products/detail/taiyo-yuden/CBC3225T220KR/2763319</t>
  </si>
  <si>
    <t>https://www.digikey.com/en/products/filter/fixed-inductors/71?s=N4IgjCBcoMxaBjKAzAhgGwM4FMA0IB7KAbXBgBYAGEfAJgFZK4BdfABwBcoQBlDgJwCWAOwDmIAL74AbAE54IJJDRY8hEiCqyY2kKxCdufIWMn4wsgBzzoilBhz4ikUtX2HIvASPFSQtSksAdgUPEABVYUEOAHlkAFlsVEwAV35sGhAU7gBWgAlMgFsRblpaItQAD1LyvwDLS1CuT0jouMTktIz8bM9CgEEiks9Gaj8AWnLbJQEUtWdSekz5Zgk-aQVBABNucbBKCHZmkEyOAE82DM9kpDWgA</t>
  </si>
  <si>
    <t>2000MAH 1S/1C LiPo w/ 2 pin JST-PH conn.</t>
  </si>
  <si>
    <t>https://hobbyking.com/en_us/turnigy-2000mah-1s-1c-lipoly-w-2-pin-jst-ph-connector.html?queryID=472b1e923bbb98c5f26777d085da40cb&amp;objectID=60076&amp;indexName=hbk_live_products_analytics</t>
  </si>
  <si>
    <t>Second hobbyking order:
https://hobbyking.com/en_us/turnigy-1200mah-1s-1c-lipoly-w-2-pin-jst-ph-connector.html?queryID=c78308d2ca69d21238f7c1b58e840e55&amp;objectID=60075&amp;indexName=hbk_live_products_analytics
Another option (expensive, w/ TS &amp; UL cert):
https://www.batteryspace.com/Polymer-Li-Ion-battery-3.7V-2000mAh-7.4-Wh-with-10K-NTC.aspx</t>
  </si>
  <si>
    <t>SKU: 9067000191-0</t>
  </si>
  <si>
    <t>CL21B104KBCNFNC</t>
  </si>
  <si>
    <t>https://www.digikey.com/en/products/detail/samsung-electro-mechanics/CL21B104KBCNFNC/3888102</t>
  </si>
  <si>
    <t>^</t>
  </si>
  <si>
    <t>CL21B334KBFNNNE</t>
  </si>
  <si>
    <t>https://www.digikey.com/en/products/detail/samsung-electro-mechanics/CL21B334KBFNNNE/3886781</t>
  </si>
  <si>
    <t>https://www.digikey.com/en/products/filter/ceramic-capacitors/60?s=N4IgjCBcpgLFoDGUBmBDANgZwKYBoQB7KAbXAE5YAOWeAgJgGYqB2ZkAXQIAcAXKEAGVeAJwCWAOwDmIAL4EAbOQQhkkdNnxFSIWAAZyjQyAL7KYBZx79IQ0ZJnyKVZdFWpMuAsUhk9VkD4BYXFpOQY9WFckD01vHT0AOnoAAgBWgDETECT6VMzs3JZ0rIIkxkYSwsSjKrLE2CquQJsQAFUJMV4AeRQAWRw0LABXERxwkABaehU1UWGtHzIAVmzlDlknGd9VNG40RC7CEQDVt24oRh4LyHplp0s3MQATAUmwPQhrAWzeAE9uONbENkJsgA</t>
  </si>
  <si>
    <t>CL21B105KAFNNNE</t>
  </si>
  <si>
    <t>https://www.digikey.com/en/products/detail/samsung-electro-mechanics/CL21B105KAFNNNE/3886724</t>
  </si>
  <si>
    <t>https://www.digikey.com/en/products/filter/ceramic-capacitors/60?s=N4IgjCBcpgLFoDGUBmBDANgZwKYBoQB7KAbXAFYBOAJlgHYQCxLYAOWeA6gZlbt8YhqANgAMw8hC51WYVsMHDKw6pUFhR4ulPCxR7VuvJ1VEALoEADgBcoIAMrWATgEsAdgHMQAXwJKEIMiQ6Nj4RKQgepTc0YJRsGAKFiA2do6unj5MlKxq0IGomLgExJBkoiDJqZAOzu5evkKisHmg1SAAqm4u1gDyKACyOGhYAK5OOIKjdgCtAGKCALbudjqLaAAeq1kgALTUAUHOo2GlZOSCambejQdlgWiWaIg9hE6VBBf5llCwVj%2BQajkRoKfIuAAmdl2Gh07UE1gAnpZJjURsgbkA</t>
  </si>
  <si>
    <t>CL21B105KBFNNNG</t>
  </si>
  <si>
    <t>https://www.digikey.com/en/products/detail/samsung-electro-mechanics/CL21B105KBFNNNG/3894467</t>
  </si>
  <si>
    <t>https://www.digikey.com/en/products/filter/ceramic-capacitors/60?s=N4IgjCBcpgLFoDGUBmBDANgZwKYBoQB7KAbRACYBmADgHYaQCA2ATifJcfFgAZrZqXMAFZaHCAF0CABwAuUEAGVZAJwCWAOwDmIAL7NO0EMkjps%2BIqRC8WlW1xuwwTEFJByFy9dr0EwLakMkVExcAmJIMh5XGXlIJVVNHX0KHlgg9ziQAFUNNVkAeRQAWRw0LABXFRwuCoUAVoAxLgBbTQUIAha0AA8O3xAAWnIEYyhVCosIsmEuTgldFJHI4zRpNER8whUYkFmjaShyGUPIcmEUlyM1ABMFQbAeTsyFLlkAT2ka%2BPLkRaA</t>
  </si>
  <si>
    <t>CL21A475KAQNNNG</t>
  </si>
  <si>
    <t>https://www.digikey.com/en/products/detail/samsung-electro-mechanics/CL21A475KAQNNNG/3894439</t>
  </si>
  <si>
    <t>https://www.digikey.com/en/products/filter/ceramic-capacitors/60?s=N4IgjCBcpgLFoDGUBmBDANgZwKYBoQB7KAbXAFYBOAJlgHYQCxLYAOWeA6gZlbt8YgAbJSHVKIALoEADgBcoIAMpyATgEsAdgHMQAXyZCEIZJHTZ8RUiG6Vu4qbIWRlarboPCJ0E6ky4CYkgyWAAGOztBMJYwI2kQeUUVDR19JkpWbyQ-C0DrUMcE51cUjy5Q2CyixQBVTXU5AHkUAFkcNCwAV1UcQU7FAFaAMUEAWy1FWAA6BgJRtAAPSZm0kABaamNTNU7LILJyQQlJPU9N4JM0GTREBsJVQsOfGSgwWRfIanJPIx91ABNFGswKEIE5FII5ABPGS9FwdZCnIA</t>
  </si>
  <si>
    <t>CGA6P3X7R1E685K250AB</t>
  </si>
  <si>
    <t>https://www.digikey.com/en/products/detail/tdk-corporation/CGA6P3X7R1E685K250AB/2443197</t>
  </si>
  <si>
    <t>https://www.digikey.com/en/products/filter/ceramic-capacitors/60?s=N4IgjCBcpgLFoDGUBmBDANgZwKYBoQB7KAbXAFYBOAJlgHYQCxLYAOWeA6gZlbt8YgAbJSHVKIALoEADgBcoIAMpyATgEsAdgHMQAXwIiEIZJHTZ8RUiFgAGStweC7LMEKmyFkZWq26D4JSsEtAmqJi4BMSQZLYeIPKKKho6%2Bly2sCGgid4AqprqcgDyKACyOGhYAK6qOIJVigCtAGKCALZaikIAdKztaAAeXb1pIAC01MamalWW0WTkghKSegGTMSZoMmiIhYSq8YuhMlBgsieQ1OQB7qHqACaKY2C2EJ6KgnIAnjJ13pXIVZAA</t>
  </si>
  <si>
    <t>CL21B103KAANNNC</t>
  </si>
  <si>
    <t>https://www.digikey.com/en/products/detail/samsung-electro-mechanics/CL21B103KAANNNC/3888092</t>
  </si>
  <si>
    <t>https://www.digikey.com/en/products/filter/ceramic-capacitors/60?s=N4IgjCBcpgLFoDGUBmBDANgZwKYBoQB7KAbXAAYAOAdlgCYQCwBWATjtmsfFdktngE6AZhqjudAGzlJzCAUmtJdVtzhU%2Ba5tRUQAugQAOAFyggAysYBOASwB2AcxABfJpIQhkkdNnxFSIMKswiogBiAmZpa2ji4KqtCeqJi4BMSQZLDkwcHcWbxg7uGRkBbW9k6uPJQJSMm%2BaQHkYUampdEVcSB05LC1EW0gAKp2NsYA8igAsjhoWACuVjjc82Z2AGLcALb2ZmDNBFtoAB57zVUAtAyJXtbzfulkzNyqes5V12SIaIZoiGOEKwtEDPRKGKB0IzgyB0ZhVdyJGwAEzMF328gGZm4xgAnoZlqU5sh3kA</t>
  </si>
  <si>
    <t>CL21A106KOQNNNE</t>
  </si>
  <si>
    <t>https://www.digikey.com/en/products/detail/samsung-electro-mechanics/CL21A106KOQNNNE/3886754</t>
  </si>
  <si>
    <t>https://www.digikey.com/en/products/filter/ceramic-capacitors/60?s=N4IgjCBcpgLFoDGUBmBDANgZwKYBoQB7KAbXAAYAOAdlgCYQCwBWATjtmsfFdktngE6AZhqjudAGzlJzCAUmtJdVtzhU%2Ba5tRUQAugQAOAFyggAysYBOASwB2AcxABfJpIQhkkdNnxFSIMKswiogBiAmZpa2ji4KqtCeqJi4BMSQZLDkwcHcWbxg7uGRkBbW9k6uPJQJSMm%2BaQHkYUampdEVcSB05LC1EW0gAKp2NsYA8igAsjhoWACuVjjc82YArQBi3AC29mZgzQTbaAAe%2B81VALQMiV7W837pZMzcqnrOVTdkiGiGaIhjQhWFogF6JQxQMBGCGQOjMKruRI2AAmZkuB3kAzM3GMAE9DMtSnNkB8gA</t>
  </si>
  <si>
    <t>CL21A226KOQNNNG</t>
  </si>
  <si>
    <t>https://www.digikey.com/en/products/detail/samsung-electro-mechanics/CL21A226KOQNNNG/3894433</t>
  </si>
  <si>
    <t>https://www.digikey.com/en/products/filter/ceramic-capacitors/60?s=N4IgjCBcpgLFoDGUBmBDANgZwKYBoQB7KAbXAAYAOAdlgCYQCwBWATjtmsfFdktngE6AZhqjudAGzlJzCAUmtJdVtzhU%2Ba5tRUQAugQAOAFyggAysYBOASwB2AcxABfBaughkkdNnxFSILDkrMIh3EG8YJIgBiAmZpa2ji5MrJTuSKiYuATEkGTkMUamkBbW9k6uIHTksBlxJSAAqnY2xgDyKACyOGhYAK5WONz9ZgCtAGLcALb2ZnQMBNNoAB7zDFUAtAweXtb9fnlkzNyqes5VO2SIaIZoiG2EVkUgJx6GUHRGH5B0zFXRDw2AAmZk2YHI8gaZm4xgAnoZhqU%2BsgLkA</t>
  </si>
  <si>
    <t>https://www.digikey.com/en/products/detail/nidec-copal-electronics/ST4ETB103/738213</t>
  </si>
  <si>
    <t>TC33X-1-103E</t>
  </si>
  <si>
    <t>https://www.digikey.com/en/products/detail/bourns-inc/TC33X-1-103E/2566867</t>
  </si>
  <si>
    <t>Can just replace footprint with correctly sized resistor for screen's VCOM in the future</t>
  </si>
  <si>
    <t>https://www.digikey.com/en/products/detail/texas-instruments/LM358DR/276658</t>
  </si>
  <si>
    <t>Identical part (diff. distrib., more $) if sold out: https://www.digikey.com/en/products/detail/rohm-semiconductor/LM358DR/1878967</t>
  </si>
  <si>
    <t>Main desired part (OOS, alternative in BOM): MC79L15ACDR2G/MC79L15ABDR2G</t>
  </si>
  <si>
    <t>L79L15ABD13TR</t>
  </si>
  <si>
    <t>https://www.digikey.com/en/products/detail/stmicroelectronics/L79L15ABD13TR/1038332</t>
  </si>
  <si>
    <t>https://www.digikey.com/en/products/filter/pmic-voltage-regulators-linear/699?s=N4IgjCBcoCwdIDGUBmBDANgZwKYBoQB7KAbRAGYwAGcgdnJAPJlpkpAF0CAHAFyhABlXgCcAlgDsA5iAC%2BBAEwBWJVFDJI6bPiKkKtAJwwDELiD4Dh46XIJgFJtUlSZcBYpDIPjCgGyMQbxMADk4efkghUUkZeXBaQycNLTddT3AaJTYw8wio61i7A2CDJJdtdz0qHItIqxjbEABaBTLIUQBXHQ8yVQJSjlk4-wQxABMBJuoIcIEA3gBPbhwBNCxkIaA</t>
  </si>
  <si>
    <t>https://www.digikey.com/en/products/filter/tactile-switches/197?s=N4IgjCBcoGwJxVAYygMwIYBsDOBTANCAPZQDaIALAAxwDMdIAuoQA4AuUIAymwE4CWAOwDmIAL6EATLQCsiECkgYcBYmRC0AHGBgwqTVh0jc%2BQ0RPBxNCaArRY8hEpHL7mIdpx4CR4wgFpJeUU%2BAFdVZ3I5QgRGMQsYeX4AE05-MCoIQ04QQjYATxZcTnRsFHigA</t>
  </si>
  <si>
    <t>https://www.digikey.com/en/products/detail/c-k/PTS526-SK15-SMTR2-LFS/10056626</t>
  </si>
  <si>
    <t>PTS526 SK15 SMTR2 LFS</t>
  </si>
  <si>
    <t>Current stock</t>
  </si>
  <si>
    <t xml:space="preserve"> Have second pin-compatible alternate in stock too</t>
  </si>
  <si>
    <t>Have enough</t>
  </si>
  <si>
    <t>Do not have enough in stock</t>
  </si>
  <si>
    <t>Have exactly the right amount in stock</t>
  </si>
  <si>
    <t>Have extra stock</t>
  </si>
  <si>
    <t>ESP32 WROVER 8MB flash w/ PCB antenna</t>
  </si>
  <si>
    <t>ESP32-WROVER-32E</t>
  </si>
  <si>
    <t>https://www.digikey.com/en/products/detail/espressif-systems/ESP32-WROVER-E-N8R8/11613126</t>
  </si>
  <si>
    <t>1.2k ohm 0805 resistor</t>
  </si>
  <si>
    <t>2.2k ohm 0805 resistor</t>
  </si>
  <si>
    <t>47nF</t>
  </si>
  <si>
    <t>47nF 0805 ceramic capacitor for max 5V</t>
  </si>
  <si>
    <t>CL21B473KCFNNNE</t>
  </si>
  <si>
    <t>https://www.digikey.com/en/products/detail/samsung-electro-mechanics/CL21B473KCFNNNE/3888618</t>
  </si>
  <si>
    <t>https://www.digikey.com/en/products/filter/ceramic-capacitors/60?s=N4IgjCBcpgbFoDGUBmBDANgZwKYBoQB7KAbRAGYBOcgJkpAF0CAHAFyhAGVWAnASwB2AcxABfArHrQQySOmz4ipEABYADNWogC6yiriMW7SF16CR48JQAcUpKky4CxSGTWGQbDt37CxBGjUVO09jEABVAT5WAHkUAFkcNCwAVx4cbRAUjgEAMUyAW0EOFQB2QrQADxLyywBaGgQZKF4UxRcyAFZM%2BgZRS0bXGTRmNERowh4PbulmKDAWOcgaTst4aT4AEw46sDUIIw5M1gBPZgyTZOQCAEdTo-6gA</t>
  </si>
  <si>
    <t>RMCF0805FT1K20</t>
  </si>
  <si>
    <t>https://www.digikey.com/en/products/detail/stackpole-electronics-inc/RMCF0805FT1K20/1760625</t>
  </si>
  <si>
    <t>https://www.digikey.com/en/products/filter/chip-resistor-surface-mount/52?s=N4IgjCBcpgbFoDGUBmBDANgZwKYBoQB7KAbRAGYBOcgJkpAF0CAHAFyhAGVWAnASwB2AcxABfAmDoRoIZJHTZ8RUhUo0ALAFYQBKrQAcjFu0hdegkePCV99GXIW4CxSGQAMRkGw7d%2BwsQQ0bvraMt6mAKoCfKwA8igAsjhoWACuPDg6IKkcANaxABYAtlhZRYIcYAB0NGVoAB6VNQEgALS19lC8qUouZNoE9AyiVvAyfAAmHK1gbhDGHFmsAJ7MmaYpyAQAjiuLI0A</t>
  </si>
  <si>
    <t>RMCF0805FT2K20</t>
  </si>
  <si>
    <t>https://www.digikey.com/en/products/detail/stackpole-electronics-inc/RMCF0805FT2K20/1760345</t>
  </si>
  <si>
    <t>https://www.digikey.com/en/products/filter/chip-resistor-surface-mount/52?s=N4IgjCBcpgbFoDGUBmBDANgZwKYBoQB7KAbRAGYBOcgJkpAF0CAHAFyhAGVWAnASwB2AcxABfAmDoRoIZJHTZ8RUhUo0ALAFYQBKrQAcjFu0hdegkePCV99GXIW4CxSGQAMRkGw7d%2BwsQQ0bvraMt6mAKoCfKwA8igAsjhoWACuPDg6IKkcANaxABYAtlhZRYIcNAB0NGVoAB6VNQEgALS19lC8qUouZNoE9AyiVvAyfAAmHK1gbhDGHFmsAJ7MmaYpyAQAjiuLI0A</t>
  </si>
  <si>
    <t>Part</t>
  </si>
  <si>
    <t>Value</t>
  </si>
  <si>
    <t>Device</t>
  </si>
  <si>
    <t>Package</t>
  </si>
  <si>
    <t>ARROW_PART_NUMBER</t>
  </si>
  <si>
    <t>ARROW_PRICE-STOCK</t>
  </si>
  <si>
    <t>AVAILABILITY</t>
  </si>
  <si>
    <t>CIIVA_IDS</t>
  </si>
  <si>
    <t>COMPONENT_LINK_1_DESCRIPTION</t>
  </si>
  <si>
    <t>COMPONENT_LINK_1_URL</t>
  </si>
  <si>
    <t>COMPONENT_LINK_3_DESCRIPTION</t>
  </si>
  <si>
    <t>COMPONENT_LINK_3_URL</t>
  </si>
  <si>
    <t>DATASHEET</t>
  </si>
  <si>
    <t>DATASHEET_VERSION</t>
  </si>
  <si>
    <t>DESCRIPTION</t>
  </si>
  <si>
    <t>FOOTPRINT_VARIANT_NAME_0</t>
  </si>
  <si>
    <t>FOOTPRINT_VARIANT_NAME_1</t>
  </si>
  <si>
    <t>FOOTPRINT_VARIANT_NAME_2</t>
  </si>
  <si>
    <t>HEIGHT</t>
  </si>
  <si>
    <t>IMPORTED</t>
  </si>
  <si>
    <t>IMPORTED_FROM</t>
  </si>
  <si>
    <t>IMPORT_TS</t>
  </si>
  <si>
    <t>MANUFACTURER_NAME</t>
  </si>
  <si>
    <t>MANUFACTURER_PART_NUMBER</t>
  </si>
  <si>
    <t>MF</t>
  </si>
  <si>
    <t>MOUNTING_TECHNOLOGY</t>
  </si>
  <si>
    <t>MOUSER_PART_NUMBER</t>
  </si>
  <si>
    <t>MOUSER_PRICE-STOCK</t>
  </si>
  <si>
    <t>MP</t>
  </si>
  <si>
    <t>MPN</t>
  </si>
  <si>
    <t>NUMBER_OF_OUTPUTS</t>
  </si>
  <si>
    <t>PACKAGE</t>
  </si>
  <si>
    <t>PACKAGE_DESCRIPTION</t>
  </si>
  <si>
    <t>PACKAGE_VERSION</t>
  </si>
  <si>
    <t>POPULARITY</t>
  </si>
  <si>
    <t>PREFIX</t>
  </si>
  <si>
    <t>PRICE</t>
  </si>
  <si>
    <t>PURCHASE-URL</t>
  </si>
  <si>
    <t>RELEASE_DATE</t>
  </si>
  <si>
    <t>ROHS</t>
  </si>
  <si>
    <t>SPICEPREFIX</t>
  </si>
  <si>
    <t>TP_SIGNAL_NAME</t>
  </si>
  <si>
    <t>VAULT_GUID</t>
  </si>
  <si>
    <t>VAULT_REVISION</t>
  </si>
  <si>
    <t>VIN_MAXV</t>
  </si>
  <si>
    <t>VIN_MINV</t>
  </si>
  <si>
    <t>E:IC2</t>
  </si>
  <si>
    <t>LM358D</t>
  </si>
  <si>
    <t>SO08</t>
  </si>
  <si>
    <t>OP AMP also LM158; LM258; LM2904</t>
  </si>
  <si>
    <t>E:J1</t>
  </si>
  <si>
    <t>FH26W-39S-0.3SHW_05_</t>
  </si>
  <si>
    <t>FH26W39S03SHW05</t>
  </si>
  <si>
    <t>FFC &amp; FPC Connectors 39P SMT HORIZ ZIF 1MM HGHT .3MM PITCH</t>
  </si>
  <si>
    <t>1mm</t>
  </si>
  <si>
    <t>Hirose</t>
  </si>
  <si>
    <t>FH26W-39S-0.3SHW(05)</t>
  </si>
  <si>
    <t>798-FH26W39S03SHW05</t>
  </si>
  <si>
    <t>https://www.mouser.co.uk/ProductDetail/Hirose-Connector/FH26W-39S-03SHW05?qs=vnk2wBG9e14RpudjtVAEhA%3D%3D</t>
  </si>
  <si>
    <t>E:R5</t>
  </si>
  <si>
    <t>20k</t>
  </si>
  <si>
    <t>R-US_R0805</t>
  </si>
  <si>
    <t>R0805</t>
  </si>
  <si>
    <t>RESISTOR, American symbol</t>
  </si>
  <si>
    <t>R</t>
  </si>
  <si>
    <t>E:R6</t>
  </si>
  <si>
    <t>10k</t>
  </si>
  <si>
    <t>TRIM_TC33X-2-333E</t>
  </si>
  <si>
    <t>E:U1</t>
  </si>
  <si>
    <t>CD74HC4094M</t>
  </si>
  <si>
    <t>SOIC127P600X175-16N</t>
  </si>
  <si>
    <t>Check availability</t>
  </si>
  <si>
    <t>In Stock</t>
  </si>
  <si>
    <t xml:space="preserve"> High Speed CMOS Logic 8-Stage Shift-and-Store Bus Register with 3-Stage Outputs 16-SOIC -55 to 125 </t>
  </si>
  <si>
    <t>Texas Instruments</t>
  </si>
  <si>
    <t>SOIC-16 Texas Instruments</t>
  </si>
  <si>
    <t>None</t>
  </si>
  <si>
    <t>https://pricing.snapeda.com/search/part/CD74HC4094M/?ref=eda</t>
  </si>
  <si>
    <t>P:C1</t>
  </si>
  <si>
    <t>10uF</t>
  </si>
  <si>
    <t>C-EUC0805</t>
  </si>
  <si>
    <t>C0805</t>
  </si>
  <si>
    <t>CAPACITOR, European symbol</t>
  </si>
  <si>
    <t>C</t>
  </si>
  <si>
    <t>P:C2</t>
  </si>
  <si>
    <t>4.7uF</t>
  </si>
  <si>
    <t>P:C3</t>
  </si>
  <si>
    <t>P:C4</t>
  </si>
  <si>
    <t>P:C5</t>
  </si>
  <si>
    <t>P:C7</t>
  </si>
  <si>
    <t>6.8uF</t>
  </si>
  <si>
    <t>C-EUC1210</t>
  </si>
  <si>
    <t>C1210</t>
  </si>
  <si>
    <t>P:C8</t>
  </si>
  <si>
    <t>P:C9</t>
  </si>
  <si>
    <t>1uF</t>
  </si>
  <si>
    <t>P:C10</t>
  </si>
  <si>
    <t>P:C11</t>
  </si>
  <si>
    <t>100pF</t>
  </si>
  <si>
    <t>P:C12</t>
  </si>
  <si>
    <t>4.7pF</t>
  </si>
  <si>
    <t>P:C13</t>
  </si>
  <si>
    <t>0.1uF</t>
  </si>
  <si>
    <t>P:C14</t>
  </si>
  <si>
    <t>P:C18</t>
  </si>
  <si>
    <t>22uF</t>
  </si>
  <si>
    <t>P:C19</t>
  </si>
  <si>
    <t>0.33uF</t>
  </si>
  <si>
    <t>P:C20</t>
  </si>
  <si>
    <t>P:C21</t>
  </si>
  <si>
    <t>P:C22</t>
  </si>
  <si>
    <t>P:D1</t>
  </si>
  <si>
    <t>MBR0520LT1G</t>
  </si>
  <si>
    <t>SOD3716X135N</t>
  </si>
  <si>
    <t>Rectifier, Schottky Power; Plastic Sod-123; 0.5 a @ +90c If; +125; 20v; 1000 Check prices</t>
  </si>
  <si>
    <t xml:space="preserve"> Diode Schottky 20V 500mA Surface Mount SOD-123 </t>
  </si>
  <si>
    <t>ON Semiconductor</t>
  </si>
  <si>
    <t>SOD-123-2 ON Semiconductor</t>
  </si>
  <si>
    <t>https://pricing.snapeda.com/search/part/MBR0520LT1G/?ref=eda</t>
  </si>
  <si>
    <t>P:D2</t>
  </si>
  <si>
    <t>P:D3</t>
  </si>
  <si>
    <t>P:IC6</t>
  </si>
  <si>
    <t>LT-LT1945-MS-10</t>
  </si>
  <si>
    <t>Manufacturer URL</t>
  </si>
  <si>
    <t>http://www.linear.com/</t>
  </si>
  <si>
    <t>Package Specification</t>
  </si>
  <si>
    <t>http://cds.linear.com/docs/en/packaging/05081661_F_MS.pdf</t>
  </si>
  <si>
    <t>http://cds.linear.com/docs/en/datasheet/1945fa.pdf</t>
  </si>
  <si>
    <t>Rev. A</t>
  </si>
  <si>
    <t>Level C</t>
  </si>
  <si>
    <t>Level B</t>
  </si>
  <si>
    <t>Level A</t>
  </si>
  <si>
    <t>yes</t>
  </si>
  <si>
    <t>vault</t>
  </si>
  <si>
    <t>Linear Technology</t>
  </si>
  <si>
    <t>Surface Mount</t>
  </si>
  <si>
    <t>MS-10</t>
  </si>
  <si>
    <t>10-Pin Plastic MSOP, Body 3 x 3 mm, Pitch 0.5 mm</t>
  </si>
  <si>
    <t>Rev. E, 06/2010</t>
  </si>
  <si>
    <t>U</t>
  </si>
  <si>
    <t>Yes</t>
  </si>
  <si>
    <t>B0F6C986-74D1-4265-A3D3-2E2E10FD489A</t>
  </si>
  <si>
    <t>624277BD-F6E2-44C2-9180-A8188AE27574</t>
  </si>
  <si>
    <t>P:L1</t>
  </si>
  <si>
    <t>2.2uH</t>
  </si>
  <si>
    <t>L-USL1812</t>
  </si>
  <si>
    <t>L1812</t>
  </si>
  <si>
    <t>INDUCTOR, American symbol</t>
  </si>
  <si>
    <t>L</t>
  </si>
  <si>
    <t>P:L2</t>
  </si>
  <si>
    <t>22uH</t>
  </si>
  <si>
    <t>L-US</t>
  </si>
  <si>
    <t>P:L3</t>
  </si>
  <si>
    <t>P:L4</t>
  </si>
  <si>
    <t>1uH</t>
  </si>
  <si>
    <t>P:LED1</t>
  </si>
  <si>
    <t>150060RS55040</t>
  </si>
  <si>
    <t>150060VS75000</t>
  </si>
  <si>
    <t>LEDC1608X80N</t>
  </si>
  <si>
    <t>LED,Wurth Elektronik,150060VS75000 Wurth Elektronik 150060VS75000, WL-SMCW Series Green LED, 570 nm, 1608 (0603) Clear, Rectangle Lens SMD Package</t>
  </si>
  <si>
    <t xml:space="preserve"> Green 570nm LED Indication - Discrete 2V 0603 (1608 Metric) </t>
  </si>
  <si>
    <t>Wurth Elektronik</t>
  </si>
  <si>
    <t>P:LED3</t>
  </si>
  <si>
    <t>150060GS55040</t>
  </si>
  <si>
    <t>P:Q1</t>
  </si>
  <si>
    <t>SOT323</t>
  </si>
  <si>
    <t>P:Q2</t>
  </si>
  <si>
    <t>P:Q3</t>
  </si>
  <si>
    <t>MMBT3904,215</t>
  </si>
  <si>
    <t>BC848ALT1SMD</t>
  </si>
  <si>
    <t>SOT23</t>
  </si>
  <si>
    <t>NPN Transistor</t>
  </si>
  <si>
    <t>P:R1</t>
  </si>
  <si>
    <t>P:R2</t>
  </si>
  <si>
    <t>330k</t>
  </si>
  <si>
    <t>P:R3</t>
  </si>
  <si>
    <t>P:R4</t>
  </si>
  <si>
    <t>397k</t>
  </si>
  <si>
    <t>P:R5</t>
  </si>
  <si>
    <t>27.1k</t>
  </si>
  <si>
    <t>R-US_R0603</t>
  </si>
  <si>
    <t>R0603</t>
  </si>
  <si>
    <t>P:R6</t>
  </si>
  <si>
    <t>1M</t>
  </si>
  <si>
    <t>P:R7</t>
  </si>
  <si>
    <t>59k</t>
  </si>
  <si>
    <t>P:R8</t>
  </si>
  <si>
    <t>2.2k</t>
  </si>
  <si>
    <t>P:R9</t>
  </si>
  <si>
    <t>P:R10</t>
  </si>
  <si>
    <t>1.2k</t>
  </si>
  <si>
    <t>P:R11</t>
  </si>
  <si>
    <t>178k</t>
  </si>
  <si>
    <t>P:R12</t>
  </si>
  <si>
    <t>P:R13</t>
  </si>
  <si>
    <t>P:R14</t>
  </si>
  <si>
    <t>P:R15</t>
  </si>
  <si>
    <t>P:R16</t>
  </si>
  <si>
    <t>P:U1</t>
  </si>
  <si>
    <t>QFN50P400X400X100-25N</t>
  </si>
  <si>
    <t>Check prices</t>
  </si>
  <si>
    <t xml:space="preserve"> I2C controlled 2.5A single cell USB/Adaptor charger w/ Narrow VDC Power Path 24-VQFN -40 to 85 </t>
  </si>
  <si>
    <t>VQFN-24 Texas Instruments</t>
  </si>
  <si>
    <t>https://pricing.snapeda.com/search/part/BQ24196RGER/?ref=eda</t>
  </si>
  <si>
    <t>P:U2</t>
  </si>
  <si>
    <t>SON50P200X200X80-9N</t>
  </si>
  <si>
    <t xml:space="preserve"> 1.2A High Efficient Step Down Converter in 2x2mm SON Package. 3.3 Vout (Min) 8-WSON -40 to 125 </t>
  </si>
  <si>
    <t>WSON-8 Texas Instruments</t>
  </si>
  <si>
    <t>https://pricing.snapeda.com/search/part/TPS62082DSGR/?ref=eda</t>
  </si>
  <si>
    <t>P:U3</t>
  </si>
  <si>
    <t>SOIC127P600X175-8N</t>
  </si>
  <si>
    <t>Positive Linear Voltage Regulator Check availability</t>
  </si>
  <si>
    <t xml:space="preserve"> Linear Voltage Regulator IC Positive Fixed 1 Output 100mA 8-SOIC </t>
  </si>
  <si>
    <t>SOIC-8 ON Semiconductor</t>
  </si>
  <si>
    <t>https://pricing.snapeda.com/search/part/MC78L15ACDR2G/?ref=eda</t>
  </si>
  <si>
    <t>P:U4</t>
  </si>
  <si>
    <t>MC79L15ACDR2G</t>
  </si>
  <si>
    <t>U:C1</t>
  </si>
  <si>
    <t>100nF</t>
  </si>
  <si>
    <t>U:C2</t>
  </si>
  <si>
    <t>U:C3</t>
  </si>
  <si>
    <t>10nF</t>
  </si>
  <si>
    <t>U:C4</t>
  </si>
  <si>
    <t>U:D1</t>
  </si>
  <si>
    <t>SOT143</t>
  </si>
  <si>
    <t>DIODE, TVS, DUAL, SOT-143B; Diode Type: TVS, Bidirectional; Voltage, Stand-off: 5.5V; Voltage, Vbr: 9V; Termination T... Check availability</t>
  </si>
  <si>
    <t xml:space="preserve"> ESD Suppressor Diode Diode Array Uni-Dir 5.5V Automotive 4-Pin SOT-143B T/R </t>
  </si>
  <si>
    <t>NXP Semiconductors</t>
  </si>
  <si>
    <t>PRTR5V0U2X</t>
  </si>
  <si>
    <t>TO-253-4 NXP Semiconductors</t>
  </si>
  <si>
    <t>https://pricing.snapeda.com/search/part/PRTR5V0U2X/?ref=eda</t>
  </si>
  <si>
    <t>U:J1</t>
  </si>
  <si>
    <t>AMPHENOL_10118192-0002LF</t>
  </si>
  <si>
    <t>USB - micro B USB 2.0 Receptacle Connector 5 Position Surface Mount, Right Angle  Check availability</t>
  </si>
  <si>
    <t xml:space="preserve"> Micro USB 2.0, Input Output Connectors, B TYPE RECEPTACLE without flange </t>
  </si>
  <si>
    <t>Amphenol ICC (FCI)</t>
  </si>
  <si>
    <t>https://pricing.snapeda.com/search/part/10118192-0002LF/?ref=eda</t>
  </si>
  <si>
    <t>U:LED1</t>
  </si>
  <si>
    <t>150060YS55040</t>
  </si>
  <si>
    <t>U:LED2</t>
  </si>
  <si>
    <t>150060BS55040</t>
  </si>
  <si>
    <t>U:R1</t>
  </si>
  <si>
    <t>U:R4</t>
  </si>
  <si>
    <t>U:U1</t>
  </si>
  <si>
    <t>INTERFACE-FT232RL(SSOP28)</t>
  </si>
  <si>
    <t>SSOP28-0.65-10.2X5.2MM</t>
  </si>
  <si>
    <t>310070022 Check availability</t>
  </si>
  <si>
    <t xml:space="preserve"> USB Bridge, USB to UART USB 2.0 UART Interface 28-SSOP </t>
  </si>
  <si>
    <t>FTDI, Future</t>
  </si>
  <si>
    <t>SSOP-28 FTDI, Future</t>
  </si>
  <si>
    <t>https://pricing.snapeda.com/search/part/FT232RL/?ref=eda</t>
  </si>
  <si>
    <t>UC:A1</t>
  </si>
  <si>
    <t>ESP32-WROVER-I</t>
  </si>
  <si>
    <t>XCVR_ESP32-WROVER-I</t>
  </si>
  <si>
    <t>Module: combo; GPIO, I2C x2, I2S x2, SDIO, SPI x3, UART x3; U.FL Check availability</t>
  </si>
  <si>
    <t xml:space="preserve"> Bluetooth, WiFi 802.11b/g/n, Bluetooth v4.2 +EDR, Class 1, 2 and 3 Transceiver Module 2.4GHz ~ 2.5GHz Antenna Not Included, I-PEX Surface Mount </t>
  </si>
  <si>
    <t>Espressif Systems</t>
  </si>
  <si>
    <t>Module Espressif Systems</t>
  </si>
  <si>
    <t>https://pricing.snapeda.com/search/part/ESP32-WROVER-I/?ref=eda</t>
  </si>
  <si>
    <t>UC:C1</t>
  </si>
  <si>
    <t>UC:C2</t>
  </si>
  <si>
    <t>UC:C3</t>
  </si>
  <si>
    <t>UC:R1</t>
  </si>
  <si>
    <t>12k</t>
  </si>
  <si>
    <t>UC:R2</t>
  </si>
  <si>
    <t>UC:R3</t>
  </si>
  <si>
    <t>UC:R5</t>
  </si>
  <si>
    <t>4.7k</t>
  </si>
  <si>
    <t>UC:R6</t>
  </si>
  <si>
    <t>UC:R7</t>
  </si>
  <si>
    <t>UC:R8</t>
  </si>
  <si>
    <t>UC:R9</t>
  </si>
  <si>
    <t>UC:S1</t>
  </si>
  <si>
    <t>PTS526_SM08_SMTR2_LFS</t>
  </si>
  <si>
    <t>SW_PTS526_SM08_SMTR2_LFS</t>
  </si>
  <si>
    <t>Tactile Switch SPST-NO Top Actuated Surface Mount Check availability</t>
  </si>
  <si>
    <t xml:space="preserve"> Tactile Switch SPST-NO Top Actuated Surface Mount </t>
  </si>
  <si>
    <t>C&amp;K</t>
  </si>
  <si>
    <t>PTS526 SM08 SMTR2 LFS</t>
  </si>
  <si>
    <t>https://pricing.snapeda.com/search/part/PTS526 SM08 SMTR2 LFS/?ref=eda</t>
  </si>
  <si>
    <t>UC:S2</t>
  </si>
  <si>
    <t>UC:U2</t>
  </si>
  <si>
    <t>SOT65P210X110-6N</t>
  </si>
  <si>
    <t>Bipolar (BJT) Transistor Array 2 NPN (Dual) 45V 100mA 100MHz 380mW Surface Mount SC-88/SC70-6/SOT-363 Check availability</t>
  </si>
  <si>
    <t xml:space="preserve"> Bipolar (BJT) Transistor Array 2 NPN (Dual) 30V 100mA 100MHz 380mW Surface Mount SC-88/SC70-6/SOT-363 </t>
  </si>
  <si>
    <t>SC-88-6 ON Semiconductor</t>
  </si>
  <si>
    <t>https://pricing.snapeda.com/search/part/BC848CDW1T1G/?ref=eda</t>
  </si>
  <si>
    <t>LT1945EMS#</t>
  </si>
  <si>
    <t>LT1945EMS#PBF_0</t>
  </si>
  <si>
    <t>CL21C101JBANFNC</t>
  </si>
  <si>
    <t>100pF 0805 ceramic capacitor for max 22V</t>
  </si>
  <si>
    <t>CC0805BRNPO9BN4R7</t>
  </si>
  <si>
    <t>P-channel FET</t>
  </si>
  <si>
    <t>NPN BJT</t>
  </si>
  <si>
    <t>2 NPN BJT package</t>
  </si>
  <si>
    <t>https://www.digikey.com/en/products/detail/nexperia-usa-inc/MMBT3904-215/1156599</t>
  </si>
  <si>
    <t>https://www.digikey.com/en/products/detail/yageo/CC0805BRNPO9BN4R7/5883879</t>
  </si>
  <si>
    <t>https://www.digikey.com/en/products/detail/samsung-electro-mechanics/CL21C101JBANFNC/3888226</t>
  </si>
  <si>
    <t>4.7pF 0805 ceramic capacitor for max 22V</t>
  </si>
  <si>
    <t>Alternate: https://www.digikey.com/en/products/detail/amphenol-cs-fci/10118192-0001LF/2785387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</si>
</sst>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0"/>
      <name val="Verdana"/>
    </font>
    <font>
      <sz val="8"/>
      <name val="Verdana"/>
      <family val="2"/>
    </font>
    <font>
      <b/>
      <sz val="8"/>
      <color theme="0"/>
      <name val="Verdana"/>
      <family val="2"/>
    </font>
    <font>
      <b/>
      <u/>
      <sz val="8"/>
      <color theme="0"/>
      <name val="Verdana"/>
      <family val="2"/>
    </font>
    <font>
      <b/>
      <sz val="8"/>
      <name val="Verdana"/>
      <family val="2"/>
    </font>
    <font>
      <sz val="10"/>
      <color theme="1"/>
      <name val="Verdana"/>
      <family val="2"/>
    </font>
    <font>
      <b/>
      <sz val="8"/>
      <color theme="1"/>
      <name val="Verdana"/>
      <family val="2"/>
    </font>
    <font>
      <sz val="10"/>
      <name val="Verdana"/>
      <family val="2"/>
    </font>
    <font>
      <sz val="8"/>
      <color rgb="FF333333"/>
      <name val="Verdana"/>
      <family val="2"/>
    </font>
    <font>
      <sz val="8"/>
      <color theme="1"/>
      <name val="Verdan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8"/>
      <color rgb="FF222222"/>
      <name val="Verdana"/>
      <family val="2"/>
    </font>
    <font>
      <sz val="8"/>
      <color rgb="FF444444"/>
      <name val="Verdana"/>
      <family val="2"/>
    </font>
    <font>
      <sz val="8"/>
      <color rgb="FF9C5700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2"/>
      </right>
      <top/>
      <bottom/>
      <diagonal/>
    </border>
    <border>
      <left style="hair">
        <color theme="1"/>
      </left>
      <right/>
      <top/>
      <bottom/>
      <diagonal/>
    </border>
    <border>
      <left/>
      <right style="hair">
        <color theme="1"/>
      </right>
      <top/>
      <bottom style="thin">
        <color theme="2"/>
      </bottom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 style="thin">
        <color indexed="64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thin">
        <color theme="2"/>
      </left>
      <right/>
      <top style="thin">
        <color indexed="64"/>
      </top>
      <bottom/>
      <diagonal/>
    </border>
    <border>
      <left style="hair">
        <color theme="1"/>
      </left>
      <right style="hair">
        <color theme="1"/>
      </right>
      <top style="dotted">
        <color theme="1"/>
      </top>
      <bottom style="dotted">
        <color theme="1"/>
      </bottom>
      <diagonal/>
    </border>
    <border>
      <left style="hair">
        <color theme="1"/>
      </left>
      <right style="hair">
        <color theme="1"/>
      </right>
      <top/>
      <bottom style="dotted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84">
    <xf numFmtId="0" fontId="0" fillId="0" borderId="0" xfId="0"/>
    <xf numFmtId="0" fontId="3" fillId="2" borderId="3" xfId="0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14" fontId="6" fillId="0" borderId="0" xfId="0" applyNumberFormat="1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ill="1" applyAlignment="1">
      <alignment horizontal="center" vertical="center"/>
    </xf>
    <xf numFmtId="0" fontId="9" fillId="0" borderId="7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>
      <alignment horizontal="fill"/>
    </xf>
    <xf numFmtId="164" fontId="1" fillId="0" borderId="7" xfId="0" applyNumberFormat="1" applyFont="1" applyFill="1" applyBorder="1" applyAlignment="1" applyProtection="1">
      <alignment horizontal="center" vertical="center"/>
      <protection locked="0"/>
    </xf>
    <xf numFmtId="164" fontId="1" fillId="0" borderId="7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 applyProtection="1">
      <alignment horizontal="fill" vertical="center"/>
      <protection locked="0"/>
    </xf>
    <xf numFmtId="0" fontId="1" fillId="3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fill" vertical="center"/>
    </xf>
    <xf numFmtId="0" fontId="8" fillId="0" borderId="7" xfId="0" applyNumberFormat="1" applyFont="1" applyFill="1" applyBorder="1" applyAlignment="1">
      <alignment horizont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/>
    <xf numFmtId="0" fontId="1" fillId="3" borderId="7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fill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8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fill" vertical="center"/>
    </xf>
    <xf numFmtId="0" fontId="1" fillId="0" borderId="8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164" fontId="2" fillId="2" borderId="9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5" fillId="6" borderId="0" xfId="3" applyFont="1" applyBorder="1" applyAlignment="1">
      <alignment horizontal="left" vertical="center"/>
    </xf>
    <xf numFmtId="0" fontId="17" fillId="4" borderId="0" xfId="1" applyFont="1" applyBorder="1" applyAlignment="1">
      <alignment horizontal="left" vertical="center"/>
    </xf>
    <xf numFmtId="0" fontId="16" fillId="5" borderId="0" xfId="2" applyFont="1" applyAlignment="1">
      <alignment horizontal="left" vertical="center"/>
    </xf>
    <xf numFmtId="0" fontId="5" fillId="0" borderId="11" xfId="0" applyFont="1" applyBorder="1"/>
    <xf numFmtId="0" fontId="5" fillId="0" borderId="12" xfId="0" applyFont="1" applyBorder="1"/>
    <xf numFmtId="0" fontId="6" fillId="0" borderId="12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0" fillId="3" borderId="16" xfId="0" applyFill="1" applyBorder="1" applyAlignment="1">
      <alignment horizontal="center" vertical="center"/>
    </xf>
    <xf numFmtId="0" fontId="9" fillId="0" borderId="17" xfId="0" applyFont="1" applyBorder="1" applyAlignment="1">
      <alignment horizontal="left"/>
    </xf>
    <xf numFmtId="0" fontId="0" fillId="3" borderId="19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agle_generated_bom" connectionId="1" xr16:uid="{A46E5C6E-A547-B14B-BF22-C62F7A36F37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05"/>
  <sheetViews>
    <sheetView tabSelected="1" zoomScale="170" zoomScaleNormal="170" zoomScaleSheetLayoutView="211" workbookViewId="0">
      <selection activeCell="A23" sqref="A23:Q23"/>
    </sheetView>
  </sheetViews>
  <sheetFormatPr baseColWidth="10" defaultColWidth="8.5" defaultRowHeight="13" x14ac:dyDescent="0.15"/>
  <cols>
    <col min="1" max="1" width="24" style="4" customWidth="1"/>
    <col min="2" max="2" width="1" style="4" customWidth="1"/>
    <col min="3" max="3" width="35" style="4" bestFit="1" customWidth="1"/>
    <col min="4" max="4" width="1" style="4" customWidth="1"/>
    <col min="5" max="5" width="22.5" style="4" customWidth="1"/>
    <col min="6" max="6" width="0.6640625" style="4" customWidth="1"/>
    <col min="7" max="7" width="22.6640625" style="4" customWidth="1"/>
    <col min="8" max="8" width="1" style="4" customWidth="1"/>
    <col min="9" max="9" width="11.6640625" style="4" customWidth="1"/>
    <col min="10" max="10" width="1" style="4" customWidth="1"/>
    <col min="11" max="11" width="11.6640625" style="4" customWidth="1"/>
    <col min="12" max="12" width="1" style="4" customWidth="1"/>
    <col min="13" max="13" width="10.6640625" style="4" customWidth="1"/>
    <col min="14" max="14" width="1" style="4" customWidth="1"/>
    <col min="15" max="15" width="12.33203125" style="4" customWidth="1"/>
    <col min="16" max="16" width="1" style="4" customWidth="1"/>
    <col min="17" max="17" width="10.6640625" style="4" customWidth="1"/>
    <col min="18" max="18" width="1" style="4" customWidth="1"/>
    <col min="19" max="19" width="10.6640625" style="9" customWidth="1"/>
    <col min="20" max="20" width="44.1640625" style="4" customWidth="1"/>
    <col min="21" max="21" width="36.6640625" style="4" customWidth="1"/>
    <col min="22" max="16384" width="8.5" style="4"/>
  </cols>
  <sheetData>
    <row r="1" spans="1:21" ht="10" customHeight="1" x14ac:dyDescent="0.15">
      <c r="A1" s="74" t="s">
        <v>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6"/>
    </row>
    <row r="2" spans="1:21" customFormat="1" ht="10" customHeight="1" x14ac:dyDescent="0.15">
      <c r="A2" s="14"/>
      <c r="B2" s="14"/>
      <c r="C2" s="14"/>
      <c r="D2" s="14"/>
      <c r="E2" s="14"/>
      <c r="F2" s="59"/>
      <c r="G2" s="68"/>
      <c r="H2" s="60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21" ht="10" customHeight="1" x14ac:dyDescent="0.15">
      <c r="A3" s="15" t="s">
        <v>9</v>
      </c>
      <c r="B3" s="15"/>
      <c r="C3" s="15" t="s">
        <v>8</v>
      </c>
      <c r="D3" s="15"/>
      <c r="E3" s="15"/>
      <c r="F3" s="64"/>
      <c r="G3" s="70"/>
      <c r="H3" s="15"/>
      <c r="I3" s="15"/>
      <c r="J3" s="15"/>
      <c r="K3" s="58" t="s">
        <v>210</v>
      </c>
      <c r="L3" s="15"/>
      <c r="M3" s="15"/>
      <c r="N3" s="15"/>
      <c r="O3" s="15"/>
      <c r="P3" s="15"/>
      <c r="Q3" s="15"/>
      <c r="R3" s="15"/>
      <c r="S3" s="16"/>
    </row>
    <row r="4" spans="1:21" ht="10" customHeight="1" x14ac:dyDescent="0.15">
      <c r="A4" s="15" t="s">
        <v>10</v>
      </c>
      <c r="B4" s="15"/>
      <c r="C4" s="15">
        <v>3</v>
      </c>
      <c r="D4" s="15"/>
      <c r="E4" s="63"/>
      <c r="F4" s="64"/>
      <c r="G4" s="69"/>
      <c r="H4" s="61"/>
      <c r="I4" s="15"/>
      <c r="J4" s="15"/>
      <c r="K4" s="56" t="s">
        <v>211</v>
      </c>
      <c r="L4" s="15"/>
      <c r="M4" s="15"/>
      <c r="N4" s="15"/>
      <c r="O4" s="15"/>
      <c r="P4" s="15"/>
      <c r="Q4" s="15"/>
      <c r="R4" s="15"/>
      <c r="S4" s="16"/>
    </row>
    <row r="5" spans="1:21" x14ac:dyDescent="0.15">
      <c r="A5" s="19" t="s">
        <v>11</v>
      </c>
      <c r="B5" s="17"/>
      <c r="C5" s="20">
        <f>DATE(2022,2,5)</f>
        <v>43135</v>
      </c>
      <c r="D5" s="17"/>
      <c r="E5" s="17"/>
      <c r="F5" s="65"/>
      <c r="G5" s="67"/>
      <c r="H5" s="62"/>
      <c r="I5" s="17"/>
      <c r="J5" s="17"/>
      <c r="K5" s="57" t="s">
        <v>212</v>
      </c>
      <c r="L5" s="17"/>
      <c r="M5" s="17"/>
      <c r="N5" s="17"/>
      <c r="O5" s="17"/>
      <c r="P5" s="17"/>
      <c r="Q5" s="17"/>
      <c r="R5" s="17"/>
      <c r="S5" s="18"/>
    </row>
    <row r="6" spans="1:21" x14ac:dyDescent="0.15">
      <c r="A6" s="19"/>
      <c r="B6" s="17"/>
      <c r="C6" s="17"/>
      <c r="D6" s="17"/>
      <c r="E6" s="17"/>
      <c r="F6" s="65"/>
      <c r="G6" s="6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1" ht="10" customHeight="1" x14ac:dyDescent="0.15">
      <c r="A7" s="74" t="s">
        <v>4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6"/>
    </row>
    <row r="8" spans="1:21" ht="5" customHeight="1" x14ac:dyDescent="0.15">
      <c r="A8" s="1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  <c r="R8" s="7"/>
      <c r="S8" s="6"/>
    </row>
    <row r="9" spans="1:21" ht="12.5" customHeight="1" x14ac:dyDescent="0.15">
      <c r="A9" s="10" t="s">
        <v>13</v>
      </c>
      <c r="B9" s="1"/>
      <c r="C9" s="1" t="s">
        <v>0</v>
      </c>
      <c r="D9" s="1"/>
      <c r="E9" s="1" t="s">
        <v>1</v>
      </c>
      <c r="F9" s="1"/>
      <c r="G9" s="1" t="s">
        <v>12</v>
      </c>
      <c r="H9" s="1"/>
      <c r="I9" s="1" t="s">
        <v>207</v>
      </c>
      <c r="J9" s="1"/>
      <c r="K9" s="1" t="s">
        <v>209</v>
      </c>
      <c r="L9" s="1"/>
      <c r="M9" s="1" t="s">
        <v>7</v>
      </c>
      <c r="N9" s="1"/>
      <c r="O9" s="1" t="s">
        <v>5</v>
      </c>
      <c r="P9" s="1"/>
      <c r="Q9" s="2" t="s">
        <v>6</v>
      </c>
      <c r="R9" s="2"/>
      <c r="S9" s="3" t="s">
        <v>2</v>
      </c>
      <c r="T9" s="41" t="s">
        <v>17</v>
      </c>
      <c r="U9" s="41" t="s">
        <v>74</v>
      </c>
    </row>
    <row r="10" spans="1:21" s="23" customFormat="1" ht="10" customHeight="1" x14ac:dyDescent="0.15">
      <c r="A10" s="24" t="s">
        <v>14</v>
      </c>
      <c r="B10" s="25"/>
      <c r="C10" s="26" t="s">
        <v>15</v>
      </c>
      <c r="D10" s="25"/>
      <c r="E10" s="26" t="s">
        <v>16</v>
      </c>
      <c r="F10" s="26"/>
      <c r="G10" s="27"/>
      <c r="H10" s="25"/>
      <c r="I10" s="25"/>
      <c r="J10" s="25"/>
      <c r="K10" s="25">
        <f>I10-M10</f>
        <v>-1</v>
      </c>
      <c r="L10" s="25"/>
      <c r="M10" s="26">
        <v>1</v>
      </c>
      <c r="N10" s="25"/>
      <c r="O10" s="26"/>
      <c r="P10" s="25"/>
      <c r="Q10" s="28">
        <v>25</v>
      </c>
      <c r="R10" s="29"/>
      <c r="S10" s="29">
        <f>M10*Q10</f>
        <v>25</v>
      </c>
      <c r="T10" s="50"/>
      <c r="U10" s="50"/>
    </row>
    <row r="11" spans="1:21" s="23" customFormat="1" ht="10" customHeight="1" x14ac:dyDescent="0.15">
      <c r="A11" s="24" t="s">
        <v>166</v>
      </c>
      <c r="B11" s="25"/>
      <c r="C11" s="26" t="s">
        <v>163</v>
      </c>
      <c r="D11" s="25"/>
      <c r="E11" s="26" t="s">
        <v>75</v>
      </c>
      <c r="F11" s="26"/>
      <c r="G11" s="27" t="s">
        <v>164</v>
      </c>
      <c r="H11" s="25"/>
      <c r="I11" s="25"/>
      <c r="J11" s="25"/>
      <c r="K11" s="25">
        <f t="shared" ref="K11:K66" si="0">I11-M11</f>
        <v>-1</v>
      </c>
      <c r="L11" s="25"/>
      <c r="M11" s="26">
        <v>1</v>
      </c>
      <c r="N11" s="25"/>
      <c r="O11" s="26"/>
      <c r="P11" s="25"/>
      <c r="Q11" s="28">
        <v>4.53</v>
      </c>
      <c r="R11" s="29"/>
      <c r="S11" s="29">
        <f>M11*Q11</f>
        <v>4.53</v>
      </c>
      <c r="T11" s="49" t="s">
        <v>165</v>
      </c>
      <c r="U11" s="50"/>
    </row>
    <row r="12" spans="1:21" s="23" customFormat="1" ht="10" customHeight="1" x14ac:dyDescent="0.15">
      <c r="A12" s="30" t="s">
        <v>20</v>
      </c>
      <c r="B12" s="25"/>
      <c r="C12" s="26" t="s">
        <v>21</v>
      </c>
      <c r="D12" s="25"/>
      <c r="E12" s="26" t="s">
        <v>19</v>
      </c>
      <c r="F12" s="26"/>
      <c r="G12" s="31" t="s">
        <v>18</v>
      </c>
      <c r="H12" s="25"/>
      <c r="I12" s="25"/>
      <c r="J12" s="25"/>
      <c r="K12" s="25">
        <f t="shared" si="0"/>
        <v>-1</v>
      </c>
      <c r="L12" s="25"/>
      <c r="M12" s="26">
        <v>1</v>
      </c>
      <c r="N12" s="25"/>
      <c r="O12" s="26"/>
      <c r="P12" s="25"/>
      <c r="Q12" s="28">
        <v>4.04</v>
      </c>
      <c r="R12" s="29"/>
      <c r="S12" s="29">
        <f t="shared" ref="S12:S45" si="1">M12*Q12</f>
        <v>4.04</v>
      </c>
      <c r="T12" s="51" t="s">
        <v>73</v>
      </c>
      <c r="U12" s="50" t="s">
        <v>208</v>
      </c>
    </row>
    <row r="13" spans="1:21" ht="10" customHeight="1" x14ac:dyDescent="0.15">
      <c r="A13" s="71" t="s">
        <v>22</v>
      </c>
      <c r="B13" s="25"/>
      <c r="C13" s="26" t="s">
        <v>23</v>
      </c>
      <c r="D13" s="25"/>
      <c r="E13" s="26" t="s">
        <v>19</v>
      </c>
      <c r="F13" s="26"/>
      <c r="G13" s="31" t="s">
        <v>24</v>
      </c>
      <c r="H13" s="25"/>
      <c r="I13" s="25"/>
      <c r="J13" s="25"/>
      <c r="K13" s="25">
        <f t="shared" si="0"/>
        <v>-1</v>
      </c>
      <c r="L13" s="25"/>
      <c r="M13" s="26">
        <v>1</v>
      </c>
      <c r="N13" s="25"/>
      <c r="O13" s="26"/>
      <c r="P13" s="25"/>
      <c r="Q13" s="28">
        <v>1.73</v>
      </c>
      <c r="R13" s="29"/>
      <c r="S13" s="29">
        <f t="shared" si="1"/>
        <v>1.73</v>
      </c>
      <c r="T13" s="53"/>
      <c r="U13" s="53"/>
    </row>
    <row r="14" spans="1:21" ht="10" customHeight="1" x14ac:dyDescent="0.15">
      <c r="A14" s="72" t="s">
        <v>27</v>
      </c>
      <c r="B14" s="25"/>
      <c r="C14" s="26" t="s">
        <v>26</v>
      </c>
      <c r="D14" s="25"/>
      <c r="E14" s="26" t="s">
        <v>19</v>
      </c>
      <c r="F14" s="26"/>
      <c r="G14" s="31" t="s">
        <v>25</v>
      </c>
      <c r="H14" s="25"/>
      <c r="I14" s="25"/>
      <c r="J14" s="25"/>
      <c r="K14" s="25">
        <f t="shared" si="0"/>
        <v>-1</v>
      </c>
      <c r="L14" s="25"/>
      <c r="M14" s="26">
        <v>1</v>
      </c>
      <c r="N14" s="25"/>
      <c r="O14" s="26"/>
      <c r="P14" s="25"/>
      <c r="Q14" s="28">
        <v>0.53</v>
      </c>
      <c r="R14" s="29"/>
      <c r="S14" s="29">
        <f t="shared" si="1"/>
        <v>0.53</v>
      </c>
      <c r="T14" s="53"/>
      <c r="U14" s="53"/>
    </row>
    <row r="15" spans="1:21" s="23" customFormat="1" ht="10" customHeight="1" x14ac:dyDescent="0.15">
      <c r="A15" s="24" t="s">
        <v>201</v>
      </c>
      <c r="B15" s="25"/>
      <c r="C15" s="26" t="s">
        <v>28</v>
      </c>
      <c r="D15" s="25"/>
      <c r="E15" s="26" t="s">
        <v>19</v>
      </c>
      <c r="F15" s="26"/>
      <c r="G15" s="31" t="s">
        <v>202</v>
      </c>
      <c r="H15" s="25"/>
      <c r="I15" s="25"/>
      <c r="J15" s="25"/>
      <c r="K15" s="25">
        <f t="shared" si="0"/>
        <v>-1</v>
      </c>
      <c r="L15" s="25"/>
      <c r="M15" s="26">
        <v>1</v>
      </c>
      <c r="N15" s="25"/>
      <c r="O15" s="26"/>
      <c r="P15" s="25"/>
      <c r="Q15" s="28">
        <v>0.51</v>
      </c>
      <c r="R15" s="29"/>
      <c r="S15" s="29">
        <f t="shared" si="1"/>
        <v>0.51</v>
      </c>
      <c r="T15" s="50" t="s">
        <v>203</v>
      </c>
      <c r="U15" s="50" t="s">
        <v>200</v>
      </c>
    </row>
    <row r="16" spans="1:21" s="23" customFormat="1" ht="10" customHeight="1" x14ac:dyDescent="0.15">
      <c r="A16" s="24" t="s">
        <v>29</v>
      </c>
      <c r="B16" s="25"/>
      <c r="C16" s="26" t="s">
        <v>521</v>
      </c>
      <c r="D16" s="25"/>
      <c r="E16" s="26" t="s">
        <v>19</v>
      </c>
      <c r="F16" s="26"/>
      <c r="G16" s="27" t="s">
        <v>30</v>
      </c>
      <c r="H16" s="25"/>
      <c r="I16" s="25"/>
      <c r="J16" s="25"/>
      <c r="K16" s="25">
        <f t="shared" si="0"/>
        <v>-2</v>
      </c>
      <c r="L16" s="25"/>
      <c r="M16" s="26">
        <v>2</v>
      </c>
      <c r="N16" s="25"/>
      <c r="O16" s="26"/>
      <c r="P16" s="25"/>
      <c r="Q16" s="28">
        <v>0.54</v>
      </c>
      <c r="R16" s="29"/>
      <c r="S16" s="29">
        <f t="shared" si="1"/>
        <v>1.08</v>
      </c>
      <c r="T16" s="50" t="s">
        <v>31</v>
      </c>
      <c r="U16" s="50" t="s">
        <v>32</v>
      </c>
    </row>
    <row r="17" spans="1:21" s="23" customFormat="1" ht="10" customHeight="1" x14ac:dyDescent="0.15">
      <c r="A17" s="73" t="s">
        <v>214</v>
      </c>
      <c r="B17" s="25"/>
      <c r="C17" s="26" t="s">
        <v>213</v>
      </c>
      <c r="D17" s="25"/>
      <c r="E17" s="26" t="s">
        <v>19</v>
      </c>
      <c r="F17" s="26"/>
      <c r="G17" s="33" t="s">
        <v>215</v>
      </c>
      <c r="H17" s="25"/>
      <c r="I17" s="25"/>
      <c r="J17" s="25"/>
      <c r="K17" s="25">
        <f t="shared" si="0"/>
        <v>-1</v>
      </c>
      <c r="L17" s="25"/>
      <c r="M17" s="25">
        <v>1</v>
      </c>
      <c r="N17" s="25"/>
      <c r="O17" s="25"/>
      <c r="P17" s="25"/>
      <c r="Q17" s="28">
        <v>3.6</v>
      </c>
      <c r="R17" s="29"/>
      <c r="S17" s="29">
        <f t="shared" si="1"/>
        <v>3.6</v>
      </c>
      <c r="T17" s="50"/>
      <c r="U17" s="50"/>
    </row>
    <row r="18" spans="1:21" s="23" customFormat="1" ht="10" customHeight="1" x14ac:dyDescent="0.15">
      <c r="A18" s="24" t="s">
        <v>33</v>
      </c>
      <c r="B18" s="25"/>
      <c r="C18" s="25" t="s">
        <v>35</v>
      </c>
      <c r="D18" s="25"/>
      <c r="E18" s="26" t="s">
        <v>19</v>
      </c>
      <c r="F18" s="25"/>
      <c r="G18" s="33" t="s">
        <v>34</v>
      </c>
      <c r="H18" s="25"/>
      <c r="I18" s="25"/>
      <c r="J18" s="25"/>
      <c r="K18" s="25">
        <f t="shared" si="0"/>
        <v>-3</v>
      </c>
      <c r="L18" s="25"/>
      <c r="M18" s="25">
        <v>3</v>
      </c>
      <c r="N18" s="25"/>
      <c r="O18" s="25"/>
      <c r="P18" s="25"/>
      <c r="Q18" s="28">
        <v>0.36</v>
      </c>
      <c r="R18" s="29"/>
      <c r="S18" s="29">
        <f t="shared" si="1"/>
        <v>1.08</v>
      </c>
      <c r="T18" s="50"/>
      <c r="U18" s="50"/>
    </row>
    <row r="19" spans="1:21" s="23" customFormat="1" ht="10" customHeight="1" x14ac:dyDescent="0.15">
      <c r="A19" s="24" t="s">
        <v>36</v>
      </c>
      <c r="B19" s="25"/>
      <c r="C19" s="26" t="s">
        <v>37</v>
      </c>
      <c r="D19" s="25"/>
      <c r="E19" s="26" t="s">
        <v>19</v>
      </c>
      <c r="F19" s="26"/>
      <c r="G19" s="31" t="s">
        <v>38</v>
      </c>
      <c r="H19" s="25"/>
      <c r="I19" s="25"/>
      <c r="J19" s="25"/>
      <c r="K19" s="25">
        <f t="shared" si="0"/>
        <v>-1</v>
      </c>
      <c r="L19" s="25"/>
      <c r="M19" s="26">
        <v>1</v>
      </c>
      <c r="N19" s="25"/>
      <c r="O19" s="26"/>
      <c r="P19" s="25"/>
      <c r="Q19" s="28">
        <v>0.4</v>
      </c>
      <c r="R19" s="29"/>
      <c r="S19" s="29">
        <f t="shared" si="1"/>
        <v>0.4</v>
      </c>
      <c r="T19" s="50"/>
      <c r="U19" s="50"/>
    </row>
    <row r="20" spans="1:21" s="23" customFormat="1" ht="10" customHeight="1" x14ac:dyDescent="0.15">
      <c r="A20" s="24" t="s">
        <v>39</v>
      </c>
      <c r="B20" s="25"/>
      <c r="C20" s="26" t="s">
        <v>40</v>
      </c>
      <c r="D20" s="25"/>
      <c r="E20" s="26" t="s">
        <v>19</v>
      </c>
      <c r="F20" s="26"/>
      <c r="G20" s="31" t="s">
        <v>198</v>
      </c>
      <c r="H20" s="25"/>
      <c r="I20" s="25"/>
      <c r="J20" s="25"/>
      <c r="K20" s="25">
        <f t="shared" si="0"/>
        <v>-1</v>
      </c>
      <c r="L20" s="25"/>
      <c r="M20" s="26">
        <v>1</v>
      </c>
      <c r="N20" s="25"/>
      <c r="O20" s="26"/>
      <c r="P20" s="25"/>
      <c r="Q20" s="28">
        <v>0.69</v>
      </c>
      <c r="R20" s="29"/>
      <c r="S20" s="29">
        <f t="shared" si="1"/>
        <v>0.69</v>
      </c>
      <c r="T20" s="50"/>
      <c r="U20" s="50" t="s">
        <v>199</v>
      </c>
    </row>
    <row r="21" spans="1:21" s="23" customFormat="1" ht="10" customHeight="1" x14ac:dyDescent="0.15">
      <c r="A21" s="24" t="s">
        <v>41</v>
      </c>
      <c r="B21" s="25"/>
      <c r="C21" s="26" t="s">
        <v>42</v>
      </c>
      <c r="D21" s="25"/>
      <c r="E21" s="26" t="s">
        <v>19</v>
      </c>
      <c r="F21" s="26"/>
      <c r="G21" s="31" t="s">
        <v>43</v>
      </c>
      <c r="H21" s="25"/>
      <c r="I21" s="25"/>
      <c r="J21" s="25"/>
      <c r="K21" s="25">
        <f t="shared" si="0"/>
        <v>-1</v>
      </c>
      <c r="L21" s="25"/>
      <c r="M21" s="26">
        <v>1</v>
      </c>
      <c r="N21" s="25"/>
      <c r="O21" s="26"/>
      <c r="P21" s="25"/>
      <c r="Q21" s="28">
        <v>6.21</v>
      </c>
      <c r="R21" s="29"/>
      <c r="S21" s="29">
        <f t="shared" si="1"/>
        <v>6.21</v>
      </c>
      <c r="U21" s="50" t="s">
        <v>44</v>
      </c>
    </row>
    <row r="22" spans="1:21" s="23" customFormat="1" ht="10" customHeight="1" x14ac:dyDescent="0.15">
      <c r="A22" s="24" t="s">
        <v>206</v>
      </c>
      <c r="B22" s="25"/>
      <c r="C22" s="26" t="s">
        <v>45</v>
      </c>
      <c r="D22" s="25"/>
      <c r="E22" s="26" t="s">
        <v>19</v>
      </c>
      <c r="F22" s="26"/>
      <c r="G22" s="31" t="s">
        <v>205</v>
      </c>
      <c r="H22" s="25"/>
      <c r="I22" s="25"/>
      <c r="J22" s="25"/>
      <c r="K22" s="25">
        <f t="shared" si="0"/>
        <v>-2</v>
      </c>
      <c r="L22" s="25"/>
      <c r="M22" s="26">
        <v>2</v>
      </c>
      <c r="N22" s="25"/>
      <c r="O22" s="26"/>
      <c r="P22" s="25"/>
      <c r="Q22" s="28">
        <v>0.11</v>
      </c>
      <c r="R22" s="29"/>
      <c r="S22" s="29">
        <f t="shared" si="1"/>
        <v>0.22</v>
      </c>
      <c r="T22" s="50" t="s">
        <v>204</v>
      </c>
      <c r="U22" s="50" t="s">
        <v>62</v>
      </c>
    </row>
    <row r="23" spans="1:21" s="23" customFormat="1" ht="10" customHeight="1" x14ac:dyDescent="0.15">
      <c r="A23" s="24" t="s">
        <v>48</v>
      </c>
      <c r="B23" s="25"/>
      <c r="C23" s="26" t="s">
        <v>46</v>
      </c>
      <c r="D23" s="25"/>
      <c r="E23" s="26" t="s">
        <v>19</v>
      </c>
      <c r="F23" s="26"/>
      <c r="G23" s="31" t="s">
        <v>47</v>
      </c>
      <c r="H23" s="25"/>
      <c r="I23" s="25"/>
      <c r="J23" s="25"/>
      <c r="K23" s="25">
        <f t="shared" si="0"/>
        <v>-1</v>
      </c>
      <c r="L23" s="25"/>
      <c r="M23" s="26">
        <v>1</v>
      </c>
      <c r="N23" s="25"/>
      <c r="O23" s="26"/>
      <c r="P23" s="25"/>
      <c r="Q23" s="28">
        <v>0.52</v>
      </c>
      <c r="R23" s="29"/>
      <c r="S23" s="29">
        <f t="shared" si="1"/>
        <v>0.52</v>
      </c>
      <c r="T23" s="50"/>
      <c r="U23" s="50"/>
    </row>
    <row r="24" spans="1:21" s="23" customFormat="1" ht="10" customHeight="1" x14ac:dyDescent="0.15">
      <c r="A24" s="24" t="s">
        <v>49</v>
      </c>
      <c r="B24" s="25"/>
      <c r="C24" s="26" t="s">
        <v>50</v>
      </c>
      <c r="D24" s="25"/>
      <c r="E24" s="26" t="s">
        <v>16</v>
      </c>
      <c r="F24" s="26"/>
      <c r="G24" s="31"/>
      <c r="H24" s="25"/>
      <c r="I24" s="25"/>
      <c r="J24" s="25"/>
      <c r="K24" s="25">
        <f t="shared" si="0"/>
        <v>-1</v>
      </c>
      <c r="L24" s="25"/>
      <c r="M24" s="26">
        <v>1</v>
      </c>
      <c r="N24" s="25"/>
      <c r="O24" s="26"/>
      <c r="P24" s="25"/>
      <c r="Q24" s="28">
        <v>3</v>
      </c>
      <c r="R24" s="29"/>
      <c r="S24" s="29">
        <f t="shared" si="1"/>
        <v>3</v>
      </c>
      <c r="T24" s="50"/>
      <c r="U24" s="50"/>
    </row>
    <row r="25" spans="1:21" s="23" customFormat="1" ht="10" customHeight="1" x14ac:dyDescent="0.15">
      <c r="A25" s="24" t="s">
        <v>397</v>
      </c>
      <c r="B25" s="25"/>
      <c r="C25" s="26" t="s">
        <v>522</v>
      </c>
      <c r="D25" s="25"/>
      <c r="E25" s="26" t="s">
        <v>19</v>
      </c>
      <c r="F25" s="26"/>
      <c r="G25" s="31" t="s">
        <v>524</v>
      </c>
      <c r="H25" s="25"/>
      <c r="I25" s="25"/>
      <c r="J25" s="25"/>
      <c r="K25" s="25">
        <f t="shared" si="0"/>
        <v>-1</v>
      </c>
      <c r="L25" s="25"/>
      <c r="M25" s="26">
        <v>1</v>
      </c>
      <c r="N25" s="25"/>
      <c r="O25" s="26"/>
      <c r="P25" s="25"/>
      <c r="Q25" s="28">
        <v>0.12</v>
      </c>
      <c r="R25" s="29"/>
      <c r="S25" s="29">
        <f t="shared" si="1"/>
        <v>0.12</v>
      </c>
      <c r="T25" s="50"/>
      <c r="U25" s="50"/>
    </row>
    <row r="26" spans="1:21" s="23" customFormat="1" ht="10" customHeight="1" x14ac:dyDescent="0.15">
      <c r="A26" s="24" t="s">
        <v>51</v>
      </c>
      <c r="B26" s="25"/>
      <c r="C26" s="26" t="s">
        <v>523</v>
      </c>
      <c r="D26" s="25"/>
      <c r="E26" s="26" t="s">
        <v>19</v>
      </c>
      <c r="F26" s="26"/>
      <c r="G26" s="31" t="s">
        <v>52</v>
      </c>
      <c r="H26" s="25"/>
      <c r="I26" s="25"/>
      <c r="J26" s="25"/>
      <c r="K26" s="25">
        <f t="shared" si="0"/>
        <v>-1</v>
      </c>
      <c r="L26" s="25"/>
      <c r="M26" s="26">
        <v>1</v>
      </c>
      <c r="N26" s="25"/>
      <c r="O26" s="26"/>
      <c r="P26" s="25"/>
      <c r="Q26" s="28">
        <v>0.26</v>
      </c>
      <c r="R26" s="29"/>
      <c r="S26" s="29">
        <f t="shared" si="1"/>
        <v>0.26</v>
      </c>
      <c r="T26" s="50"/>
      <c r="U26" s="50"/>
    </row>
    <row r="27" spans="1:21" s="23" customFormat="1" ht="10" customHeight="1" x14ac:dyDescent="0.15">
      <c r="A27" s="24" t="s">
        <v>54</v>
      </c>
      <c r="B27" s="25"/>
      <c r="C27" s="26" t="s">
        <v>55</v>
      </c>
      <c r="D27" s="25"/>
      <c r="E27" s="26" t="s">
        <v>19</v>
      </c>
      <c r="F27" s="26"/>
      <c r="G27" s="31" t="s">
        <v>53</v>
      </c>
      <c r="H27" s="25"/>
      <c r="I27" s="25"/>
      <c r="J27" s="25"/>
      <c r="K27" s="25">
        <f t="shared" si="0"/>
        <v>-1</v>
      </c>
      <c r="L27" s="25"/>
      <c r="M27" s="26">
        <v>1</v>
      </c>
      <c r="N27" s="25"/>
      <c r="O27" s="26"/>
      <c r="P27" s="25"/>
      <c r="Q27" s="28">
        <v>0.44</v>
      </c>
      <c r="R27" s="29"/>
      <c r="S27" s="29">
        <f t="shared" si="1"/>
        <v>0.44</v>
      </c>
      <c r="T27" s="50"/>
      <c r="U27" s="50" t="s">
        <v>528</v>
      </c>
    </row>
    <row r="28" spans="1:21" s="23" customFormat="1" ht="10" customHeight="1" x14ac:dyDescent="0.15">
      <c r="A28" s="24" t="s">
        <v>99</v>
      </c>
      <c r="B28" s="25"/>
      <c r="C28" s="26" t="s">
        <v>100</v>
      </c>
      <c r="D28" s="25"/>
      <c r="E28" s="26" t="s">
        <v>19</v>
      </c>
      <c r="F28" s="26"/>
      <c r="G28" s="31" t="s">
        <v>98</v>
      </c>
      <c r="H28" s="25"/>
      <c r="I28" s="25"/>
      <c r="J28" s="25"/>
      <c r="K28" s="25">
        <f t="shared" si="0"/>
        <v>-1</v>
      </c>
      <c r="L28" s="25"/>
      <c r="M28" s="26">
        <v>1</v>
      </c>
      <c r="N28" s="25"/>
      <c r="O28" s="26"/>
      <c r="P28" s="25"/>
      <c r="Q28" s="28">
        <v>1.92</v>
      </c>
      <c r="R28" s="29"/>
      <c r="S28" s="29">
        <f t="shared" si="1"/>
        <v>1.92</v>
      </c>
      <c r="T28" s="50"/>
      <c r="U28" s="50"/>
    </row>
    <row r="29" spans="1:21" s="23" customFormat="1" ht="10" customHeight="1" x14ac:dyDescent="0.15">
      <c r="A29" s="24" t="s">
        <v>56</v>
      </c>
      <c r="B29" s="25"/>
      <c r="C29" s="26" t="s">
        <v>57</v>
      </c>
      <c r="D29" s="25"/>
      <c r="E29" s="26" t="s">
        <v>19</v>
      </c>
      <c r="F29" s="26"/>
      <c r="G29" s="31" t="s">
        <v>101</v>
      </c>
      <c r="H29" s="25"/>
      <c r="I29" s="25"/>
      <c r="J29" s="25"/>
      <c r="K29" s="25">
        <f t="shared" si="0"/>
        <v>-1</v>
      </c>
      <c r="L29" s="25"/>
      <c r="M29" s="26">
        <v>1</v>
      </c>
      <c r="N29" s="25"/>
      <c r="O29" s="26"/>
      <c r="P29" s="25"/>
      <c r="Q29" s="28">
        <v>0.17</v>
      </c>
      <c r="R29" s="29"/>
      <c r="S29" s="29">
        <f t="shared" si="1"/>
        <v>0.17</v>
      </c>
      <c r="T29" s="50" t="s">
        <v>58</v>
      </c>
      <c r="U29" s="50"/>
    </row>
    <row r="30" spans="1:21" s="23" customFormat="1" ht="10" customHeight="1" x14ac:dyDescent="0.15">
      <c r="A30" s="24" t="s">
        <v>60</v>
      </c>
      <c r="B30" s="25"/>
      <c r="C30" s="26" t="s">
        <v>68</v>
      </c>
      <c r="D30" s="25"/>
      <c r="E30" s="26" t="s">
        <v>19</v>
      </c>
      <c r="F30" s="26"/>
      <c r="G30" s="31" t="s">
        <v>59</v>
      </c>
      <c r="H30" s="25"/>
      <c r="I30" s="25"/>
      <c r="J30" s="25"/>
      <c r="K30" s="25">
        <f t="shared" si="0"/>
        <v>-1</v>
      </c>
      <c r="L30" s="25"/>
      <c r="M30" s="26">
        <v>1</v>
      </c>
      <c r="N30" s="25"/>
      <c r="O30" s="26"/>
      <c r="P30" s="25"/>
      <c r="Q30" s="28">
        <v>0.15</v>
      </c>
      <c r="R30" s="29"/>
      <c r="S30" s="29">
        <f t="shared" si="1"/>
        <v>0.15</v>
      </c>
      <c r="T30" s="50" t="s">
        <v>61</v>
      </c>
      <c r="U30" s="50" t="s">
        <v>62</v>
      </c>
    </row>
    <row r="31" spans="1:21" s="23" customFormat="1" ht="10" customHeight="1" x14ac:dyDescent="0.15">
      <c r="A31" s="24" t="s">
        <v>63</v>
      </c>
      <c r="B31" s="25"/>
      <c r="C31" s="26" t="s">
        <v>69</v>
      </c>
      <c r="D31" s="25"/>
      <c r="E31" s="26" t="s">
        <v>19</v>
      </c>
      <c r="F31" s="26"/>
      <c r="G31" s="31" t="s">
        <v>64</v>
      </c>
      <c r="H31" s="25"/>
      <c r="I31" s="25"/>
      <c r="J31" s="25"/>
      <c r="K31" s="25">
        <f t="shared" si="0"/>
        <v>-1</v>
      </c>
      <c r="L31" s="25"/>
      <c r="M31" s="26">
        <v>1</v>
      </c>
      <c r="N31" s="25"/>
      <c r="O31" s="26"/>
      <c r="P31" s="25"/>
      <c r="Q31" s="28">
        <v>0.15</v>
      </c>
      <c r="R31" s="29"/>
      <c r="S31" s="29">
        <f t="shared" si="1"/>
        <v>0.15</v>
      </c>
      <c r="T31" s="50"/>
      <c r="U31" s="50"/>
    </row>
    <row r="32" spans="1:21" s="23" customFormat="1" ht="10" customHeight="1" x14ac:dyDescent="0.15">
      <c r="A32" s="24" t="s">
        <v>66</v>
      </c>
      <c r="B32" s="25"/>
      <c r="C32" s="26" t="s">
        <v>70</v>
      </c>
      <c r="D32" s="25"/>
      <c r="E32" s="26" t="s">
        <v>19</v>
      </c>
      <c r="F32" s="26"/>
      <c r="G32" s="31" t="s">
        <v>65</v>
      </c>
      <c r="H32" s="25"/>
      <c r="I32" s="25"/>
      <c r="J32" s="25"/>
      <c r="K32" s="25">
        <f t="shared" si="0"/>
        <v>-1</v>
      </c>
      <c r="L32" s="25"/>
      <c r="M32" s="26">
        <v>1</v>
      </c>
      <c r="N32" s="25"/>
      <c r="O32" s="26"/>
      <c r="P32" s="25"/>
      <c r="Q32" s="28">
        <v>0.16</v>
      </c>
      <c r="R32" s="29"/>
      <c r="S32" s="29">
        <f t="shared" si="1"/>
        <v>0.16</v>
      </c>
      <c r="T32" s="50"/>
      <c r="U32" s="50"/>
    </row>
    <row r="33" spans="1:21" s="23" customFormat="1" ht="10" customHeight="1" x14ac:dyDescent="0.15">
      <c r="A33" s="24" t="s">
        <v>72</v>
      </c>
      <c r="B33" s="25"/>
      <c r="C33" s="26" t="s">
        <v>71</v>
      </c>
      <c r="D33" s="25"/>
      <c r="E33" s="26" t="s">
        <v>19</v>
      </c>
      <c r="F33" s="26"/>
      <c r="G33" s="31" t="s">
        <v>67</v>
      </c>
      <c r="H33" s="25"/>
      <c r="I33" s="25"/>
      <c r="J33" s="25"/>
      <c r="K33" s="25">
        <f t="shared" si="0"/>
        <v>-1</v>
      </c>
      <c r="L33" s="25"/>
      <c r="M33" s="26">
        <v>1</v>
      </c>
      <c r="N33" s="25"/>
      <c r="O33" s="26"/>
      <c r="P33" s="25"/>
      <c r="Q33" s="28">
        <v>0.15</v>
      </c>
      <c r="R33" s="29"/>
      <c r="S33" s="29">
        <f t="shared" si="1"/>
        <v>0.15</v>
      </c>
      <c r="T33" s="50"/>
      <c r="U33" s="50"/>
    </row>
    <row r="34" spans="1:21" s="23" customFormat="1" ht="10" customHeight="1" x14ac:dyDescent="0.15">
      <c r="A34" s="24" t="s">
        <v>103</v>
      </c>
      <c r="B34" s="25"/>
      <c r="C34" s="26" t="s">
        <v>104</v>
      </c>
      <c r="D34" s="25"/>
      <c r="E34" s="26" t="s">
        <v>19</v>
      </c>
      <c r="F34" s="26"/>
      <c r="G34" s="31" t="s">
        <v>102</v>
      </c>
      <c r="H34" s="25"/>
      <c r="I34" s="25"/>
      <c r="J34" s="25"/>
      <c r="K34" s="25">
        <f t="shared" si="0"/>
        <v>-1</v>
      </c>
      <c r="L34" s="25"/>
      <c r="M34" s="26">
        <v>1</v>
      </c>
      <c r="N34" s="25"/>
      <c r="O34" s="26"/>
      <c r="P34" s="25"/>
      <c r="Q34" s="28">
        <v>0.51</v>
      </c>
      <c r="R34" s="29"/>
      <c r="S34" s="29">
        <f t="shared" si="1"/>
        <v>0.51</v>
      </c>
      <c r="T34" s="50" t="s">
        <v>105</v>
      </c>
      <c r="U34" s="50" t="s">
        <v>106</v>
      </c>
    </row>
    <row r="35" spans="1:21" s="23" customFormat="1" ht="10" customHeight="1" x14ac:dyDescent="0.15">
      <c r="A35" s="24" t="s">
        <v>167</v>
      </c>
      <c r="B35" s="25"/>
      <c r="C35" s="26" t="s">
        <v>77</v>
      </c>
      <c r="D35" s="25"/>
      <c r="E35" s="26" t="s">
        <v>19</v>
      </c>
      <c r="F35" s="26"/>
      <c r="G35" s="31" t="s">
        <v>168</v>
      </c>
      <c r="H35" s="25"/>
      <c r="I35" s="25"/>
      <c r="J35" s="25"/>
      <c r="K35" s="25">
        <f t="shared" si="0"/>
        <v>-5</v>
      </c>
      <c r="L35" s="25"/>
      <c r="M35" s="26">
        <v>5</v>
      </c>
      <c r="N35" s="25"/>
      <c r="O35" s="26"/>
      <c r="P35" s="25"/>
      <c r="Q35" s="28">
        <v>0.1</v>
      </c>
      <c r="R35" s="29"/>
      <c r="S35" s="29">
        <f t="shared" si="1"/>
        <v>0.5</v>
      </c>
      <c r="T35" s="50" t="s">
        <v>169</v>
      </c>
      <c r="U35" s="50" t="s">
        <v>62</v>
      </c>
    </row>
    <row r="36" spans="1:21" s="23" customFormat="1" ht="10" customHeight="1" x14ac:dyDescent="0.15">
      <c r="A36" s="24" t="s">
        <v>170</v>
      </c>
      <c r="B36" s="25"/>
      <c r="C36" s="26" t="s">
        <v>76</v>
      </c>
      <c r="D36" s="25"/>
      <c r="E36" s="26" t="s">
        <v>19</v>
      </c>
      <c r="F36" s="26"/>
      <c r="G36" s="31" t="s">
        <v>171</v>
      </c>
      <c r="H36" s="25"/>
      <c r="I36" s="25"/>
      <c r="J36" s="25"/>
      <c r="K36" s="25">
        <f t="shared" si="0"/>
        <v>-2</v>
      </c>
      <c r="L36" s="25"/>
      <c r="M36" s="26">
        <v>2</v>
      </c>
      <c r="N36" s="25"/>
      <c r="O36" s="26"/>
      <c r="P36" s="25"/>
      <c r="Q36" s="28">
        <v>0.1</v>
      </c>
      <c r="R36" s="29"/>
      <c r="S36" s="29">
        <f t="shared" si="1"/>
        <v>0.2</v>
      </c>
      <c r="T36" s="50" t="s">
        <v>172</v>
      </c>
      <c r="U36" s="50" t="s">
        <v>62</v>
      </c>
    </row>
    <row r="37" spans="1:21" s="23" customFormat="1" ht="10" customHeight="1" x14ac:dyDescent="0.15">
      <c r="A37" s="24" t="s">
        <v>173</v>
      </c>
      <c r="B37" s="25"/>
      <c r="C37" s="26" t="s">
        <v>78</v>
      </c>
      <c r="D37" s="25"/>
      <c r="E37" s="26" t="s">
        <v>19</v>
      </c>
      <c r="F37" s="26"/>
      <c r="G37" s="31" t="s">
        <v>174</v>
      </c>
      <c r="H37" s="25"/>
      <c r="I37" s="25"/>
      <c r="J37" s="25"/>
      <c r="K37" s="25">
        <f t="shared" si="0"/>
        <v>-3</v>
      </c>
      <c r="L37" s="25"/>
      <c r="M37" s="26">
        <v>3</v>
      </c>
      <c r="N37" s="25"/>
      <c r="O37" s="26"/>
      <c r="P37" s="25"/>
      <c r="Q37" s="28">
        <v>0.1</v>
      </c>
      <c r="R37" s="29"/>
      <c r="S37" s="29">
        <f t="shared" si="1"/>
        <v>0.30000000000000004</v>
      </c>
      <c r="T37" s="50" t="s">
        <v>175</v>
      </c>
      <c r="U37" s="50" t="s">
        <v>62</v>
      </c>
    </row>
    <row r="38" spans="1:21" s="23" customFormat="1" ht="10" customHeight="1" x14ac:dyDescent="0.15">
      <c r="A38" s="24" t="s">
        <v>176</v>
      </c>
      <c r="B38" s="25"/>
      <c r="C38" s="26" t="s">
        <v>79</v>
      </c>
      <c r="D38" s="25"/>
      <c r="E38" s="26" t="s">
        <v>19</v>
      </c>
      <c r="F38" s="26"/>
      <c r="G38" s="31" t="s">
        <v>177</v>
      </c>
      <c r="H38" s="25"/>
      <c r="I38" s="25"/>
      <c r="J38" s="25"/>
      <c r="K38" s="25">
        <f t="shared" si="0"/>
        <v>-2</v>
      </c>
      <c r="L38" s="25"/>
      <c r="M38" s="26">
        <v>2</v>
      </c>
      <c r="N38" s="25"/>
      <c r="O38" s="26"/>
      <c r="P38" s="25"/>
      <c r="Q38" s="28">
        <v>0.12</v>
      </c>
      <c r="R38" s="29"/>
      <c r="S38" s="29">
        <f t="shared" si="1"/>
        <v>0.24</v>
      </c>
      <c r="T38" s="50" t="s">
        <v>178</v>
      </c>
      <c r="U38" s="50" t="s">
        <v>62</v>
      </c>
    </row>
    <row r="39" spans="1:21" s="23" customFormat="1" ht="10" customHeight="1" x14ac:dyDescent="0.15">
      <c r="A39" s="24" t="s">
        <v>520</v>
      </c>
      <c r="B39" s="25"/>
      <c r="C39" s="26" t="s">
        <v>527</v>
      </c>
      <c r="D39" s="25"/>
      <c r="E39" s="26" t="s">
        <v>19</v>
      </c>
      <c r="F39" s="26"/>
      <c r="G39" s="31" t="s">
        <v>525</v>
      </c>
      <c r="H39" s="25"/>
      <c r="I39" s="25"/>
      <c r="J39" s="25"/>
      <c r="K39" s="25">
        <f t="shared" si="0"/>
        <v>-1</v>
      </c>
      <c r="L39" s="25"/>
      <c r="M39" s="26">
        <v>1</v>
      </c>
      <c r="N39" s="25"/>
      <c r="O39" s="26"/>
      <c r="P39" s="25"/>
      <c r="Q39" s="28">
        <v>0.17</v>
      </c>
      <c r="R39" s="29"/>
      <c r="S39" s="29">
        <f t="shared" si="1"/>
        <v>0.17</v>
      </c>
      <c r="T39" s="50"/>
      <c r="U39" s="50"/>
    </row>
    <row r="40" spans="1:21" s="23" customFormat="1" ht="10" customHeight="1" x14ac:dyDescent="0.15">
      <c r="A40" s="24" t="s">
        <v>179</v>
      </c>
      <c r="B40" s="25"/>
      <c r="C40" s="26" t="s">
        <v>80</v>
      </c>
      <c r="D40" s="25"/>
      <c r="E40" s="26" t="s">
        <v>19</v>
      </c>
      <c r="F40" s="26"/>
      <c r="G40" s="31" t="s">
        <v>180</v>
      </c>
      <c r="H40" s="25"/>
      <c r="I40" s="25"/>
      <c r="J40" s="25"/>
      <c r="K40" s="25">
        <f t="shared" si="0"/>
        <v>-3</v>
      </c>
      <c r="L40" s="25"/>
      <c r="M40" s="26">
        <v>3</v>
      </c>
      <c r="N40" s="25"/>
      <c r="O40" s="26"/>
      <c r="P40" s="25"/>
      <c r="Q40" s="28">
        <v>0.11</v>
      </c>
      <c r="R40" s="29"/>
      <c r="S40" s="29">
        <f t="shared" si="1"/>
        <v>0.33</v>
      </c>
      <c r="T40" s="50" t="s">
        <v>181</v>
      </c>
      <c r="U40" s="50" t="s">
        <v>62</v>
      </c>
    </row>
    <row r="41" spans="1:21" s="23" customFormat="1" ht="10" customHeight="1" x14ac:dyDescent="0.15">
      <c r="A41" s="24" t="s">
        <v>182</v>
      </c>
      <c r="B41" s="25"/>
      <c r="C41" s="26" t="s">
        <v>81</v>
      </c>
      <c r="D41" s="25"/>
      <c r="E41" s="26" t="s">
        <v>19</v>
      </c>
      <c r="F41" s="26"/>
      <c r="G41" s="31" t="s">
        <v>183</v>
      </c>
      <c r="H41" s="25"/>
      <c r="I41" s="25"/>
      <c r="J41" s="25"/>
      <c r="K41" s="25">
        <f t="shared" si="0"/>
        <v>-1</v>
      </c>
      <c r="L41" s="25"/>
      <c r="M41" s="26">
        <v>1</v>
      </c>
      <c r="N41" s="25"/>
      <c r="O41" s="26"/>
      <c r="P41" s="25"/>
      <c r="Q41" s="28">
        <v>0.7</v>
      </c>
      <c r="R41" s="29"/>
      <c r="S41" s="29">
        <f t="shared" si="1"/>
        <v>0.7</v>
      </c>
      <c r="T41" s="50" t="s">
        <v>184</v>
      </c>
      <c r="U41" s="50" t="s">
        <v>62</v>
      </c>
    </row>
    <row r="42" spans="1:21" s="23" customFormat="1" ht="10" customHeight="1" x14ac:dyDescent="0.15">
      <c r="A42" s="24" t="s">
        <v>185</v>
      </c>
      <c r="B42" s="25"/>
      <c r="C42" s="26" t="s">
        <v>82</v>
      </c>
      <c r="D42" s="25"/>
      <c r="E42" s="26" t="s">
        <v>19</v>
      </c>
      <c r="F42" s="26"/>
      <c r="G42" s="31" t="s">
        <v>186</v>
      </c>
      <c r="H42" s="25"/>
      <c r="I42" s="25"/>
      <c r="J42" s="25"/>
      <c r="K42" s="25">
        <f t="shared" si="0"/>
        <v>-1</v>
      </c>
      <c r="L42" s="25"/>
      <c r="M42" s="26">
        <v>1</v>
      </c>
      <c r="N42" s="25"/>
      <c r="O42" s="26"/>
      <c r="P42" s="25"/>
      <c r="Q42" s="28">
        <v>0.1</v>
      </c>
      <c r="R42" s="29"/>
      <c r="S42" s="29">
        <f t="shared" si="1"/>
        <v>0.1</v>
      </c>
      <c r="T42" s="50" t="s">
        <v>187</v>
      </c>
      <c r="U42" s="50" t="s">
        <v>62</v>
      </c>
    </row>
    <row r="43" spans="1:21" s="23" customFormat="1" ht="10" customHeight="1" x14ac:dyDescent="0.15">
      <c r="A43" s="34" t="s">
        <v>188</v>
      </c>
      <c r="B43" s="25"/>
      <c r="C43" s="25" t="s">
        <v>83</v>
      </c>
      <c r="D43" s="25"/>
      <c r="E43" s="26" t="s">
        <v>19</v>
      </c>
      <c r="F43" s="25"/>
      <c r="G43" s="33" t="s">
        <v>189</v>
      </c>
      <c r="H43" s="25"/>
      <c r="I43" s="25"/>
      <c r="J43" s="25"/>
      <c r="K43" s="25">
        <f t="shared" si="0"/>
        <v>-3</v>
      </c>
      <c r="L43" s="25"/>
      <c r="M43" s="25">
        <v>3</v>
      </c>
      <c r="N43" s="25"/>
      <c r="O43" s="25"/>
      <c r="P43" s="25"/>
      <c r="Q43" s="29">
        <v>0.11</v>
      </c>
      <c r="R43" s="29"/>
      <c r="S43" s="29">
        <f t="shared" si="1"/>
        <v>0.33</v>
      </c>
      <c r="T43" s="50" t="s">
        <v>190</v>
      </c>
      <c r="U43" s="50" t="s">
        <v>62</v>
      </c>
    </row>
    <row r="44" spans="1:21" s="23" customFormat="1" ht="10" customHeight="1" x14ac:dyDescent="0.15">
      <c r="A44" s="34" t="s">
        <v>191</v>
      </c>
      <c r="B44" s="25"/>
      <c r="C44" s="25" t="s">
        <v>84</v>
      </c>
      <c r="D44" s="25"/>
      <c r="E44" s="26" t="s">
        <v>19</v>
      </c>
      <c r="F44" s="25"/>
      <c r="G44" s="33" t="s">
        <v>192</v>
      </c>
      <c r="H44" s="25"/>
      <c r="I44" s="25"/>
      <c r="J44" s="25"/>
      <c r="K44" s="25">
        <f t="shared" si="0"/>
        <v>-2</v>
      </c>
      <c r="L44" s="25"/>
      <c r="M44" s="25">
        <v>2</v>
      </c>
      <c r="N44" s="25"/>
      <c r="O44" s="25"/>
      <c r="P44" s="25"/>
      <c r="Q44" s="29">
        <v>0.35</v>
      </c>
      <c r="R44" s="29"/>
      <c r="S44" s="29">
        <f t="shared" si="1"/>
        <v>0.7</v>
      </c>
      <c r="T44" s="50" t="s">
        <v>193</v>
      </c>
      <c r="U44" s="50" t="s">
        <v>62</v>
      </c>
    </row>
    <row r="45" spans="1:21" s="23" customFormat="1" ht="10" customHeight="1" x14ac:dyDescent="0.15">
      <c r="A45" s="34" t="s">
        <v>518</v>
      </c>
      <c r="B45" s="25"/>
      <c r="C45" s="25" t="s">
        <v>519</v>
      </c>
      <c r="D45" s="25"/>
      <c r="E45" s="26" t="s">
        <v>19</v>
      </c>
      <c r="F45" s="25"/>
      <c r="G45" s="33" t="s">
        <v>526</v>
      </c>
      <c r="H45" s="25"/>
      <c r="I45" s="25"/>
      <c r="J45" s="25"/>
      <c r="K45" s="25">
        <f t="shared" si="0"/>
        <v>-1</v>
      </c>
      <c r="L45" s="25"/>
      <c r="M45" s="25">
        <v>1</v>
      </c>
      <c r="N45" s="25"/>
      <c r="O45" s="25"/>
      <c r="P45" s="25"/>
      <c r="Q45" s="29">
        <v>0.1</v>
      </c>
      <c r="R45" s="29"/>
      <c r="S45" s="29">
        <f t="shared" si="1"/>
        <v>0.1</v>
      </c>
      <c r="T45" s="50"/>
      <c r="U45" s="50"/>
    </row>
    <row r="46" spans="1:21" s="77" customFormat="1" ht="10" customHeight="1" x14ac:dyDescent="0.15">
      <c r="A46" s="77" t="s">
        <v>220</v>
      </c>
      <c r="C46" s="25" t="s">
        <v>219</v>
      </c>
      <c r="D46" s="25"/>
      <c r="E46" s="26" t="s">
        <v>19</v>
      </c>
      <c r="F46" s="80" t="s">
        <v>62</v>
      </c>
      <c r="G46" s="79" t="s">
        <v>221</v>
      </c>
      <c r="H46" s="80" t="s">
        <v>62</v>
      </c>
      <c r="K46" s="25">
        <f>I46-M46</f>
        <v>-1</v>
      </c>
      <c r="L46" s="25"/>
      <c r="M46" s="77">
        <v>1</v>
      </c>
      <c r="N46" s="25"/>
      <c r="P46" s="25"/>
      <c r="Q46" s="78">
        <v>0.1</v>
      </c>
      <c r="R46" s="78"/>
      <c r="S46" s="78">
        <f>M46*Q46</f>
        <v>0.1</v>
      </c>
      <c r="T46" s="79" t="s">
        <v>222</v>
      </c>
      <c r="U46" s="50" t="s">
        <v>62</v>
      </c>
    </row>
    <row r="47" spans="1:21" ht="10" customHeight="1" x14ac:dyDescent="0.15">
      <c r="A47" s="35" t="s">
        <v>195</v>
      </c>
      <c r="B47" s="25"/>
      <c r="C47" s="25" t="s">
        <v>91</v>
      </c>
      <c r="D47" s="25"/>
      <c r="E47" s="26" t="s">
        <v>19</v>
      </c>
      <c r="F47" s="25"/>
      <c r="G47" s="22" t="s">
        <v>196</v>
      </c>
      <c r="H47" s="25" t="s">
        <v>62</v>
      </c>
      <c r="I47" s="25"/>
      <c r="J47" s="25"/>
      <c r="K47" s="25">
        <f t="shared" si="0"/>
        <v>-1</v>
      </c>
      <c r="L47" s="25"/>
      <c r="M47" s="25">
        <v>1</v>
      </c>
      <c r="N47" s="25"/>
      <c r="O47" s="25"/>
      <c r="P47" s="25"/>
      <c r="Q47" s="29">
        <v>0.26</v>
      </c>
      <c r="R47" s="29"/>
      <c r="S47" s="29">
        <f t="shared" ref="S47:S52" si="2">M47*Q47</f>
        <v>0.26</v>
      </c>
      <c r="T47" s="50" t="s">
        <v>194</v>
      </c>
      <c r="U47" s="50" t="s">
        <v>197</v>
      </c>
    </row>
    <row r="48" spans="1:21" s="23" customFormat="1" ht="10" customHeight="1" x14ac:dyDescent="0.15">
      <c r="A48" s="25" t="s">
        <v>223</v>
      </c>
      <c r="B48" s="25"/>
      <c r="C48" s="25" t="s">
        <v>216</v>
      </c>
      <c r="D48" s="25"/>
      <c r="E48" s="26" t="s">
        <v>19</v>
      </c>
      <c r="F48" s="25"/>
      <c r="G48" s="33" t="s">
        <v>224</v>
      </c>
      <c r="H48" s="25"/>
      <c r="I48" s="25"/>
      <c r="J48" s="25"/>
      <c r="K48" s="25">
        <f t="shared" ref="K48" si="3">I48-M48</f>
        <v>-2</v>
      </c>
      <c r="L48" s="25"/>
      <c r="M48" s="25">
        <v>2</v>
      </c>
      <c r="N48" s="25"/>
      <c r="O48" s="25"/>
      <c r="P48" s="25"/>
      <c r="Q48" s="29">
        <v>0.1</v>
      </c>
      <c r="R48" s="29"/>
      <c r="S48" s="29">
        <f t="shared" ref="S48" si="4">M48*Q48</f>
        <v>0.2</v>
      </c>
      <c r="T48" s="50" t="s">
        <v>225</v>
      </c>
      <c r="U48" s="50" t="s">
        <v>62</v>
      </c>
    </row>
    <row r="49" spans="1:21" s="23" customFormat="1" ht="10" customHeight="1" x14ac:dyDescent="0.15">
      <c r="A49" s="25" t="s">
        <v>226</v>
      </c>
      <c r="B49" s="25"/>
      <c r="C49" s="25" t="s">
        <v>217</v>
      </c>
      <c r="D49" s="25"/>
      <c r="E49" s="26" t="s">
        <v>19</v>
      </c>
      <c r="F49" s="25"/>
      <c r="G49" s="33" t="s">
        <v>227</v>
      </c>
      <c r="H49" s="25"/>
      <c r="I49" s="25"/>
      <c r="J49" s="25"/>
      <c r="K49" s="25">
        <f t="shared" si="0"/>
        <v>-1</v>
      </c>
      <c r="L49" s="25"/>
      <c r="M49" s="25">
        <v>1</v>
      </c>
      <c r="N49" s="25"/>
      <c r="O49" s="25"/>
      <c r="P49" s="25"/>
      <c r="Q49" s="29">
        <v>0.1</v>
      </c>
      <c r="R49" s="29"/>
      <c r="S49" s="29">
        <f t="shared" si="2"/>
        <v>0.1</v>
      </c>
      <c r="T49" s="50" t="s">
        <v>228</v>
      </c>
      <c r="U49" s="50" t="s">
        <v>62</v>
      </c>
    </row>
    <row r="50" spans="1:21" s="23" customFormat="1" ht="10" customHeight="1" x14ac:dyDescent="0.15">
      <c r="A50" s="35" t="s">
        <v>107</v>
      </c>
      <c r="B50" s="25"/>
      <c r="C50" s="25" t="s">
        <v>85</v>
      </c>
      <c r="D50" s="25"/>
      <c r="E50" s="26" t="s">
        <v>19</v>
      </c>
      <c r="F50" s="25"/>
      <c r="G50" s="33" t="s">
        <v>108</v>
      </c>
      <c r="H50" s="25"/>
      <c r="I50" s="25"/>
      <c r="J50" s="25"/>
      <c r="K50" s="25">
        <f t="shared" si="0"/>
        <v>-1</v>
      </c>
      <c r="L50" s="25"/>
      <c r="M50" s="25">
        <v>1</v>
      </c>
      <c r="N50" s="25"/>
      <c r="O50" s="25"/>
      <c r="P50" s="25"/>
      <c r="Q50" s="29">
        <v>0.1</v>
      </c>
      <c r="R50" s="29"/>
      <c r="S50" s="29">
        <f t="shared" si="2"/>
        <v>0.1</v>
      </c>
      <c r="T50" s="50" t="s">
        <v>109</v>
      </c>
      <c r="U50" s="50" t="s">
        <v>62</v>
      </c>
    </row>
    <row r="51" spans="1:21" s="23" customFormat="1" ht="10" customHeight="1" x14ac:dyDescent="0.15">
      <c r="A51" s="35" t="s">
        <v>110</v>
      </c>
      <c r="B51" s="25"/>
      <c r="C51" s="25" t="s">
        <v>86</v>
      </c>
      <c r="D51" s="25"/>
      <c r="E51" s="26" t="s">
        <v>19</v>
      </c>
      <c r="F51" s="25"/>
      <c r="G51" s="36" t="s">
        <v>111</v>
      </c>
      <c r="H51" s="25" t="s">
        <v>62</v>
      </c>
      <c r="I51" s="25"/>
      <c r="J51" s="25"/>
      <c r="K51" s="25">
        <f t="shared" si="0"/>
        <v>-3</v>
      </c>
      <c r="L51" s="25"/>
      <c r="M51" s="25">
        <v>3</v>
      </c>
      <c r="N51" s="25"/>
      <c r="O51" s="25"/>
      <c r="P51" s="25"/>
      <c r="Q51" s="29">
        <v>0.1</v>
      </c>
      <c r="R51" s="29"/>
      <c r="S51" s="29">
        <f t="shared" si="2"/>
        <v>0.30000000000000004</v>
      </c>
      <c r="T51" s="50" t="s">
        <v>112</v>
      </c>
      <c r="U51" s="50" t="s">
        <v>62</v>
      </c>
    </row>
    <row r="52" spans="1:21" s="23" customFormat="1" ht="10" customHeight="1" x14ac:dyDescent="0.15">
      <c r="A52" s="35" t="s">
        <v>114</v>
      </c>
      <c r="B52" s="25"/>
      <c r="C52" s="25" t="s">
        <v>87</v>
      </c>
      <c r="D52" s="25"/>
      <c r="E52" s="26" t="s">
        <v>19</v>
      </c>
      <c r="F52" s="25"/>
      <c r="G52" s="33" t="s">
        <v>115</v>
      </c>
      <c r="H52" s="25"/>
      <c r="I52" s="25"/>
      <c r="J52" s="25"/>
      <c r="K52" s="25">
        <f t="shared" si="0"/>
        <v>-2</v>
      </c>
      <c r="L52" s="25"/>
      <c r="M52" s="25">
        <v>2</v>
      </c>
      <c r="N52" s="25"/>
      <c r="O52" s="25"/>
      <c r="P52" s="25"/>
      <c r="Q52" s="29">
        <v>0.1</v>
      </c>
      <c r="R52" s="29"/>
      <c r="S52" s="29">
        <f t="shared" si="2"/>
        <v>0.2</v>
      </c>
      <c r="T52" s="50" t="s">
        <v>113</v>
      </c>
      <c r="U52" s="50" t="s">
        <v>62</v>
      </c>
    </row>
    <row r="53" spans="1:21" ht="10" customHeight="1" x14ac:dyDescent="0.15">
      <c r="A53" s="35" t="s">
        <v>117</v>
      </c>
      <c r="B53" s="25"/>
      <c r="C53" s="25" t="s">
        <v>90</v>
      </c>
      <c r="D53" s="25"/>
      <c r="E53" s="26" t="s">
        <v>19</v>
      </c>
      <c r="F53" s="25"/>
      <c r="G53" s="33" t="s">
        <v>118</v>
      </c>
      <c r="H53" s="25"/>
      <c r="I53" s="25"/>
      <c r="J53" s="25"/>
      <c r="K53" s="25">
        <f t="shared" si="0"/>
        <v>-2</v>
      </c>
      <c r="L53" s="25"/>
      <c r="M53" s="25">
        <v>2</v>
      </c>
      <c r="N53" s="25"/>
      <c r="O53" s="25"/>
      <c r="P53" s="25"/>
      <c r="Q53" s="29">
        <v>0.1</v>
      </c>
      <c r="R53" s="29"/>
      <c r="S53" s="29">
        <f t="shared" ref="S53:S63" si="5">M53*Q53</f>
        <v>0.2</v>
      </c>
      <c r="T53" s="54" t="s">
        <v>116</v>
      </c>
      <c r="U53" s="50" t="s">
        <v>62</v>
      </c>
    </row>
    <row r="54" spans="1:21" ht="10" customHeight="1" x14ac:dyDescent="0.15">
      <c r="A54" s="35" t="s">
        <v>119</v>
      </c>
      <c r="B54" s="25"/>
      <c r="C54" s="25" t="s">
        <v>88</v>
      </c>
      <c r="D54" s="25"/>
      <c r="E54" s="26" t="s">
        <v>19</v>
      </c>
      <c r="F54" s="25"/>
      <c r="G54" s="33" t="s">
        <v>120</v>
      </c>
      <c r="H54" s="25"/>
      <c r="I54" s="25"/>
      <c r="J54" s="25"/>
      <c r="K54" s="25">
        <f t="shared" si="0"/>
        <v>-1</v>
      </c>
      <c r="L54" s="32"/>
      <c r="M54" s="32">
        <v>1</v>
      </c>
      <c r="N54" s="32"/>
      <c r="O54" s="32"/>
      <c r="P54" s="39"/>
      <c r="Q54" s="40">
        <v>0.1</v>
      </c>
      <c r="R54" s="40"/>
      <c r="S54" s="29">
        <f t="shared" si="5"/>
        <v>0.1</v>
      </c>
      <c r="T54" s="54" t="s">
        <v>121</v>
      </c>
      <c r="U54" s="50" t="s">
        <v>62</v>
      </c>
    </row>
    <row r="55" spans="1:21" ht="10" customHeight="1" x14ac:dyDescent="0.15">
      <c r="A55" s="35" t="s">
        <v>122</v>
      </c>
      <c r="B55" s="25"/>
      <c r="C55" s="25" t="s">
        <v>89</v>
      </c>
      <c r="D55" s="25"/>
      <c r="E55" s="26" t="s">
        <v>19</v>
      </c>
      <c r="F55" s="25"/>
      <c r="G55" s="33" t="s">
        <v>123</v>
      </c>
      <c r="H55" s="25"/>
      <c r="I55" s="25"/>
      <c r="J55" s="25"/>
      <c r="K55" s="25">
        <f t="shared" si="0"/>
        <v>-4</v>
      </c>
      <c r="L55" s="32"/>
      <c r="M55" s="32">
        <v>4</v>
      </c>
      <c r="N55" s="32"/>
      <c r="O55" s="32"/>
      <c r="P55" s="39"/>
      <c r="Q55" s="40">
        <v>0.1</v>
      </c>
      <c r="R55" s="40"/>
      <c r="S55" s="29">
        <f t="shared" si="5"/>
        <v>0.4</v>
      </c>
      <c r="T55" s="54" t="s">
        <v>124</v>
      </c>
      <c r="U55" s="50" t="s">
        <v>62</v>
      </c>
    </row>
    <row r="56" spans="1:21" ht="10" customHeight="1" x14ac:dyDescent="0.15">
      <c r="A56" s="35" t="s">
        <v>129</v>
      </c>
      <c r="B56" s="25"/>
      <c r="C56" s="25" t="s">
        <v>128</v>
      </c>
      <c r="D56" s="25"/>
      <c r="E56" s="26" t="s">
        <v>19</v>
      </c>
      <c r="F56" s="25"/>
      <c r="G56" s="33" t="s">
        <v>130</v>
      </c>
      <c r="H56" s="25"/>
      <c r="I56" s="25"/>
      <c r="J56" s="25"/>
      <c r="K56" s="25">
        <f t="shared" si="0"/>
        <v>-2</v>
      </c>
      <c r="L56" s="32"/>
      <c r="M56" s="32">
        <v>2</v>
      </c>
      <c r="N56" s="32"/>
      <c r="O56" s="32"/>
      <c r="P56" s="39"/>
      <c r="Q56" s="40">
        <v>0.1</v>
      </c>
      <c r="R56" s="40"/>
      <c r="S56" s="29">
        <f t="shared" si="5"/>
        <v>0.2</v>
      </c>
      <c r="T56" s="54" t="s">
        <v>131</v>
      </c>
      <c r="U56" s="50" t="s">
        <v>62</v>
      </c>
    </row>
    <row r="57" spans="1:21" ht="10" customHeight="1" x14ac:dyDescent="0.15">
      <c r="A57" s="35" t="s">
        <v>125</v>
      </c>
      <c r="B57" s="25"/>
      <c r="C57" s="25" t="s">
        <v>92</v>
      </c>
      <c r="D57" s="25"/>
      <c r="E57" s="26" t="s">
        <v>19</v>
      </c>
      <c r="F57" s="25"/>
      <c r="G57" s="33" t="s">
        <v>126</v>
      </c>
      <c r="H57" s="25"/>
      <c r="I57" s="25"/>
      <c r="J57" s="25"/>
      <c r="K57" s="25">
        <f t="shared" si="0"/>
        <v>-1</v>
      </c>
      <c r="L57" s="32"/>
      <c r="M57" s="32">
        <v>1</v>
      </c>
      <c r="N57" s="32"/>
      <c r="O57" s="32"/>
      <c r="P57" s="39"/>
      <c r="Q57" s="40">
        <v>0.1</v>
      </c>
      <c r="R57" s="40"/>
      <c r="S57" s="29">
        <f t="shared" si="5"/>
        <v>0.1</v>
      </c>
      <c r="T57" s="54" t="s">
        <v>127</v>
      </c>
      <c r="U57" s="50" t="s">
        <v>62</v>
      </c>
    </row>
    <row r="58" spans="1:21" ht="10" customHeight="1" x14ac:dyDescent="0.15">
      <c r="A58" s="35" t="s">
        <v>132</v>
      </c>
      <c r="B58" s="25"/>
      <c r="C58" s="25" t="s">
        <v>93</v>
      </c>
      <c r="D58" s="25"/>
      <c r="E58" s="26" t="s">
        <v>19</v>
      </c>
      <c r="F58" s="25"/>
      <c r="G58" s="33" t="s">
        <v>133</v>
      </c>
      <c r="H58" s="25"/>
      <c r="I58" s="25"/>
      <c r="J58" s="25"/>
      <c r="K58" s="25">
        <f t="shared" si="0"/>
        <v>-1</v>
      </c>
      <c r="L58" s="32"/>
      <c r="M58" s="32">
        <v>1</v>
      </c>
      <c r="N58" s="32"/>
      <c r="O58" s="32"/>
      <c r="P58" s="39"/>
      <c r="Q58" s="40">
        <v>0.1</v>
      </c>
      <c r="R58" s="40"/>
      <c r="S58" s="29">
        <f t="shared" si="5"/>
        <v>0.1</v>
      </c>
      <c r="T58" s="54" t="s">
        <v>134</v>
      </c>
      <c r="U58" s="50" t="s">
        <v>62</v>
      </c>
    </row>
    <row r="59" spans="1:21" ht="10" customHeight="1" x14ac:dyDescent="0.15">
      <c r="A59" s="35" t="s">
        <v>135</v>
      </c>
      <c r="B59" s="25"/>
      <c r="C59" s="25" t="s">
        <v>94</v>
      </c>
      <c r="D59" s="25"/>
      <c r="E59" s="26" t="s">
        <v>19</v>
      </c>
      <c r="F59" s="25"/>
      <c r="G59" s="33" t="s">
        <v>136</v>
      </c>
      <c r="H59" s="25"/>
      <c r="I59" s="25"/>
      <c r="J59" s="25"/>
      <c r="K59" s="25">
        <f t="shared" si="0"/>
        <v>-1</v>
      </c>
      <c r="L59" s="32"/>
      <c r="M59" s="32">
        <v>1</v>
      </c>
      <c r="N59" s="32"/>
      <c r="O59" s="32"/>
      <c r="P59" s="39"/>
      <c r="Q59" s="40">
        <v>0.1</v>
      </c>
      <c r="R59" s="40"/>
      <c r="S59" s="29">
        <f t="shared" si="5"/>
        <v>0.1</v>
      </c>
      <c r="T59" s="54" t="s">
        <v>137</v>
      </c>
      <c r="U59" s="50" t="s">
        <v>62</v>
      </c>
    </row>
    <row r="60" spans="1:21" ht="10" customHeight="1" x14ac:dyDescent="0.15">
      <c r="A60" s="35" t="s">
        <v>140</v>
      </c>
      <c r="B60" s="32"/>
      <c r="C60" s="25" t="s">
        <v>95</v>
      </c>
      <c r="D60" s="32"/>
      <c r="E60" s="26" t="s">
        <v>19</v>
      </c>
      <c r="F60" s="32"/>
      <c r="G60" s="38" t="s">
        <v>139</v>
      </c>
      <c r="H60" s="32"/>
      <c r="I60" s="32"/>
      <c r="J60" s="32"/>
      <c r="K60" s="25">
        <f t="shared" si="0"/>
        <v>-1</v>
      </c>
      <c r="L60" s="32"/>
      <c r="M60" s="32">
        <v>1</v>
      </c>
      <c r="N60" s="32"/>
      <c r="O60" s="32"/>
      <c r="P60" s="39"/>
      <c r="Q60" s="40">
        <v>0.1</v>
      </c>
      <c r="R60" s="40"/>
      <c r="S60" s="29">
        <f t="shared" si="5"/>
        <v>0.1</v>
      </c>
      <c r="T60" s="54" t="s">
        <v>138</v>
      </c>
      <c r="U60" s="50" t="s">
        <v>62</v>
      </c>
    </row>
    <row r="61" spans="1:21" ht="10" customHeight="1" x14ac:dyDescent="0.15">
      <c r="A61" s="35" t="s">
        <v>143</v>
      </c>
      <c r="B61" s="32"/>
      <c r="C61" s="25" t="s">
        <v>96</v>
      </c>
      <c r="D61" s="32"/>
      <c r="E61" s="26" t="s">
        <v>19</v>
      </c>
      <c r="F61" s="32"/>
      <c r="G61" s="38" t="s">
        <v>142</v>
      </c>
      <c r="H61" s="32"/>
      <c r="I61" s="32"/>
      <c r="J61" s="32"/>
      <c r="K61" s="25">
        <f t="shared" si="0"/>
        <v>-2</v>
      </c>
      <c r="L61" s="32"/>
      <c r="M61" s="32">
        <v>2</v>
      </c>
      <c r="N61" s="32"/>
      <c r="O61" s="32"/>
      <c r="P61" s="39"/>
      <c r="Q61" s="40">
        <v>0.1</v>
      </c>
      <c r="R61" s="40"/>
      <c r="S61" s="29">
        <f t="shared" si="5"/>
        <v>0.2</v>
      </c>
      <c r="T61" s="54" t="s">
        <v>141</v>
      </c>
      <c r="U61" s="50" t="s">
        <v>62</v>
      </c>
    </row>
    <row r="62" spans="1:21" ht="10" customHeight="1" x14ac:dyDescent="0.15">
      <c r="A62" s="35" t="s">
        <v>146</v>
      </c>
      <c r="B62" s="32"/>
      <c r="C62" s="25" t="s">
        <v>144</v>
      </c>
      <c r="D62" s="32"/>
      <c r="E62" s="26" t="s">
        <v>19</v>
      </c>
      <c r="F62" s="32"/>
      <c r="G62" s="38" t="s">
        <v>145</v>
      </c>
      <c r="H62" s="32"/>
      <c r="I62" s="32"/>
      <c r="J62" s="32"/>
      <c r="K62" s="25">
        <f t="shared" si="0"/>
        <v>-1</v>
      </c>
      <c r="L62" s="32"/>
      <c r="M62" s="32">
        <v>1</v>
      </c>
      <c r="N62" s="32"/>
      <c r="O62" s="32"/>
      <c r="P62" s="39"/>
      <c r="Q62" s="40">
        <v>0.1</v>
      </c>
      <c r="R62" s="40"/>
      <c r="S62" s="29">
        <f t="shared" si="5"/>
        <v>0.1</v>
      </c>
      <c r="T62" s="54" t="s">
        <v>147</v>
      </c>
      <c r="U62" s="50" t="s">
        <v>62</v>
      </c>
    </row>
    <row r="63" spans="1:21" ht="10" customHeight="1" x14ac:dyDescent="0.15">
      <c r="A63" s="35" t="s">
        <v>148</v>
      </c>
      <c r="B63" s="32"/>
      <c r="C63" s="25" t="s">
        <v>97</v>
      </c>
      <c r="D63" s="32"/>
      <c r="E63" s="26" t="s">
        <v>19</v>
      </c>
      <c r="F63" s="32"/>
      <c r="G63" s="38" t="s">
        <v>149</v>
      </c>
      <c r="H63" s="32"/>
      <c r="I63" s="32"/>
      <c r="J63" s="32"/>
      <c r="K63" s="25">
        <f t="shared" si="0"/>
        <v>-1</v>
      </c>
      <c r="L63" s="32"/>
      <c r="M63" s="32">
        <v>1</v>
      </c>
      <c r="N63" s="32"/>
      <c r="O63" s="32"/>
      <c r="P63" s="39"/>
      <c r="Q63" s="40">
        <v>0.1</v>
      </c>
      <c r="R63" s="40"/>
      <c r="S63" s="29">
        <f t="shared" si="5"/>
        <v>0.1</v>
      </c>
      <c r="T63" s="54" t="s">
        <v>150</v>
      </c>
      <c r="U63" s="50" t="s">
        <v>62</v>
      </c>
    </row>
    <row r="64" spans="1:21" ht="10" customHeight="1" x14ac:dyDescent="0.15">
      <c r="A64" s="35" t="s">
        <v>159</v>
      </c>
      <c r="B64" s="32"/>
      <c r="C64" s="25" t="s">
        <v>160</v>
      </c>
      <c r="D64" s="32"/>
      <c r="E64" s="26" t="s">
        <v>19</v>
      </c>
      <c r="F64" s="32"/>
      <c r="G64" s="38" t="s">
        <v>161</v>
      </c>
      <c r="H64" s="32"/>
      <c r="I64" s="32"/>
      <c r="J64" s="32"/>
      <c r="K64" s="25">
        <f t="shared" si="0"/>
        <v>-2</v>
      </c>
      <c r="L64" s="32"/>
      <c r="M64" s="32">
        <v>2</v>
      </c>
      <c r="N64" s="32"/>
      <c r="O64" s="32"/>
      <c r="P64" s="39"/>
      <c r="Q64" s="40">
        <v>0.3</v>
      </c>
      <c r="R64" s="40"/>
      <c r="S64" s="29">
        <f t="shared" ref="S64:S70" si="6">M64*Q64</f>
        <v>0.6</v>
      </c>
      <c r="T64" s="54" t="s">
        <v>162</v>
      </c>
      <c r="U64" s="50" t="s">
        <v>62</v>
      </c>
    </row>
    <row r="65" spans="1:21" x14ac:dyDescent="0.15">
      <c r="A65" s="35" t="s">
        <v>153</v>
      </c>
      <c r="B65" s="32"/>
      <c r="C65" s="25" t="s">
        <v>154</v>
      </c>
      <c r="D65" s="32"/>
      <c r="E65" s="26" t="s">
        <v>19</v>
      </c>
      <c r="F65" s="32"/>
      <c r="G65" s="38" t="s">
        <v>151</v>
      </c>
      <c r="H65" s="32"/>
      <c r="I65" s="32"/>
      <c r="J65" s="32"/>
      <c r="K65" s="25">
        <f t="shared" si="0"/>
        <v>-1</v>
      </c>
      <c r="L65" s="32"/>
      <c r="M65" s="32">
        <v>1</v>
      </c>
      <c r="N65" s="32"/>
      <c r="O65" s="32"/>
      <c r="P65" s="39"/>
      <c r="Q65" s="40">
        <v>0.11</v>
      </c>
      <c r="R65" s="40"/>
      <c r="S65" s="29">
        <f t="shared" si="6"/>
        <v>0.11</v>
      </c>
      <c r="T65" s="54" t="s">
        <v>158</v>
      </c>
      <c r="U65" s="50" t="s">
        <v>62</v>
      </c>
    </row>
    <row r="66" spans="1:21" x14ac:dyDescent="0.15">
      <c r="A66" s="35" t="s">
        <v>155</v>
      </c>
      <c r="B66" s="32"/>
      <c r="C66" s="25" t="s">
        <v>156</v>
      </c>
      <c r="D66" s="32"/>
      <c r="E66" s="26" t="s">
        <v>19</v>
      </c>
      <c r="F66" s="32"/>
      <c r="G66" s="38" t="s">
        <v>152</v>
      </c>
      <c r="H66" s="32"/>
      <c r="I66" s="32"/>
      <c r="J66" s="32"/>
      <c r="K66" s="25">
        <f t="shared" si="0"/>
        <v>-1</v>
      </c>
      <c r="L66" s="32"/>
      <c r="M66" s="32">
        <v>1</v>
      </c>
      <c r="N66" s="32"/>
      <c r="O66" s="32"/>
      <c r="P66" s="39"/>
      <c r="Q66" s="40">
        <v>0.14000000000000001</v>
      </c>
      <c r="R66" s="40"/>
      <c r="S66" s="29">
        <f t="shared" si="6"/>
        <v>0.14000000000000001</v>
      </c>
      <c r="T66" s="54" t="s">
        <v>157</v>
      </c>
      <c r="U66" s="55" t="s">
        <v>62</v>
      </c>
    </row>
    <row r="67" spans="1:21" x14ac:dyDescent="0.15">
      <c r="A67" s="37"/>
      <c r="B67" s="32"/>
      <c r="C67" s="32"/>
      <c r="D67" s="32"/>
      <c r="E67" s="25"/>
      <c r="F67" s="32"/>
      <c r="G67" s="38"/>
      <c r="H67" s="32"/>
      <c r="I67" s="32"/>
      <c r="J67" s="32"/>
      <c r="K67" s="25"/>
      <c r="L67" s="32"/>
      <c r="M67" s="32"/>
      <c r="N67" s="32"/>
      <c r="O67" s="32"/>
      <c r="P67" s="39"/>
      <c r="Q67" s="40"/>
      <c r="R67" s="40"/>
      <c r="S67" s="29">
        <f t="shared" si="6"/>
        <v>0</v>
      </c>
      <c r="T67" s="53"/>
      <c r="U67" s="50" t="s">
        <v>62</v>
      </c>
    </row>
    <row r="68" spans="1:21" x14ac:dyDescent="0.15">
      <c r="A68" s="37"/>
      <c r="B68" s="32"/>
      <c r="C68" s="32"/>
      <c r="D68" s="32"/>
      <c r="E68" s="25"/>
      <c r="F68" s="32"/>
      <c r="G68" s="38"/>
      <c r="H68" s="32"/>
      <c r="I68" s="32"/>
      <c r="J68" s="32"/>
      <c r="K68" s="25"/>
      <c r="L68" s="32"/>
      <c r="M68" s="32"/>
      <c r="N68" s="32"/>
      <c r="O68" s="32"/>
      <c r="P68" s="39"/>
      <c r="Q68" s="40"/>
      <c r="R68" s="40"/>
      <c r="S68" s="29">
        <f t="shared" si="6"/>
        <v>0</v>
      </c>
      <c r="T68" s="53"/>
      <c r="U68" s="50" t="s">
        <v>62</v>
      </c>
    </row>
    <row r="69" spans="1:21" x14ac:dyDescent="0.15">
      <c r="A69" s="37"/>
      <c r="B69" s="32"/>
      <c r="C69" s="32"/>
      <c r="D69" s="32"/>
      <c r="E69" s="25"/>
      <c r="F69" s="32"/>
      <c r="G69" s="38"/>
      <c r="H69" s="32"/>
      <c r="I69" s="32"/>
      <c r="J69" s="32"/>
      <c r="K69" s="25"/>
      <c r="L69" s="32"/>
      <c r="M69" s="32"/>
      <c r="N69" s="32"/>
      <c r="O69" s="32"/>
      <c r="P69" s="39"/>
      <c r="Q69" s="40"/>
      <c r="R69" s="40"/>
      <c r="S69" s="29">
        <f t="shared" si="6"/>
        <v>0</v>
      </c>
      <c r="T69" s="53"/>
      <c r="U69" s="50" t="s">
        <v>62</v>
      </c>
    </row>
    <row r="70" spans="1:21" ht="14" thickBot="1" x14ac:dyDescent="0.2">
      <c r="A70" s="42"/>
      <c r="B70" s="43"/>
      <c r="C70" s="43"/>
      <c r="D70" s="43"/>
      <c r="E70" s="44"/>
      <c r="F70" s="43"/>
      <c r="G70" s="45"/>
      <c r="H70" s="43"/>
      <c r="I70" s="43"/>
      <c r="J70" s="43"/>
      <c r="K70" s="25"/>
      <c r="L70" s="43"/>
      <c r="M70" s="43"/>
      <c r="N70" s="43"/>
      <c r="O70" s="43"/>
      <c r="P70" s="46"/>
      <c r="Q70" s="47"/>
      <c r="R70" s="47"/>
      <c r="S70" s="48">
        <f t="shared" si="6"/>
        <v>0</v>
      </c>
      <c r="T70" s="53"/>
      <c r="U70" s="32"/>
    </row>
    <row r="71" spans="1:21" ht="14" thickBot="1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8"/>
      <c r="Q71" s="11" t="s">
        <v>3</v>
      </c>
      <c r="R71" s="11"/>
      <c r="S71" s="52">
        <f>SUM(S10:S53)</f>
        <v>62.3</v>
      </c>
      <c r="T71" s="41"/>
    </row>
    <row r="72" spans="1:21" x14ac:dyDescent="0.15">
      <c r="S72" s="4"/>
    </row>
    <row r="73" spans="1:21" x14ac:dyDescent="0.15">
      <c r="S73" s="4"/>
    </row>
    <row r="74" spans="1:21" x14ac:dyDescent="0.15">
      <c r="S74" s="4"/>
    </row>
    <row r="75" spans="1:21" x14ac:dyDescent="0.15">
      <c r="S75" s="4"/>
    </row>
    <row r="76" spans="1:21" x14ac:dyDescent="0.15">
      <c r="S76" s="4"/>
    </row>
    <row r="77" spans="1:21" x14ac:dyDescent="0.15">
      <c r="S77" s="4"/>
    </row>
    <row r="78" spans="1:21" x14ac:dyDescent="0.15">
      <c r="S78" s="4"/>
    </row>
    <row r="79" spans="1:21" x14ac:dyDescent="0.15">
      <c r="A79" s="24"/>
      <c r="B79" s="21"/>
      <c r="C79" s="26"/>
      <c r="S79" s="4"/>
    </row>
    <row r="80" spans="1:21" x14ac:dyDescent="0.15">
      <c r="A80" s="24"/>
      <c r="B80" s="21"/>
      <c r="C80" s="26"/>
      <c r="S80" s="4"/>
    </row>
    <row r="81" spans="1:19" x14ac:dyDescent="0.15">
      <c r="A81" s="24"/>
      <c r="B81" s="21"/>
      <c r="C81" s="26"/>
      <c r="S81" s="4"/>
    </row>
    <row r="82" spans="1:19" x14ac:dyDescent="0.15">
      <c r="A82" s="24"/>
      <c r="B82" s="21"/>
      <c r="C82" s="26"/>
      <c r="S82" s="4"/>
    </row>
    <row r="83" spans="1:19" x14ac:dyDescent="0.15">
      <c r="A83" s="24"/>
      <c r="B83" s="21"/>
      <c r="C83" s="26"/>
      <c r="S83" s="4"/>
    </row>
    <row r="84" spans="1:19" x14ac:dyDescent="0.15">
      <c r="A84" s="24"/>
      <c r="B84" s="21"/>
      <c r="C84" s="26"/>
      <c r="S84" s="4"/>
    </row>
    <row r="85" spans="1:19" x14ac:dyDescent="0.15">
      <c r="A85" s="24"/>
      <c r="B85" s="21"/>
      <c r="C85" s="26"/>
      <c r="S85" s="4"/>
    </row>
    <row r="86" spans="1:19" x14ac:dyDescent="0.15">
      <c r="A86" s="24"/>
      <c r="B86" s="21"/>
      <c r="C86" s="26"/>
      <c r="S86" s="4"/>
    </row>
    <row r="87" spans="1:19" x14ac:dyDescent="0.15">
      <c r="A87" s="34"/>
      <c r="B87" s="21"/>
      <c r="C87" s="25"/>
      <c r="S87" s="4"/>
    </row>
    <row r="88" spans="1:19" x14ac:dyDescent="0.15">
      <c r="A88" s="34"/>
      <c r="B88" s="21"/>
      <c r="C88" s="25"/>
      <c r="S88" s="4"/>
    </row>
    <row r="89" spans="1:19" x14ac:dyDescent="0.15">
      <c r="A89" s="24"/>
      <c r="B89" s="21"/>
      <c r="C89" s="25"/>
      <c r="S89" s="4"/>
    </row>
    <row r="90" spans="1:19" x14ac:dyDescent="0.15">
      <c r="S90" s="4"/>
    </row>
    <row r="91" spans="1:19" x14ac:dyDescent="0.15">
      <c r="S91" s="4"/>
    </row>
    <row r="92" spans="1:19" x14ac:dyDescent="0.15">
      <c r="S92" s="4"/>
    </row>
    <row r="93" spans="1:19" x14ac:dyDescent="0.15">
      <c r="S93" s="4"/>
    </row>
    <row r="94" spans="1:19" x14ac:dyDescent="0.15">
      <c r="S94" s="4"/>
    </row>
    <row r="95" spans="1:19" x14ac:dyDescent="0.15">
      <c r="S95" s="4"/>
    </row>
    <row r="96" spans="1:19" x14ac:dyDescent="0.15">
      <c r="S96" s="4"/>
    </row>
    <row r="97" spans="19:19" x14ac:dyDescent="0.15">
      <c r="S97" s="4"/>
    </row>
    <row r="98" spans="19:19" x14ac:dyDescent="0.15">
      <c r="S98" s="4"/>
    </row>
    <row r="99" spans="19:19" x14ac:dyDescent="0.15">
      <c r="S99" s="4"/>
    </row>
    <row r="100" spans="19:19" x14ac:dyDescent="0.15">
      <c r="S100" s="4"/>
    </row>
    <row r="101" spans="19:19" x14ac:dyDescent="0.15">
      <c r="S101" s="4"/>
    </row>
    <row r="102" spans="19:19" x14ac:dyDescent="0.15">
      <c r="S102" s="4"/>
    </row>
    <row r="103" spans="19:19" x14ac:dyDescent="0.15">
      <c r="S103" s="4"/>
    </row>
    <row r="104" spans="19:19" x14ac:dyDescent="0.15">
      <c r="S104" s="4"/>
    </row>
    <row r="105" spans="19:19" x14ac:dyDescent="0.15">
      <c r="S105" s="4"/>
    </row>
    <row r="106" spans="19:19" x14ac:dyDescent="0.15">
      <c r="S106" s="4"/>
    </row>
    <row r="107" spans="19:19" x14ac:dyDescent="0.15">
      <c r="S107" s="4"/>
    </row>
    <row r="108" spans="19:19" x14ac:dyDescent="0.15">
      <c r="S108" s="4"/>
    </row>
    <row r="109" spans="19:19" x14ac:dyDescent="0.15">
      <c r="S109" s="4"/>
    </row>
    <row r="110" spans="19:19" x14ac:dyDescent="0.15">
      <c r="S110" s="4"/>
    </row>
    <row r="111" spans="19:19" x14ac:dyDescent="0.15">
      <c r="S111" s="4"/>
    </row>
    <row r="112" spans="19:19" x14ac:dyDescent="0.15">
      <c r="S112" s="4"/>
    </row>
    <row r="113" spans="19:19" x14ac:dyDescent="0.15">
      <c r="S113" s="4"/>
    </row>
    <row r="114" spans="19:19" x14ac:dyDescent="0.15">
      <c r="S114" s="4"/>
    </row>
    <row r="115" spans="19:19" x14ac:dyDescent="0.15">
      <c r="S115" s="4"/>
    </row>
    <row r="116" spans="19:19" x14ac:dyDescent="0.15">
      <c r="S116" s="4"/>
    </row>
    <row r="117" spans="19:19" x14ac:dyDescent="0.15">
      <c r="S117" s="4"/>
    </row>
    <row r="118" spans="19:19" x14ac:dyDescent="0.15">
      <c r="S118" s="4"/>
    </row>
    <row r="119" spans="19:19" x14ac:dyDescent="0.15">
      <c r="S119" s="4"/>
    </row>
    <row r="120" spans="19:19" x14ac:dyDescent="0.15">
      <c r="S120" s="4"/>
    </row>
    <row r="121" spans="19:19" x14ac:dyDescent="0.15">
      <c r="S121" s="4"/>
    </row>
    <row r="122" spans="19:19" x14ac:dyDescent="0.15">
      <c r="S122" s="4"/>
    </row>
    <row r="123" spans="19:19" x14ac:dyDescent="0.15">
      <c r="S123" s="4"/>
    </row>
    <row r="124" spans="19:19" x14ac:dyDescent="0.15">
      <c r="S124" s="4"/>
    </row>
    <row r="125" spans="19:19" x14ac:dyDescent="0.15">
      <c r="S125" s="4"/>
    </row>
    <row r="126" spans="19:19" x14ac:dyDescent="0.15">
      <c r="S126" s="4"/>
    </row>
    <row r="127" spans="19:19" x14ac:dyDescent="0.15">
      <c r="S127" s="4"/>
    </row>
    <row r="128" spans="19:19" x14ac:dyDescent="0.15">
      <c r="S128" s="4"/>
    </row>
    <row r="129" spans="19:19" x14ac:dyDescent="0.15">
      <c r="S129" s="4"/>
    </row>
    <row r="130" spans="19:19" x14ac:dyDescent="0.15">
      <c r="S130" s="4"/>
    </row>
    <row r="131" spans="19:19" x14ac:dyDescent="0.15">
      <c r="S131" s="4"/>
    </row>
    <row r="132" spans="19:19" x14ac:dyDescent="0.15">
      <c r="S132" s="4"/>
    </row>
    <row r="133" spans="19:19" x14ac:dyDescent="0.15">
      <c r="S133" s="4"/>
    </row>
    <row r="134" spans="19:19" x14ac:dyDescent="0.15">
      <c r="S134" s="4"/>
    </row>
    <row r="135" spans="19:19" x14ac:dyDescent="0.15">
      <c r="S135" s="4"/>
    </row>
    <row r="136" spans="19:19" x14ac:dyDescent="0.15">
      <c r="S136" s="4"/>
    </row>
    <row r="137" spans="19:19" x14ac:dyDescent="0.15">
      <c r="S137" s="4"/>
    </row>
    <row r="138" spans="19:19" x14ac:dyDescent="0.15">
      <c r="S138" s="4"/>
    </row>
    <row r="139" spans="19:19" x14ac:dyDescent="0.15">
      <c r="S139" s="4"/>
    </row>
    <row r="140" spans="19:19" x14ac:dyDescent="0.15">
      <c r="S140" s="4"/>
    </row>
    <row r="141" spans="19:19" x14ac:dyDescent="0.15">
      <c r="S141" s="4"/>
    </row>
    <row r="142" spans="19:19" x14ac:dyDescent="0.15">
      <c r="S142" s="4"/>
    </row>
    <row r="143" spans="19:19" x14ac:dyDescent="0.15">
      <c r="S143" s="4"/>
    </row>
    <row r="144" spans="19:19" x14ac:dyDescent="0.15">
      <c r="S144" s="4"/>
    </row>
    <row r="145" spans="19:19" x14ac:dyDescent="0.15">
      <c r="S145" s="4"/>
    </row>
    <row r="146" spans="19:19" x14ac:dyDescent="0.15">
      <c r="S146" s="4"/>
    </row>
    <row r="147" spans="19:19" x14ac:dyDescent="0.15">
      <c r="S147" s="4"/>
    </row>
    <row r="148" spans="19:19" x14ac:dyDescent="0.15">
      <c r="S148" s="4"/>
    </row>
    <row r="149" spans="19:19" x14ac:dyDescent="0.15">
      <c r="S149" s="4"/>
    </row>
    <row r="150" spans="19:19" x14ac:dyDescent="0.15">
      <c r="S150" s="4"/>
    </row>
    <row r="151" spans="19:19" x14ac:dyDescent="0.15">
      <c r="S151" s="4"/>
    </row>
    <row r="152" spans="19:19" x14ac:dyDescent="0.15">
      <c r="S152" s="4"/>
    </row>
    <row r="153" spans="19:19" x14ac:dyDescent="0.15">
      <c r="S153" s="4"/>
    </row>
    <row r="154" spans="19:19" x14ac:dyDescent="0.15">
      <c r="S154" s="4"/>
    </row>
    <row r="155" spans="19:19" x14ac:dyDescent="0.15">
      <c r="S155" s="4"/>
    </row>
    <row r="156" spans="19:19" x14ac:dyDescent="0.15">
      <c r="S156" s="4"/>
    </row>
    <row r="157" spans="19:19" x14ac:dyDescent="0.15">
      <c r="S157" s="4"/>
    </row>
    <row r="158" spans="19:19" x14ac:dyDescent="0.15">
      <c r="S158" s="4"/>
    </row>
    <row r="159" spans="19:19" x14ac:dyDescent="0.15">
      <c r="S159" s="4"/>
    </row>
    <row r="160" spans="19:19" x14ac:dyDescent="0.15">
      <c r="S160" s="4"/>
    </row>
    <row r="161" spans="19:19" x14ac:dyDescent="0.15">
      <c r="S161" s="4"/>
    </row>
    <row r="162" spans="19:19" x14ac:dyDescent="0.15">
      <c r="S162" s="4"/>
    </row>
    <row r="163" spans="19:19" x14ac:dyDescent="0.15">
      <c r="S163" s="4"/>
    </row>
    <row r="164" spans="19:19" x14ac:dyDescent="0.15">
      <c r="S164" s="4"/>
    </row>
    <row r="165" spans="19:19" x14ac:dyDescent="0.15">
      <c r="S165" s="4"/>
    </row>
    <row r="166" spans="19:19" x14ac:dyDescent="0.15">
      <c r="S166" s="4"/>
    </row>
    <row r="167" spans="19:19" x14ac:dyDescent="0.15">
      <c r="S167" s="4"/>
    </row>
    <row r="168" spans="19:19" x14ac:dyDescent="0.15">
      <c r="S168" s="4"/>
    </row>
    <row r="169" spans="19:19" x14ac:dyDescent="0.15">
      <c r="S169" s="4"/>
    </row>
    <row r="170" spans="19:19" x14ac:dyDescent="0.15">
      <c r="S170" s="4"/>
    </row>
    <row r="171" spans="19:19" x14ac:dyDescent="0.15">
      <c r="S171" s="4"/>
    </row>
    <row r="172" spans="19:19" x14ac:dyDescent="0.15">
      <c r="S172" s="4"/>
    </row>
    <row r="173" spans="19:19" x14ac:dyDescent="0.15">
      <c r="S173" s="4"/>
    </row>
    <row r="174" spans="19:19" x14ac:dyDescent="0.15">
      <c r="S174" s="4"/>
    </row>
    <row r="175" spans="19:19" x14ac:dyDescent="0.15">
      <c r="S175" s="4"/>
    </row>
    <row r="176" spans="19:19" x14ac:dyDescent="0.15">
      <c r="S176" s="4"/>
    </row>
    <row r="177" spans="19:19" x14ac:dyDescent="0.15">
      <c r="S177" s="4"/>
    </row>
    <row r="178" spans="19:19" x14ac:dyDescent="0.15">
      <c r="S178" s="4"/>
    </row>
    <row r="179" spans="19:19" x14ac:dyDescent="0.15">
      <c r="S179" s="4"/>
    </row>
    <row r="180" spans="19:19" x14ac:dyDescent="0.15">
      <c r="S180" s="4"/>
    </row>
    <row r="181" spans="19:19" x14ac:dyDescent="0.15">
      <c r="S181" s="4"/>
    </row>
    <row r="182" spans="19:19" x14ac:dyDescent="0.15">
      <c r="S182" s="4"/>
    </row>
    <row r="183" spans="19:19" x14ac:dyDescent="0.15">
      <c r="S183" s="4"/>
    </row>
    <row r="184" spans="19:19" x14ac:dyDescent="0.15">
      <c r="S184" s="4"/>
    </row>
    <row r="185" spans="19:19" x14ac:dyDescent="0.15">
      <c r="S185" s="4"/>
    </row>
    <row r="186" spans="19:19" x14ac:dyDescent="0.15">
      <c r="S186" s="4"/>
    </row>
    <row r="187" spans="19:19" x14ac:dyDescent="0.15">
      <c r="S187" s="4"/>
    </row>
    <row r="188" spans="19:19" x14ac:dyDescent="0.15">
      <c r="S188" s="4"/>
    </row>
    <row r="189" spans="19:19" x14ac:dyDescent="0.15">
      <c r="S189" s="4"/>
    </row>
    <row r="190" spans="19:19" x14ac:dyDescent="0.15">
      <c r="S190" s="4"/>
    </row>
    <row r="191" spans="19:19" x14ac:dyDescent="0.15">
      <c r="S191" s="4"/>
    </row>
    <row r="192" spans="19:19" x14ac:dyDescent="0.15">
      <c r="S192" s="4"/>
    </row>
    <row r="193" spans="19:19" x14ac:dyDescent="0.15">
      <c r="S193" s="4"/>
    </row>
    <row r="194" spans="19:19" x14ac:dyDescent="0.15">
      <c r="S194" s="4"/>
    </row>
    <row r="195" spans="19:19" x14ac:dyDescent="0.15">
      <c r="S195" s="4"/>
    </row>
    <row r="196" spans="19:19" x14ac:dyDescent="0.15">
      <c r="S196" s="4"/>
    </row>
    <row r="197" spans="19:19" x14ac:dyDescent="0.15">
      <c r="S197" s="4"/>
    </row>
    <row r="198" spans="19:19" x14ac:dyDescent="0.15">
      <c r="S198" s="4"/>
    </row>
    <row r="199" spans="19:19" x14ac:dyDescent="0.15">
      <c r="S199" s="4"/>
    </row>
    <row r="200" spans="19:19" x14ac:dyDescent="0.15">
      <c r="S200" s="4"/>
    </row>
    <row r="201" spans="19:19" x14ac:dyDescent="0.15">
      <c r="S201" s="4"/>
    </row>
    <row r="202" spans="19:19" x14ac:dyDescent="0.15">
      <c r="S202" s="4"/>
    </row>
    <row r="203" spans="19:19" x14ac:dyDescent="0.15">
      <c r="S203" s="4"/>
    </row>
    <row r="204" spans="19:19" x14ac:dyDescent="0.15">
      <c r="S204" s="4"/>
    </row>
    <row r="205" spans="19:19" x14ac:dyDescent="0.15">
      <c r="S205" s="4"/>
    </row>
  </sheetData>
  <sheetProtection selectLockedCells="1" selectUnlockedCells="1"/>
  <mergeCells count="2">
    <mergeCell ref="A7:S7"/>
    <mergeCell ref="A1:S1"/>
  </mergeCells>
  <phoneticPr fontId="1" type="noConversion"/>
  <conditionalFormatting sqref="K10:K70">
    <cfRule type="expression" dxfId="5" priority="4">
      <formula>K10&gt;0</formula>
    </cfRule>
    <cfRule type="expression" dxfId="4" priority="5">
      <formula>AND(K10=0,NOT(ISBLANK(K10)))</formula>
    </cfRule>
    <cfRule type="expression" dxfId="3" priority="8">
      <formula>K10&lt;0</formula>
    </cfRule>
  </conditionalFormatting>
  <conditionalFormatting sqref="A47:S70 K46 A10:S45">
    <cfRule type="expression" dxfId="2" priority="3">
      <formula>OR(CELL(“col”)=COLUMN(),CELL(“row”)=ROW())</formula>
    </cfRule>
  </conditionalFormatting>
  <conditionalFormatting sqref="C46">
    <cfRule type="expression" dxfId="1" priority="2">
      <formula>OR(CELL(“col”)=COLUMN(),CELL(“row”)=ROW())</formula>
    </cfRule>
  </conditionalFormatting>
  <conditionalFormatting sqref="E46">
    <cfRule type="expression" dxfId="0" priority="1">
      <formula>OR(CELL(“col”)=COLUMN(),CELL(“row”)=ROW())</formula>
    </cfRule>
  </conditionalFormatting>
  <pageMargins left="0.25" right="0.25" top="0.25" bottom="0.25" header="0" footer="0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2DE1-1053-8C43-995C-1E8DE846DDF9}">
  <dimension ref="A1:AU83"/>
  <sheetViews>
    <sheetView zoomScale="130" zoomScaleNormal="130" workbookViewId="0">
      <selection activeCell="B5" sqref="B5"/>
    </sheetView>
  </sheetViews>
  <sheetFormatPr baseColWidth="10" defaultRowHeight="13" x14ac:dyDescent="0.15"/>
  <cols>
    <col min="1" max="1" width="8.6640625" bestFit="1" customWidth="1"/>
    <col min="2" max="2" width="27.33203125" style="81" bestFit="1" customWidth="1"/>
    <col min="3" max="3" width="27.33203125" bestFit="1" customWidth="1"/>
    <col min="4" max="4" width="28" bestFit="1" customWidth="1"/>
    <col min="5" max="5" width="80.6640625" bestFit="1" customWidth="1"/>
    <col min="6" max="6" width="21.1640625" bestFit="1" customWidth="1"/>
    <col min="7" max="7" width="20.5" bestFit="1" customWidth="1"/>
    <col min="8" max="8" width="13" bestFit="1" customWidth="1"/>
    <col min="9" max="9" width="10.1640625" bestFit="1" customWidth="1"/>
    <col min="10" max="10" width="32" bestFit="1" customWidth="1"/>
    <col min="11" max="11" width="23.33203125" bestFit="1" customWidth="1"/>
    <col min="12" max="12" width="32" bestFit="1" customWidth="1"/>
    <col min="13" max="13" width="54.6640625" bestFit="1" customWidth="1"/>
    <col min="14" max="14" width="46.33203125" bestFit="1" customWidth="1"/>
    <col min="15" max="15" width="20.1640625" bestFit="1" customWidth="1"/>
    <col min="16" max="16" width="80.6640625" bestFit="1" customWidth="1"/>
    <col min="17" max="19" width="27.5" bestFit="1" customWidth="1"/>
    <col min="20" max="20" width="7.83203125" bestFit="1" customWidth="1"/>
    <col min="21" max="21" width="10" bestFit="1" customWidth="1"/>
    <col min="22" max="22" width="15.83203125" bestFit="1" customWidth="1"/>
    <col min="23" max="23" width="11.1640625" bestFit="1" customWidth="1"/>
    <col min="24" max="24" width="20.6640625" bestFit="1" customWidth="1"/>
    <col min="25" max="25" width="28.6640625" bestFit="1" customWidth="1"/>
    <col min="26" max="26" width="18.5" bestFit="1" customWidth="1"/>
    <col min="27" max="27" width="23.33203125" bestFit="1" customWidth="1"/>
    <col min="28" max="28" width="22.6640625" bestFit="1" customWidth="1"/>
    <col min="29" max="29" width="80.6640625" bestFit="1" customWidth="1"/>
    <col min="30" max="30" width="23" bestFit="1" customWidth="1"/>
    <col min="31" max="31" width="15.1640625" bestFit="1" customWidth="1"/>
    <col min="32" max="32" width="20.5" bestFit="1" customWidth="1"/>
    <col min="33" max="33" width="27.5" bestFit="1" customWidth="1"/>
    <col min="34" max="34" width="46.1640625" bestFit="1" customWidth="1"/>
    <col min="35" max="35" width="18" bestFit="1" customWidth="1"/>
    <col min="36" max="36" width="11.6640625" bestFit="1" customWidth="1"/>
    <col min="37" max="37" width="7.1640625" bestFit="1" customWidth="1"/>
    <col min="38" max="38" width="6.1640625" bestFit="1" customWidth="1"/>
    <col min="39" max="39" width="67.6640625" bestFit="1" customWidth="1"/>
    <col min="40" max="40" width="14.1640625" bestFit="1" customWidth="1"/>
    <col min="41" max="41" width="6.1640625" bestFit="1" customWidth="1"/>
    <col min="42" max="42" width="12.1640625" bestFit="1" customWidth="1"/>
    <col min="43" max="43" width="16.5" bestFit="1" customWidth="1"/>
    <col min="44" max="44" width="39" bestFit="1" customWidth="1"/>
    <col min="45" max="45" width="38.33203125" bestFit="1" customWidth="1"/>
    <col min="46" max="46" width="10" bestFit="1" customWidth="1"/>
    <col min="47" max="47" width="9.5" bestFit="1" customWidth="1"/>
  </cols>
  <sheetData>
    <row r="1" spans="1:47" x14ac:dyDescent="0.15">
      <c r="A1" t="s">
        <v>229</v>
      </c>
      <c r="B1" s="81" t="s">
        <v>230</v>
      </c>
      <c r="C1" t="s">
        <v>231</v>
      </c>
      <c r="D1" t="s">
        <v>232</v>
      </c>
      <c r="E1" t="s">
        <v>0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  <c r="N1" t="s">
        <v>241</v>
      </c>
      <c r="O1" t="s">
        <v>242</v>
      </c>
      <c r="P1" t="s">
        <v>243</v>
      </c>
      <c r="Q1" t="s">
        <v>244</v>
      </c>
      <c r="R1" t="s">
        <v>245</v>
      </c>
      <c r="S1" t="s">
        <v>246</v>
      </c>
      <c r="T1" t="s">
        <v>247</v>
      </c>
      <c r="U1" t="s">
        <v>248</v>
      </c>
      <c r="V1" t="s">
        <v>249</v>
      </c>
      <c r="W1" t="s">
        <v>250</v>
      </c>
      <c r="X1" t="s">
        <v>251</v>
      </c>
      <c r="Y1" t="s">
        <v>252</v>
      </c>
      <c r="Z1" t="s">
        <v>253</v>
      </c>
      <c r="AA1" t="s">
        <v>254</v>
      </c>
      <c r="AB1" t="s">
        <v>255</v>
      </c>
      <c r="AC1" t="s">
        <v>256</v>
      </c>
      <c r="AD1" t="s">
        <v>257</v>
      </c>
      <c r="AE1" t="s">
        <v>258</v>
      </c>
      <c r="AF1" t="s">
        <v>259</v>
      </c>
      <c r="AG1" t="s">
        <v>260</v>
      </c>
      <c r="AH1" t="s">
        <v>261</v>
      </c>
      <c r="AI1" t="s">
        <v>262</v>
      </c>
      <c r="AJ1" t="s">
        <v>263</v>
      </c>
      <c r="AK1" t="s">
        <v>264</v>
      </c>
      <c r="AL1" t="s">
        <v>265</v>
      </c>
      <c r="AM1" t="s">
        <v>266</v>
      </c>
      <c r="AN1" t="s">
        <v>267</v>
      </c>
      <c r="AO1" t="s">
        <v>268</v>
      </c>
      <c r="AP1" t="s">
        <v>269</v>
      </c>
      <c r="AQ1" t="s">
        <v>270</v>
      </c>
      <c r="AR1" t="s">
        <v>271</v>
      </c>
      <c r="AS1" t="s">
        <v>272</v>
      </c>
      <c r="AT1" t="s">
        <v>273</v>
      </c>
      <c r="AU1" t="s">
        <v>274</v>
      </c>
    </row>
    <row r="2" spans="1:47" x14ac:dyDescent="0.15">
      <c r="A2" t="s">
        <v>460</v>
      </c>
      <c r="B2" s="81" t="s">
        <v>54</v>
      </c>
      <c r="C2" t="s">
        <v>54</v>
      </c>
      <c r="D2" t="s">
        <v>461</v>
      </c>
      <c r="E2" t="s">
        <v>462</v>
      </c>
      <c r="H2" t="s">
        <v>301</v>
      </c>
      <c r="P2" t="s">
        <v>463</v>
      </c>
      <c r="Z2" t="s">
        <v>464</v>
      </c>
      <c r="AD2" t="s">
        <v>54</v>
      </c>
      <c r="AG2" t="s">
        <v>305</v>
      </c>
      <c r="AL2" t="s">
        <v>305</v>
      </c>
      <c r="AM2" t="s">
        <v>465</v>
      </c>
    </row>
    <row r="3" spans="1:47" x14ac:dyDescent="0.15">
      <c r="A3" t="s">
        <v>330</v>
      </c>
      <c r="B3" s="81" t="s">
        <v>331</v>
      </c>
      <c r="C3" t="s">
        <v>309</v>
      </c>
      <c r="D3" t="s">
        <v>310</v>
      </c>
      <c r="E3" t="s">
        <v>311</v>
      </c>
      <c r="AJ3">
        <v>88</v>
      </c>
      <c r="AP3" t="s">
        <v>312</v>
      </c>
    </row>
    <row r="4" spans="1:47" x14ac:dyDescent="0.15">
      <c r="A4" t="s">
        <v>337</v>
      </c>
      <c r="B4" s="81" t="s">
        <v>331</v>
      </c>
      <c r="C4" t="s">
        <v>309</v>
      </c>
      <c r="D4" t="s">
        <v>310</v>
      </c>
      <c r="E4" t="s">
        <v>311</v>
      </c>
      <c r="AJ4">
        <v>88</v>
      </c>
      <c r="AP4" t="s">
        <v>312</v>
      </c>
    </row>
    <row r="5" spans="1:47" x14ac:dyDescent="0.15">
      <c r="A5" t="s">
        <v>338</v>
      </c>
      <c r="B5" s="81" t="s">
        <v>331</v>
      </c>
      <c r="C5" t="s">
        <v>309</v>
      </c>
      <c r="D5" t="s">
        <v>310</v>
      </c>
      <c r="E5" t="s">
        <v>311</v>
      </c>
      <c r="AJ5">
        <v>88</v>
      </c>
      <c r="AP5" t="s">
        <v>312</v>
      </c>
    </row>
    <row r="6" spans="1:47" x14ac:dyDescent="0.15">
      <c r="A6" t="s">
        <v>335</v>
      </c>
      <c r="B6" s="81" t="s">
        <v>336</v>
      </c>
      <c r="C6" t="s">
        <v>309</v>
      </c>
      <c r="D6" t="s">
        <v>310</v>
      </c>
      <c r="E6" t="s">
        <v>311</v>
      </c>
      <c r="AJ6">
        <v>88</v>
      </c>
      <c r="AP6" t="s">
        <v>312</v>
      </c>
    </row>
    <row r="7" spans="1:47" x14ac:dyDescent="0.15">
      <c r="A7" t="s">
        <v>339</v>
      </c>
      <c r="B7" s="81" t="s">
        <v>336</v>
      </c>
      <c r="C7" t="s">
        <v>309</v>
      </c>
      <c r="D7" t="s">
        <v>310</v>
      </c>
      <c r="E7" t="s">
        <v>311</v>
      </c>
      <c r="AJ7">
        <v>88</v>
      </c>
      <c r="AP7" t="s">
        <v>312</v>
      </c>
    </row>
    <row r="8" spans="1:47" x14ac:dyDescent="0.15">
      <c r="A8" t="s">
        <v>446</v>
      </c>
      <c r="B8" s="81" t="s">
        <v>447</v>
      </c>
      <c r="C8" t="s">
        <v>309</v>
      </c>
      <c r="D8" t="s">
        <v>310</v>
      </c>
      <c r="E8" t="s">
        <v>311</v>
      </c>
      <c r="AJ8">
        <v>88</v>
      </c>
      <c r="AP8" t="s">
        <v>312</v>
      </c>
    </row>
    <row r="9" spans="1:47" x14ac:dyDescent="0.15">
      <c r="A9" t="s">
        <v>451</v>
      </c>
      <c r="B9" s="81" t="s">
        <v>447</v>
      </c>
      <c r="C9" t="s">
        <v>309</v>
      </c>
      <c r="D9" t="s">
        <v>310</v>
      </c>
      <c r="E9" t="s">
        <v>311</v>
      </c>
      <c r="AJ9">
        <v>88</v>
      </c>
      <c r="AP9" t="s">
        <v>312</v>
      </c>
    </row>
    <row r="10" spans="1:47" x14ac:dyDescent="0.15">
      <c r="A10" t="s">
        <v>326</v>
      </c>
      <c r="B10" s="81" t="s">
        <v>327</v>
      </c>
      <c r="C10" t="s">
        <v>309</v>
      </c>
      <c r="D10" t="s">
        <v>310</v>
      </c>
      <c r="E10" t="s">
        <v>311</v>
      </c>
      <c r="AJ10">
        <v>88</v>
      </c>
      <c r="AP10" t="s">
        <v>312</v>
      </c>
    </row>
    <row r="11" spans="1:47" x14ac:dyDescent="0.15">
      <c r="A11" t="s">
        <v>449</v>
      </c>
      <c r="B11" s="81" t="s">
        <v>450</v>
      </c>
      <c r="C11" t="s">
        <v>309</v>
      </c>
      <c r="D11" t="s">
        <v>310</v>
      </c>
      <c r="E11" t="s">
        <v>311</v>
      </c>
      <c r="AJ11">
        <v>88</v>
      </c>
      <c r="AP11" t="s">
        <v>312</v>
      </c>
    </row>
    <row r="12" spans="1:47" x14ac:dyDescent="0.15">
      <c r="A12" t="s">
        <v>307</v>
      </c>
      <c r="B12" s="81" t="s">
        <v>308</v>
      </c>
      <c r="C12" t="s">
        <v>309</v>
      </c>
      <c r="D12" t="s">
        <v>310</v>
      </c>
      <c r="E12" t="s">
        <v>311</v>
      </c>
      <c r="AJ12">
        <v>88</v>
      </c>
      <c r="AP12" t="s">
        <v>312</v>
      </c>
    </row>
    <row r="13" spans="1:47" x14ac:dyDescent="0.15">
      <c r="A13" t="s">
        <v>315</v>
      </c>
      <c r="B13" s="81" t="s">
        <v>308</v>
      </c>
      <c r="C13" t="s">
        <v>309</v>
      </c>
      <c r="D13" t="s">
        <v>310</v>
      </c>
      <c r="E13" t="s">
        <v>311</v>
      </c>
      <c r="AJ13">
        <v>88</v>
      </c>
      <c r="AP13" t="s">
        <v>312</v>
      </c>
    </row>
    <row r="14" spans="1:47" x14ac:dyDescent="0.15">
      <c r="A14" t="s">
        <v>316</v>
      </c>
      <c r="B14" s="81" t="s">
        <v>308</v>
      </c>
      <c r="C14" t="s">
        <v>309</v>
      </c>
      <c r="D14" t="s">
        <v>310</v>
      </c>
      <c r="E14" t="s">
        <v>311</v>
      </c>
      <c r="AJ14">
        <v>88</v>
      </c>
      <c r="AP14" t="s">
        <v>312</v>
      </c>
    </row>
    <row r="15" spans="1:47" x14ac:dyDescent="0.15">
      <c r="A15" t="s">
        <v>323</v>
      </c>
      <c r="B15" s="81" t="s">
        <v>324</v>
      </c>
      <c r="C15" t="s">
        <v>309</v>
      </c>
      <c r="D15" t="s">
        <v>310</v>
      </c>
      <c r="E15" t="s">
        <v>311</v>
      </c>
      <c r="AJ15">
        <v>88</v>
      </c>
      <c r="AP15" t="s">
        <v>312</v>
      </c>
    </row>
    <row r="16" spans="1:47" x14ac:dyDescent="0.15">
      <c r="A16" t="s">
        <v>325</v>
      </c>
      <c r="B16" s="81" t="s">
        <v>324</v>
      </c>
      <c r="C16" t="s">
        <v>309</v>
      </c>
      <c r="D16" t="s">
        <v>310</v>
      </c>
      <c r="E16" t="s">
        <v>311</v>
      </c>
      <c r="AJ16">
        <v>88</v>
      </c>
      <c r="AP16" t="s">
        <v>312</v>
      </c>
    </row>
    <row r="17" spans="1:42" x14ac:dyDescent="0.15">
      <c r="A17" t="s">
        <v>332</v>
      </c>
      <c r="B17" s="81" t="s">
        <v>324</v>
      </c>
      <c r="C17" t="s">
        <v>309</v>
      </c>
      <c r="D17" t="s">
        <v>310</v>
      </c>
      <c r="E17" t="s">
        <v>311</v>
      </c>
      <c r="AJ17">
        <v>88</v>
      </c>
      <c r="AP17" t="s">
        <v>312</v>
      </c>
    </row>
    <row r="18" spans="1:42" x14ac:dyDescent="0.15">
      <c r="A18" t="s">
        <v>489</v>
      </c>
      <c r="B18" s="81" t="s">
        <v>324</v>
      </c>
      <c r="C18" t="s">
        <v>309</v>
      </c>
      <c r="D18" t="s">
        <v>310</v>
      </c>
      <c r="E18" t="s">
        <v>311</v>
      </c>
      <c r="AJ18">
        <v>88</v>
      </c>
      <c r="AP18" t="s">
        <v>312</v>
      </c>
    </row>
    <row r="19" spans="1:42" x14ac:dyDescent="0.15">
      <c r="A19" t="s">
        <v>490</v>
      </c>
      <c r="B19" s="81" t="s">
        <v>324</v>
      </c>
      <c r="C19" t="s">
        <v>309</v>
      </c>
      <c r="D19" t="s">
        <v>310</v>
      </c>
      <c r="E19" t="s">
        <v>311</v>
      </c>
      <c r="AJ19">
        <v>88</v>
      </c>
      <c r="AP19" t="s">
        <v>312</v>
      </c>
    </row>
    <row r="20" spans="1:42" x14ac:dyDescent="0.15">
      <c r="A20" t="s">
        <v>333</v>
      </c>
      <c r="B20" s="81" t="s">
        <v>334</v>
      </c>
      <c r="C20" t="s">
        <v>309</v>
      </c>
      <c r="D20" t="s">
        <v>310</v>
      </c>
      <c r="E20" t="s">
        <v>311</v>
      </c>
      <c r="AJ20">
        <v>88</v>
      </c>
      <c r="AP20" t="s">
        <v>312</v>
      </c>
    </row>
    <row r="21" spans="1:42" x14ac:dyDescent="0.15">
      <c r="A21" t="s">
        <v>488</v>
      </c>
      <c r="B21" s="81" t="s">
        <v>334</v>
      </c>
      <c r="C21" t="s">
        <v>309</v>
      </c>
      <c r="D21" t="s">
        <v>310</v>
      </c>
      <c r="E21" t="s">
        <v>311</v>
      </c>
      <c r="AJ21">
        <v>88</v>
      </c>
      <c r="AP21" t="s">
        <v>312</v>
      </c>
    </row>
    <row r="22" spans="1:42" x14ac:dyDescent="0.15">
      <c r="A22" t="s">
        <v>328</v>
      </c>
      <c r="B22" s="81" t="s">
        <v>329</v>
      </c>
      <c r="C22" t="s">
        <v>309</v>
      </c>
      <c r="D22" t="s">
        <v>310</v>
      </c>
      <c r="E22" t="s">
        <v>311</v>
      </c>
      <c r="AJ22">
        <v>88</v>
      </c>
      <c r="AP22" t="s">
        <v>312</v>
      </c>
    </row>
    <row r="23" spans="1:42" x14ac:dyDescent="0.15">
      <c r="A23" t="s">
        <v>313</v>
      </c>
      <c r="B23" s="81" t="s">
        <v>314</v>
      </c>
      <c r="C23" t="s">
        <v>309</v>
      </c>
      <c r="D23" t="s">
        <v>310</v>
      </c>
      <c r="E23" t="s">
        <v>311</v>
      </c>
      <c r="AJ23">
        <v>88</v>
      </c>
      <c r="AP23" t="s">
        <v>312</v>
      </c>
    </row>
    <row r="24" spans="1:42" x14ac:dyDescent="0.15">
      <c r="A24" t="s">
        <v>322</v>
      </c>
      <c r="B24" s="81" t="s">
        <v>314</v>
      </c>
      <c r="C24" t="s">
        <v>309</v>
      </c>
      <c r="D24" t="s">
        <v>310</v>
      </c>
      <c r="E24" t="s">
        <v>311</v>
      </c>
      <c r="AJ24">
        <v>88</v>
      </c>
      <c r="AP24" t="s">
        <v>312</v>
      </c>
    </row>
    <row r="25" spans="1:42" x14ac:dyDescent="0.15">
      <c r="A25" t="s">
        <v>448</v>
      </c>
      <c r="B25" s="81" t="s">
        <v>314</v>
      </c>
      <c r="C25" t="s">
        <v>309</v>
      </c>
      <c r="D25" t="s">
        <v>310</v>
      </c>
      <c r="E25" t="s">
        <v>311</v>
      </c>
      <c r="AJ25">
        <v>88</v>
      </c>
      <c r="AP25" t="s">
        <v>312</v>
      </c>
    </row>
    <row r="26" spans="1:42" x14ac:dyDescent="0.15">
      <c r="A26" t="s">
        <v>317</v>
      </c>
      <c r="B26" s="81" t="s">
        <v>218</v>
      </c>
      <c r="C26" t="s">
        <v>309</v>
      </c>
      <c r="D26" t="s">
        <v>310</v>
      </c>
      <c r="E26" t="s">
        <v>311</v>
      </c>
      <c r="AJ26">
        <v>88</v>
      </c>
      <c r="AP26" t="s">
        <v>312</v>
      </c>
    </row>
    <row r="27" spans="1:42" x14ac:dyDescent="0.15">
      <c r="A27" t="s">
        <v>378</v>
      </c>
      <c r="B27" s="81" t="s">
        <v>379</v>
      </c>
      <c r="C27" t="s">
        <v>380</v>
      </c>
      <c r="D27" t="s">
        <v>321</v>
      </c>
      <c r="E27" t="s">
        <v>376</v>
      </c>
    </row>
    <row r="28" spans="1:42" x14ac:dyDescent="0.15">
      <c r="A28" t="s">
        <v>381</v>
      </c>
      <c r="B28" s="81" t="s">
        <v>379</v>
      </c>
      <c r="C28" t="s">
        <v>380</v>
      </c>
      <c r="D28" t="s">
        <v>321</v>
      </c>
      <c r="E28" t="s">
        <v>376</v>
      </c>
    </row>
    <row r="29" spans="1:42" x14ac:dyDescent="0.15">
      <c r="A29" t="s">
        <v>318</v>
      </c>
      <c r="B29" s="81" t="s">
        <v>319</v>
      </c>
      <c r="C29" t="s">
        <v>320</v>
      </c>
      <c r="D29" t="s">
        <v>321</v>
      </c>
      <c r="E29" t="s">
        <v>311</v>
      </c>
      <c r="AJ29">
        <v>0</v>
      </c>
      <c r="AP29" t="s">
        <v>312</v>
      </c>
    </row>
    <row r="30" spans="1:42" x14ac:dyDescent="0.15">
      <c r="A30" t="s">
        <v>279</v>
      </c>
      <c r="B30" s="81" t="s">
        <v>280</v>
      </c>
      <c r="C30" t="s">
        <v>280</v>
      </c>
      <c r="D30" t="s">
        <v>281</v>
      </c>
      <c r="E30" t="s">
        <v>282</v>
      </c>
      <c r="P30" t="s">
        <v>282</v>
      </c>
      <c r="T30" t="s">
        <v>283</v>
      </c>
      <c r="X30" t="s">
        <v>284</v>
      </c>
      <c r="Y30" t="s">
        <v>285</v>
      </c>
      <c r="AB30" t="s">
        <v>286</v>
      </c>
      <c r="AC30" t="s">
        <v>287</v>
      </c>
    </row>
    <row r="31" spans="1:42" x14ac:dyDescent="0.15">
      <c r="A31" t="s">
        <v>382</v>
      </c>
      <c r="B31" s="81" t="s">
        <v>383</v>
      </c>
      <c r="C31" t="s">
        <v>374</v>
      </c>
      <c r="D31" t="s">
        <v>375</v>
      </c>
      <c r="E31" t="s">
        <v>376</v>
      </c>
      <c r="AJ31">
        <v>3</v>
      </c>
      <c r="AP31" t="s">
        <v>377</v>
      </c>
    </row>
    <row r="32" spans="1:42" x14ac:dyDescent="0.15">
      <c r="A32" t="s">
        <v>372</v>
      </c>
      <c r="B32" s="81" t="s">
        <v>373</v>
      </c>
      <c r="C32" t="s">
        <v>374</v>
      </c>
      <c r="D32" t="s">
        <v>375</v>
      </c>
      <c r="E32" t="s">
        <v>376</v>
      </c>
      <c r="AJ32">
        <v>3</v>
      </c>
      <c r="AP32" t="s">
        <v>377</v>
      </c>
    </row>
    <row r="33" spans="1:47" x14ac:dyDescent="0.15">
      <c r="A33" t="s">
        <v>468</v>
      </c>
      <c r="B33" s="81" t="s">
        <v>469</v>
      </c>
      <c r="C33" t="s">
        <v>386</v>
      </c>
      <c r="D33" t="s">
        <v>387</v>
      </c>
      <c r="E33" t="s">
        <v>388</v>
      </c>
      <c r="H33" t="s">
        <v>301</v>
      </c>
      <c r="P33" t="s">
        <v>389</v>
      </c>
      <c r="Z33" t="s">
        <v>390</v>
      </c>
      <c r="AD33" t="s">
        <v>386</v>
      </c>
      <c r="AG33" t="s">
        <v>305</v>
      </c>
      <c r="AL33" t="s">
        <v>305</v>
      </c>
    </row>
    <row r="34" spans="1:47" x14ac:dyDescent="0.15">
      <c r="A34" t="s">
        <v>391</v>
      </c>
      <c r="B34" s="81" t="s">
        <v>392</v>
      </c>
      <c r="C34" t="s">
        <v>386</v>
      </c>
      <c r="D34" t="s">
        <v>387</v>
      </c>
      <c r="E34" t="s">
        <v>388</v>
      </c>
      <c r="H34" t="s">
        <v>301</v>
      </c>
      <c r="P34" t="s">
        <v>389</v>
      </c>
      <c r="Z34" t="s">
        <v>390</v>
      </c>
      <c r="AD34" t="s">
        <v>386</v>
      </c>
      <c r="AG34" t="s">
        <v>305</v>
      </c>
      <c r="AL34" t="s">
        <v>305</v>
      </c>
    </row>
    <row r="35" spans="1:47" x14ac:dyDescent="0.15">
      <c r="A35" t="s">
        <v>384</v>
      </c>
      <c r="B35" s="81" t="s">
        <v>385</v>
      </c>
      <c r="C35" t="s">
        <v>386</v>
      </c>
      <c r="D35" t="s">
        <v>387</v>
      </c>
      <c r="E35" t="s">
        <v>388</v>
      </c>
      <c r="H35" t="s">
        <v>301</v>
      </c>
      <c r="P35" t="s">
        <v>389</v>
      </c>
      <c r="Z35" t="s">
        <v>390</v>
      </c>
      <c r="AD35" t="s">
        <v>386</v>
      </c>
      <c r="AG35" t="s">
        <v>305</v>
      </c>
      <c r="AL35" t="s">
        <v>305</v>
      </c>
    </row>
    <row r="36" spans="1:47" x14ac:dyDescent="0.15">
      <c r="A36" t="s">
        <v>466</v>
      </c>
      <c r="B36" s="81" t="s">
        <v>467</v>
      </c>
      <c r="C36" t="s">
        <v>386</v>
      </c>
      <c r="D36" t="s">
        <v>387</v>
      </c>
      <c r="E36" t="s">
        <v>388</v>
      </c>
      <c r="H36" t="s">
        <v>301</v>
      </c>
      <c r="P36" t="s">
        <v>389</v>
      </c>
      <c r="Z36" t="s">
        <v>390</v>
      </c>
      <c r="AD36" t="s">
        <v>386</v>
      </c>
      <c r="AG36" t="s">
        <v>305</v>
      </c>
      <c r="AL36" t="s">
        <v>305</v>
      </c>
    </row>
    <row r="37" spans="1:47" x14ac:dyDescent="0.15">
      <c r="A37" t="s">
        <v>350</v>
      </c>
      <c r="B37" s="82" t="s">
        <v>516</v>
      </c>
      <c r="C37" s="83" t="s">
        <v>516</v>
      </c>
      <c r="D37" s="83" t="s">
        <v>517</v>
      </c>
      <c r="E37" t="s">
        <v>351</v>
      </c>
      <c r="I37">
        <v>1482624</v>
      </c>
      <c r="J37" t="s">
        <v>352</v>
      </c>
      <c r="K37" t="s">
        <v>353</v>
      </c>
      <c r="L37" t="s">
        <v>354</v>
      </c>
      <c r="M37" t="s">
        <v>355</v>
      </c>
      <c r="N37" t="s">
        <v>356</v>
      </c>
      <c r="O37" t="s">
        <v>357</v>
      </c>
      <c r="Q37" t="s">
        <v>358</v>
      </c>
      <c r="R37" t="s">
        <v>359</v>
      </c>
      <c r="S37" t="s">
        <v>360</v>
      </c>
      <c r="U37" t="s">
        <v>361</v>
      </c>
      <c r="V37" t="s">
        <v>362</v>
      </c>
      <c r="W37">
        <v>1521842479</v>
      </c>
      <c r="Z37" t="s">
        <v>363</v>
      </c>
      <c r="AA37" t="s">
        <v>364</v>
      </c>
      <c r="AE37" t="s">
        <v>41</v>
      </c>
      <c r="AF37">
        <v>2</v>
      </c>
      <c r="AG37" t="s">
        <v>365</v>
      </c>
      <c r="AH37" t="s">
        <v>366</v>
      </c>
      <c r="AI37" t="s">
        <v>367</v>
      </c>
      <c r="AK37" t="s">
        <v>368</v>
      </c>
      <c r="AN37">
        <v>1377814922</v>
      </c>
      <c r="AO37" t="s">
        <v>369</v>
      </c>
      <c r="AR37" t="s">
        <v>370</v>
      </c>
      <c r="AS37" t="s">
        <v>371</v>
      </c>
      <c r="AT37">
        <v>15</v>
      </c>
      <c r="AU37">
        <v>1.2</v>
      </c>
    </row>
    <row r="38" spans="1:47" x14ac:dyDescent="0.15">
      <c r="A38" t="s">
        <v>427</v>
      </c>
      <c r="B38" s="81" t="s">
        <v>20</v>
      </c>
      <c r="C38" t="s">
        <v>20</v>
      </c>
      <c r="D38" t="s">
        <v>428</v>
      </c>
      <c r="E38" t="s">
        <v>429</v>
      </c>
      <c r="H38" t="s">
        <v>301</v>
      </c>
      <c r="P38" t="s">
        <v>430</v>
      </c>
      <c r="Z38" t="s">
        <v>303</v>
      </c>
      <c r="AD38" t="s">
        <v>20</v>
      </c>
      <c r="AG38" t="s">
        <v>431</v>
      </c>
      <c r="AL38" t="s">
        <v>305</v>
      </c>
      <c r="AM38" t="s">
        <v>432</v>
      </c>
    </row>
    <row r="39" spans="1:47" x14ac:dyDescent="0.15">
      <c r="A39" t="s">
        <v>407</v>
      </c>
      <c r="B39" s="81" t="s">
        <v>408</v>
      </c>
      <c r="C39" t="s">
        <v>409</v>
      </c>
      <c r="D39" t="s">
        <v>410</v>
      </c>
      <c r="E39" t="s">
        <v>292</v>
      </c>
      <c r="AJ39">
        <v>77</v>
      </c>
      <c r="AP39" t="s">
        <v>293</v>
      </c>
    </row>
    <row r="40" spans="1:47" x14ac:dyDescent="0.15">
      <c r="A40" t="s">
        <v>423</v>
      </c>
      <c r="B40" s="81">
        <v>22</v>
      </c>
      <c r="C40" t="s">
        <v>290</v>
      </c>
      <c r="D40" t="s">
        <v>291</v>
      </c>
      <c r="E40" t="s">
        <v>292</v>
      </c>
      <c r="AJ40">
        <v>85</v>
      </c>
      <c r="AP40" t="s">
        <v>293</v>
      </c>
    </row>
    <row r="41" spans="1:47" x14ac:dyDescent="0.15">
      <c r="A41" t="s">
        <v>424</v>
      </c>
      <c r="B41" s="81">
        <v>22</v>
      </c>
      <c r="C41" t="s">
        <v>290</v>
      </c>
      <c r="D41" t="s">
        <v>291</v>
      </c>
      <c r="E41" t="s">
        <v>292</v>
      </c>
      <c r="AJ41">
        <v>85</v>
      </c>
      <c r="AP41" t="s">
        <v>293</v>
      </c>
    </row>
    <row r="42" spans="1:47" x14ac:dyDescent="0.15">
      <c r="A42" t="s">
        <v>425</v>
      </c>
      <c r="B42" s="81">
        <v>22</v>
      </c>
      <c r="C42" t="s">
        <v>290</v>
      </c>
      <c r="D42" t="s">
        <v>291</v>
      </c>
      <c r="E42" t="s">
        <v>292</v>
      </c>
      <c r="AJ42">
        <v>85</v>
      </c>
      <c r="AP42" t="s">
        <v>293</v>
      </c>
    </row>
    <row r="43" spans="1:47" x14ac:dyDescent="0.15">
      <c r="A43" t="s">
        <v>426</v>
      </c>
      <c r="B43" s="81">
        <v>22</v>
      </c>
      <c r="C43" t="s">
        <v>290</v>
      </c>
      <c r="D43" t="s">
        <v>291</v>
      </c>
      <c r="E43" t="s">
        <v>292</v>
      </c>
      <c r="AJ43">
        <v>85</v>
      </c>
      <c r="AP43" t="s">
        <v>293</v>
      </c>
    </row>
    <row r="44" spans="1:47" x14ac:dyDescent="0.15">
      <c r="A44" t="s">
        <v>470</v>
      </c>
      <c r="B44" s="81">
        <v>270</v>
      </c>
      <c r="C44" t="s">
        <v>290</v>
      </c>
      <c r="D44" t="s">
        <v>291</v>
      </c>
      <c r="E44" t="s">
        <v>292</v>
      </c>
      <c r="AJ44">
        <v>85</v>
      </c>
      <c r="AP44" t="s">
        <v>293</v>
      </c>
    </row>
    <row r="45" spans="1:47" x14ac:dyDescent="0.15">
      <c r="A45" t="s">
        <v>471</v>
      </c>
      <c r="B45" s="81">
        <v>330</v>
      </c>
      <c r="C45" t="s">
        <v>290</v>
      </c>
      <c r="D45" t="s">
        <v>291</v>
      </c>
      <c r="E45" t="s">
        <v>292</v>
      </c>
      <c r="AJ45">
        <v>85</v>
      </c>
      <c r="AP45" t="s">
        <v>293</v>
      </c>
    </row>
    <row r="46" spans="1:47" x14ac:dyDescent="0.15">
      <c r="A46" t="s">
        <v>401</v>
      </c>
      <c r="B46" s="81">
        <v>470</v>
      </c>
      <c r="C46" t="s">
        <v>290</v>
      </c>
      <c r="D46" t="s">
        <v>291</v>
      </c>
      <c r="E46" t="s">
        <v>292</v>
      </c>
      <c r="AJ46">
        <v>85</v>
      </c>
      <c r="AP46" t="s">
        <v>293</v>
      </c>
    </row>
    <row r="47" spans="1:47" x14ac:dyDescent="0.15">
      <c r="A47" t="s">
        <v>418</v>
      </c>
      <c r="B47" s="81" t="s">
        <v>419</v>
      </c>
      <c r="C47" t="s">
        <v>290</v>
      </c>
      <c r="D47" t="s">
        <v>291</v>
      </c>
      <c r="E47" t="s">
        <v>292</v>
      </c>
      <c r="AJ47">
        <v>85</v>
      </c>
      <c r="AP47" t="s">
        <v>293</v>
      </c>
    </row>
    <row r="48" spans="1:47" x14ac:dyDescent="0.15">
      <c r="A48" t="s">
        <v>422</v>
      </c>
      <c r="B48" s="81" t="s">
        <v>419</v>
      </c>
      <c r="C48" t="s">
        <v>290</v>
      </c>
      <c r="D48" t="s">
        <v>291</v>
      </c>
      <c r="E48" t="s">
        <v>292</v>
      </c>
      <c r="AJ48">
        <v>85</v>
      </c>
      <c r="AP48" t="s">
        <v>293</v>
      </c>
    </row>
    <row r="49" spans="1:42" x14ac:dyDescent="0.15">
      <c r="A49" t="s">
        <v>494</v>
      </c>
      <c r="B49" s="81" t="s">
        <v>295</v>
      </c>
      <c r="C49" t="s">
        <v>290</v>
      </c>
      <c r="D49" t="s">
        <v>291</v>
      </c>
      <c r="E49" t="s">
        <v>292</v>
      </c>
      <c r="AJ49">
        <v>85</v>
      </c>
      <c r="AP49" t="s">
        <v>293</v>
      </c>
    </row>
    <row r="50" spans="1:42" x14ac:dyDescent="0.15">
      <c r="A50" t="s">
        <v>499</v>
      </c>
      <c r="B50" s="81" t="s">
        <v>295</v>
      </c>
      <c r="C50" t="s">
        <v>290</v>
      </c>
      <c r="D50" t="s">
        <v>291</v>
      </c>
      <c r="E50" t="s">
        <v>292</v>
      </c>
      <c r="AJ50">
        <v>85</v>
      </c>
      <c r="AP50" t="s">
        <v>293</v>
      </c>
    </row>
    <row r="51" spans="1:42" x14ac:dyDescent="0.15">
      <c r="A51" t="s">
        <v>491</v>
      </c>
      <c r="B51" s="81" t="s">
        <v>492</v>
      </c>
      <c r="C51" t="s">
        <v>290</v>
      </c>
      <c r="D51" t="s">
        <v>291</v>
      </c>
      <c r="E51" t="s">
        <v>292</v>
      </c>
      <c r="AJ51">
        <v>85</v>
      </c>
      <c r="AP51" t="s">
        <v>293</v>
      </c>
    </row>
    <row r="52" spans="1:42" x14ac:dyDescent="0.15">
      <c r="A52" t="s">
        <v>493</v>
      </c>
      <c r="B52" s="81" t="s">
        <v>492</v>
      </c>
      <c r="C52" t="s">
        <v>290</v>
      </c>
      <c r="D52" t="s">
        <v>291</v>
      </c>
      <c r="E52" t="s">
        <v>292</v>
      </c>
      <c r="AJ52">
        <v>85</v>
      </c>
      <c r="AP52" t="s">
        <v>293</v>
      </c>
    </row>
    <row r="53" spans="1:42" x14ac:dyDescent="0.15">
      <c r="A53" t="s">
        <v>420</v>
      </c>
      <c r="B53" s="81" t="s">
        <v>421</v>
      </c>
      <c r="C53" t="s">
        <v>290</v>
      </c>
      <c r="D53" t="s">
        <v>291</v>
      </c>
      <c r="E53" t="s">
        <v>292</v>
      </c>
      <c r="AJ53">
        <v>85</v>
      </c>
      <c r="AP53" t="s">
        <v>293</v>
      </c>
    </row>
    <row r="54" spans="1:42" x14ac:dyDescent="0.15">
      <c r="A54" t="s">
        <v>411</v>
      </c>
      <c r="B54" s="81" t="s">
        <v>412</v>
      </c>
      <c r="C54" t="s">
        <v>290</v>
      </c>
      <c r="D54" t="s">
        <v>291</v>
      </c>
      <c r="E54" t="s">
        <v>292</v>
      </c>
      <c r="AJ54">
        <v>85</v>
      </c>
      <c r="AP54" t="s">
        <v>293</v>
      </c>
    </row>
    <row r="55" spans="1:42" x14ac:dyDescent="0.15">
      <c r="A55" t="s">
        <v>415</v>
      </c>
      <c r="B55" s="81" t="s">
        <v>416</v>
      </c>
      <c r="C55" t="s">
        <v>290</v>
      </c>
      <c r="D55" t="s">
        <v>291</v>
      </c>
      <c r="E55" t="s">
        <v>292</v>
      </c>
      <c r="AJ55">
        <v>85</v>
      </c>
      <c r="AP55" t="s">
        <v>293</v>
      </c>
    </row>
    <row r="56" spans="1:42" x14ac:dyDescent="0.15">
      <c r="A56" t="s">
        <v>288</v>
      </c>
      <c r="B56" s="81" t="s">
        <v>289</v>
      </c>
      <c r="C56" t="s">
        <v>290</v>
      </c>
      <c r="D56" t="s">
        <v>291</v>
      </c>
      <c r="E56" t="s">
        <v>292</v>
      </c>
      <c r="AJ56">
        <v>85</v>
      </c>
      <c r="AP56" t="s">
        <v>293</v>
      </c>
    </row>
    <row r="57" spans="1:42" x14ac:dyDescent="0.15">
      <c r="A57" t="s">
        <v>417</v>
      </c>
      <c r="B57" s="81" t="s">
        <v>289</v>
      </c>
      <c r="C57" t="s">
        <v>290</v>
      </c>
      <c r="D57" t="s">
        <v>291</v>
      </c>
      <c r="E57" t="s">
        <v>292</v>
      </c>
      <c r="AJ57">
        <v>85</v>
      </c>
      <c r="AP57" t="s">
        <v>293</v>
      </c>
    </row>
    <row r="58" spans="1:42" x14ac:dyDescent="0.15">
      <c r="A58" t="s">
        <v>497</v>
      </c>
      <c r="B58" s="81" t="s">
        <v>408</v>
      </c>
      <c r="C58" t="s">
        <v>290</v>
      </c>
      <c r="D58" t="s">
        <v>291</v>
      </c>
      <c r="E58" t="s">
        <v>292</v>
      </c>
      <c r="AJ58">
        <v>85</v>
      </c>
      <c r="AP58" t="s">
        <v>293</v>
      </c>
    </row>
    <row r="59" spans="1:42" x14ac:dyDescent="0.15">
      <c r="A59" t="s">
        <v>402</v>
      </c>
      <c r="B59" s="81" t="s">
        <v>403</v>
      </c>
      <c r="C59" t="s">
        <v>290</v>
      </c>
      <c r="D59" t="s">
        <v>291</v>
      </c>
      <c r="E59" t="s">
        <v>292</v>
      </c>
      <c r="AJ59">
        <v>85</v>
      </c>
      <c r="AP59" t="s">
        <v>293</v>
      </c>
    </row>
    <row r="60" spans="1:42" x14ac:dyDescent="0.15">
      <c r="A60" t="s">
        <v>404</v>
      </c>
      <c r="B60" s="81" t="s">
        <v>403</v>
      </c>
      <c r="C60" t="s">
        <v>290</v>
      </c>
      <c r="D60" t="s">
        <v>291</v>
      </c>
      <c r="E60" t="s">
        <v>292</v>
      </c>
      <c r="AJ60">
        <v>85</v>
      </c>
      <c r="AP60" t="s">
        <v>293</v>
      </c>
    </row>
    <row r="61" spans="1:42" x14ac:dyDescent="0.15">
      <c r="A61" t="s">
        <v>405</v>
      </c>
      <c r="B61" s="81" t="s">
        <v>406</v>
      </c>
      <c r="C61" t="s">
        <v>290</v>
      </c>
      <c r="D61" t="s">
        <v>291</v>
      </c>
      <c r="E61" t="s">
        <v>292</v>
      </c>
      <c r="AJ61">
        <v>85</v>
      </c>
      <c r="AP61" t="s">
        <v>293</v>
      </c>
    </row>
    <row r="62" spans="1:42" x14ac:dyDescent="0.15">
      <c r="A62" t="s">
        <v>495</v>
      </c>
      <c r="B62" s="81" t="s">
        <v>496</v>
      </c>
      <c r="C62" t="s">
        <v>290</v>
      </c>
      <c r="D62" t="s">
        <v>291</v>
      </c>
      <c r="E62" t="s">
        <v>292</v>
      </c>
      <c r="AJ62">
        <v>85</v>
      </c>
      <c r="AP62" t="s">
        <v>293</v>
      </c>
    </row>
    <row r="63" spans="1:42" x14ac:dyDescent="0.15">
      <c r="A63" t="s">
        <v>498</v>
      </c>
      <c r="B63" s="81" t="s">
        <v>496</v>
      </c>
      <c r="C63" t="s">
        <v>290</v>
      </c>
      <c r="D63" t="s">
        <v>291</v>
      </c>
      <c r="E63" t="s">
        <v>292</v>
      </c>
      <c r="AJ63">
        <v>85</v>
      </c>
      <c r="AP63" t="s">
        <v>293</v>
      </c>
    </row>
    <row r="64" spans="1:42" x14ac:dyDescent="0.15">
      <c r="A64" t="s">
        <v>500</v>
      </c>
      <c r="B64" s="81" t="s">
        <v>496</v>
      </c>
      <c r="C64" t="s">
        <v>290</v>
      </c>
      <c r="D64" t="s">
        <v>291</v>
      </c>
      <c r="E64" t="s">
        <v>292</v>
      </c>
      <c r="AJ64">
        <v>85</v>
      </c>
      <c r="AP64" t="s">
        <v>293</v>
      </c>
    </row>
    <row r="65" spans="1:42" x14ac:dyDescent="0.15">
      <c r="A65" t="s">
        <v>413</v>
      </c>
      <c r="B65" s="81" t="s">
        <v>414</v>
      </c>
      <c r="C65" t="s">
        <v>290</v>
      </c>
      <c r="D65" t="s">
        <v>291</v>
      </c>
      <c r="E65" t="s">
        <v>292</v>
      </c>
      <c r="AJ65">
        <v>85</v>
      </c>
      <c r="AP65" t="s">
        <v>293</v>
      </c>
    </row>
    <row r="66" spans="1:42" x14ac:dyDescent="0.15">
      <c r="A66" t="s">
        <v>275</v>
      </c>
      <c r="B66" s="81" t="s">
        <v>39</v>
      </c>
      <c r="C66" t="s">
        <v>276</v>
      </c>
      <c r="D66" t="s">
        <v>277</v>
      </c>
      <c r="E66" t="s">
        <v>278</v>
      </c>
      <c r="AJ66">
        <v>12</v>
      </c>
    </row>
    <row r="67" spans="1:42" x14ac:dyDescent="0.15">
      <c r="A67" t="s">
        <v>340</v>
      </c>
      <c r="B67" s="81" t="s">
        <v>341</v>
      </c>
      <c r="C67" t="s">
        <v>341</v>
      </c>
      <c r="D67" t="s">
        <v>342</v>
      </c>
      <c r="E67" t="s">
        <v>343</v>
      </c>
      <c r="H67" t="s">
        <v>301</v>
      </c>
      <c r="P67" t="s">
        <v>344</v>
      </c>
      <c r="Z67" t="s">
        <v>345</v>
      </c>
      <c r="AD67" t="s">
        <v>341</v>
      </c>
      <c r="AG67" t="s">
        <v>346</v>
      </c>
      <c r="AL67" t="s">
        <v>305</v>
      </c>
      <c r="AM67" t="s">
        <v>347</v>
      </c>
    </row>
    <row r="68" spans="1:42" x14ac:dyDescent="0.15">
      <c r="A68" t="s">
        <v>348</v>
      </c>
      <c r="B68" s="81" t="s">
        <v>341</v>
      </c>
      <c r="C68" t="s">
        <v>341</v>
      </c>
      <c r="D68" t="s">
        <v>342</v>
      </c>
      <c r="E68" t="s">
        <v>343</v>
      </c>
      <c r="H68" t="s">
        <v>301</v>
      </c>
      <c r="P68" t="s">
        <v>344</v>
      </c>
      <c r="Z68" t="s">
        <v>345</v>
      </c>
      <c r="AD68" t="s">
        <v>341</v>
      </c>
      <c r="AG68" t="s">
        <v>346</v>
      </c>
      <c r="AL68" t="s">
        <v>305</v>
      </c>
      <c r="AM68" t="s">
        <v>347</v>
      </c>
    </row>
    <row r="69" spans="1:42" x14ac:dyDescent="0.15">
      <c r="A69" t="s">
        <v>349</v>
      </c>
      <c r="B69" s="81" t="s">
        <v>341</v>
      </c>
      <c r="C69" t="s">
        <v>341</v>
      </c>
      <c r="D69" t="s">
        <v>342</v>
      </c>
      <c r="E69" t="s">
        <v>343</v>
      </c>
      <c r="H69" t="s">
        <v>301</v>
      </c>
      <c r="P69" t="s">
        <v>344</v>
      </c>
      <c r="Z69" t="s">
        <v>345</v>
      </c>
      <c r="AD69" t="s">
        <v>341</v>
      </c>
      <c r="AG69" t="s">
        <v>346</v>
      </c>
      <c r="AL69" t="s">
        <v>305</v>
      </c>
      <c r="AM69" t="s">
        <v>347</v>
      </c>
    </row>
    <row r="70" spans="1:42" x14ac:dyDescent="0.15">
      <c r="A70" t="s">
        <v>297</v>
      </c>
      <c r="B70" s="81" t="s">
        <v>298</v>
      </c>
      <c r="C70" t="s">
        <v>298</v>
      </c>
      <c r="D70" t="s">
        <v>299</v>
      </c>
      <c r="E70" t="s">
        <v>300</v>
      </c>
      <c r="H70" t="s">
        <v>301</v>
      </c>
      <c r="P70" t="s">
        <v>302</v>
      </c>
      <c r="Z70" t="s">
        <v>303</v>
      </c>
      <c r="AD70" t="s">
        <v>298</v>
      </c>
      <c r="AG70" t="s">
        <v>304</v>
      </c>
      <c r="AL70" t="s">
        <v>305</v>
      </c>
      <c r="AM70" t="s">
        <v>306</v>
      </c>
    </row>
    <row r="71" spans="1:42" x14ac:dyDescent="0.15">
      <c r="A71" t="s">
        <v>438</v>
      </c>
      <c r="B71" s="81" t="s">
        <v>27</v>
      </c>
      <c r="C71" t="s">
        <v>27</v>
      </c>
      <c r="D71" t="s">
        <v>439</v>
      </c>
      <c r="E71" t="s">
        <v>440</v>
      </c>
      <c r="H71" t="s">
        <v>301</v>
      </c>
      <c r="P71" t="s">
        <v>441</v>
      </c>
      <c r="Z71" t="s">
        <v>345</v>
      </c>
      <c r="AD71" t="s">
        <v>27</v>
      </c>
      <c r="AG71" t="s">
        <v>442</v>
      </c>
      <c r="AL71" t="s">
        <v>305</v>
      </c>
      <c r="AM71" t="s">
        <v>443</v>
      </c>
    </row>
    <row r="72" spans="1:42" x14ac:dyDescent="0.15">
      <c r="A72" t="s">
        <v>444</v>
      </c>
      <c r="B72" s="81" t="s">
        <v>445</v>
      </c>
      <c r="C72" t="s">
        <v>445</v>
      </c>
      <c r="D72" t="s">
        <v>439</v>
      </c>
    </row>
    <row r="73" spans="1:42" x14ac:dyDescent="0.15">
      <c r="A73" t="s">
        <v>433</v>
      </c>
      <c r="B73" s="81" t="s">
        <v>22</v>
      </c>
      <c r="C73" t="s">
        <v>22</v>
      </c>
      <c r="D73" t="s">
        <v>434</v>
      </c>
      <c r="E73" t="s">
        <v>300</v>
      </c>
      <c r="H73" t="s">
        <v>301</v>
      </c>
      <c r="P73" t="s">
        <v>435</v>
      </c>
      <c r="Z73" t="s">
        <v>303</v>
      </c>
      <c r="AD73" t="s">
        <v>22</v>
      </c>
      <c r="AG73" t="s">
        <v>436</v>
      </c>
      <c r="AL73" t="s">
        <v>305</v>
      </c>
      <c r="AM73" t="s">
        <v>437</v>
      </c>
    </row>
    <row r="74" spans="1:42" x14ac:dyDescent="0.15">
      <c r="A74" t="s">
        <v>452</v>
      </c>
      <c r="B74" s="81" t="s">
        <v>36</v>
      </c>
      <c r="C74" t="s">
        <v>36</v>
      </c>
      <c r="D74" t="s">
        <v>453</v>
      </c>
      <c r="E74" t="s">
        <v>454</v>
      </c>
      <c r="H74" t="s">
        <v>301</v>
      </c>
      <c r="P74" t="s">
        <v>455</v>
      </c>
      <c r="Z74" t="s">
        <v>456</v>
      </c>
      <c r="AD74" t="s">
        <v>457</v>
      </c>
      <c r="AG74" t="s">
        <v>458</v>
      </c>
      <c r="AL74" t="s">
        <v>305</v>
      </c>
      <c r="AM74" t="s">
        <v>459</v>
      </c>
    </row>
    <row r="75" spans="1:42" x14ac:dyDescent="0.15">
      <c r="A75" t="s">
        <v>396</v>
      </c>
      <c r="B75" s="81" t="s">
        <v>397</v>
      </c>
      <c r="C75" t="s">
        <v>398</v>
      </c>
      <c r="D75" t="s">
        <v>399</v>
      </c>
      <c r="E75" t="s">
        <v>400</v>
      </c>
      <c r="AJ75">
        <v>2</v>
      </c>
    </row>
    <row r="76" spans="1:42" x14ac:dyDescent="0.15">
      <c r="A76" t="s">
        <v>393</v>
      </c>
      <c r="B76" s="81" t="s">
        <v>29</v>
      </c>
      <c r="C76" t="s">
        <v>29</v>
      </c>
      <c r="D76" t="s">
        <v>394</v>
      </c>
    </row>
    <row r="77" spans="1:42" x14ac:dyDescent="0.15">
      <c r="A77" t="s">
        <v>395</v>
      </c>
      <c r="B77" s="81" t="s">
        <v>29</v>
      </c>
      <c r="C77" t="s">
        <v>29</v>
      </c>
      <c r="D77" t="s">
        <v>394</v>
      </c>
    </row>
    <row r="78" spans="1:42" x14ac:dyDescent="0.15">
      <c r="A78" t="s">
        <v>510</v>
      </c>
      <c r="B78" s="81" t="s">
        <v>51</v>
      </c>
      <c r="C78" t="s">
        <v>51</v>
      </c>
      <c r="D78" t="s">
        <v>511</v>
      </c>
      <c r="E78" t="s">
        <v>512</v>
      </c>
      <c r="H78" t="s">
        <v>301</v>
      </c>
      <c r="P78" t="s">
        <v>513</v>
      </c>
      <c r="Z78" t="s">
        <v>345</v>
      </c>
      <c r="AD78" t="s">
        <v>51</v>
      </c>
      <c r="AG78" t="s">
        <v>514</v>
      </c>
      <c r="AL78" t="s">
        <v>305</v>
      </c>
      <c r="AM78" t="s">
        <v>515</v>
      </c>
    </row>
    <row r="79" spans="1:42" x14ac:dyDescent="0.15">
      <c r="A79" t="s">
        <v>472</v>
      </c>
      <c r="B79" s="81" t="s">
        <v>473</v>
      </c>
      <c r="C79" t="s">
        <v>473</v>
      </c>
      <c r="D79" t="s">
        <v>474</v>
      </c>
      <c r="E79" t="s">
        <v>475</v>
      </c>
      <c r="H79" t="s">
        <v>301</v>
      </c>
      <c r="P79" t="s">
        <v>476</v>
      </c>
      <c r="Z79" t="s">
        <v>477</v>
      </c>
      <c r="AD79" t="s">
        <v>49</v>
      </c>
      <c r="AG79" t="s">
        <v>478</v>
      </c>
      <c r="AL79" t="s">
        <v>305</v>
      </c>
      <c r="AM79" t="s">
        <v>479</v>
      </c>
    </row>
    <row r="80" spans="1:42" x14ac:dyDescent="0.15">
      <c r="A80" t="s">
        <v>501</v>
      </c>
      <c r="B80" s="81" t="s">
        <v>502</v>
      </c>
      <c r="C80" t="s">
        <v>502</v>
      </c>
      <c r="D80" t="s">
        <v>503</v>
      </c>
      <c r="E80" t="s">
        <v>504</v>
      </c>
      <c r="H80" t="s">
        <v>301</v>
      </c>
      <c r="P80" t="s">
        <v>505</v>
      </c>
      <c r="Z80" t="s">
        <v>506</v>
      </c>
      <c r="AD80" t="s">
        <v>507</v>
      </c>
      <c r="AG80" t="s">
        <v>305</v>
      </c>
      <c r="AL80" t="s">
        <v>305</v>
      </c>
      <c r="AM80" t="s">
        <v>508</v>
      </c>
    </row>
    <row r="81" spans="1:39" x14ac:dyDescent="0.15">
      <c r="A81" t="s">
        <v>509</v>
      </c>
      <c r="B81" s="81" t="s">
        <v>502</v>
      </c>
      <c r="C81" t="s">
        <v>502</v>
      </c>
      <c r="D81" t="s">
        <v>503</v>
      </c>
      <c r="E81" t="s">
        <v>504</v>
      </c>
      <c r="H81" t="s">
        <v>301</v>
      </c>
      <c r="P81" t="s">
        <v>505</v>
      </c>
      <c r="Z81" t="s">
        <v>506</v>
      </c>
      <c r="AD81" t="s">
        <v>507</v>
      </c>
      <c r="AG81" t="s">
        <v>305</v>
      </c>
      <c r="AL81" t="s">
        <v>305</v>
      </c>
      <c r="AM81" t="s">
        <v>508</v>
      </c>
    </row>
    <row r="82" spans="1:39" x14ac:dyDescent="0.15">
      <c r="A82" t="s">
        <v>294</v>
      </c>
      <c r="B82" s="81" t="s">
        <v>295</v>
      </c>
      <c r="C82" t="s">
        <v>195</v>
      </c>
      <c r="D82" t="s">
        <v>296</v>
      </c>
    </row>
    <row r="83" spans="1:39" x14ac:dyDescent="0.15">
      <c r="A83" t="s">
        <v>480</v>
      </c>
      <c r="B83" s="81" t="s">
        <v>481</v>
      </c>
      <c r="C83" t="s">
        <v>481</v>
      </c>
      <c r="D83" t="s">
        <v>482</v>
      </c>
      <c r="E83" t="s">
        <v>483</v>
      </c>
      <c r="H83" t="s">
        <v>301</v>
      </c>
      <c r="P83" t="s">
        <v>484</v>
      </c>
      <c r="Z83" t="s">
        <v>485</v>
      </c>
      <c r="AD83" t="s">
        <v>481</v>
      </c>
      <c r="AG83" t="s">
        <v>486</v>
      </c>
      <c r="AL83" t="s">
        <v>305</v>
      </c>
      <c r="AM83" t="s">
        <v>487</v>
      </c>
    </row>
  </sheetData>
  <sortState xmlns:xlrd2="http://schemas.microsoft.com/office/spreadsheetml/2017/richdata2" ref="A2:AU101">
    <sortCondition ref="D2:D101"/>
    <sortCondition ref="B2:B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BOM</vt:lpstr>
      <vt:lpstr>Eagle-generated BOM</vt:lpstr>
      <vt:lpstr>'Eagle-generated BOM'!eagle_generated_bom</vt:lpstr>
      <vt:lpstr>BOM!Print_Area</vt:lpstr>
    </vt:vector>
  </TitlesOfParts>
  <Company>NASA Headquarters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Lavery</dc:creator>
  <cp:lastModifiedBy>Microsoft Office User</cp:lastModifiedBy>
  <cp:lastPrinted>2015-01-29T22:57:00Z</cp:lastPrinted>
  <dcterms:created xsi:type="dcterms:W3CDTF">2006-12-08T21:31:13Z</dcterms:created>
  <dcterms:modified xsi:type="dcterms:W3CDTF">2022-04-30T17:22:16Z</dcterms:modified>
</cp:coreProperties>
</file>