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Planning" sheetId="1" r:id="rId4"/>
    <sheet state="visible" name="Kanban" sheetId="2" r:id="rId5"/>
    <sheet state="visible" name="TEAM BURNDOWN" sheetId="3" r:id="rId6"/>
    <sheet state="visible" name="Leon" sheetId="4" r:id="rId7"/>
    <sheet state="visible" name="Andy" sheetId="5" r:id="rId8"/>
    <sheet state="visible" name="Orion" sheetId="6" r:id="rId9"/>
    <sheet state="visible" name="An" sheetId="7" r:id="rId10"/>
    <sheet state="visible" name="Help" sheetId="8" r:id="rId11"/>
  </sheets>
  <definedNames>
    <definedName name="list_priority">Kanban!$G$20:$G$24</definedName>
    <definedName name="list_type">Kanban!$C$20:$C$24</definedName>
  </definedNames>
  <calcPr/>
  <extLst>
    <ext uri="GoogleSheetsCustomDataVersion1">
      <go:sheetsCustomData xmlns:go="http://customooxmlschemas.google.com/" r:id="rId12" roundtripDataSignature="AMtx7mjKriEJ8ZmZjiXSD2WICGtBgB1gLQ=="/>
    </ext>
  </extLst>
</workbook>
</file>

<file path=xl/comments1.xml><?xml version="1.0" encoding="utf-8"?>
<comments xmlns:r="http://schemas.openxmlformats.org/officeDocument/2006/relationships" xmlns="http://schemas.openxmlformats.org/spreadsheetml/2006/main">
  <authors>
    <author/>
  </authors>
  <commentList>
    <comment authorId="0" ref="I3">
      <text>
        <t xml:space="preserve">======
ID#AAAAQ3mLEAA
Actual Hours    (2021-10-12 22:08:20)
You can use this column to keep track of the actual time spent on a task.</t>
      </text>
    </comment>
    <comment authorId="0" ref="D3">
      <text>
        <t xml:space="preserve">======
ID#AAAAQ3mLD_8
    (2021-10-12 22:08:20)
You could change this label to "Who" if you want to use it to track who is responsible for the task.</t>
      </text>
    </comment>
    <comment authorId="0" ref="H3">
      <text>
        <t xml:space="preserve">======
ID#AAAAQ3mLD_4
Estimated Effort Points    (2021-10-12 22:08:20)
Enter the estimated effort, in terms of points or hours, that you have budgeted or allocated to this task.</t>
      </text>
    </comment>
  </commentList>
  <extLst>
    <ext uri="GoogleSheetsCustomDataVersion1">
      <go:sheetsCustomData xmlns:go="http://customooxmlschemas.google.com/" r:id="rId1" roundtripDataSignature="AMtx7mjsc4scl/8o9rH5FXkm1WiHVo7sVQ=="/>
    </ext>
  </extLst>
</comments>
</file>

<file path=xl/sharedStrings.xml><?xml version="1.0" encoding="utf-8"?>
<sst xmlns="http://schemas.openxmlformats.org/spreadsheetml/2006/main" count="138" uniqueCount="89">
  <si>
    <t>TEAM CAPACITY</t>
  </si>
  <si>
    <t>Name</t>
  </si>
  <si>
    <t>Capacity this sprint (hr)</t>
  </si>
  <si>
    <t>An</t>
  </si>
  <si>
    <t>Andy</t>
  </si>
  <si>
    <t>Leon</t>
  </si>
  <si>
    <t>Orion</t>
  </si>
  <si>
    <t>Frankie</t>
  </si>
  <si>
    <t>TOTAL CAPACITY</t>
  </si>
  <si>
    <t>Sprint 4</t>
  </si>
  <si>
    <t>Sprint Start Date</t>
  </si>
  <si>
    <t>Days</t>
  </si>
  <si>
    <t>Progress</t>
  </si>
  <si>
    <t>Type</t>
  </si>
  <si>
    <t>Who</t>
  </si>
  <si>
    <t>Feature or Activity</t>
  </si>
  <si>
    <t>Reason</t>
  </si>
  <si>
    <t>Priority</t>
  </si>
  <si>
    <t>Hrs Plan</t>
  </si>
  <si>
    <t>Hrs taken</t>
  </si>
  <si>
    <t>Details</t>
  </si>
  <si>
    <t>😐</t>
  </si>
  <si>
    <t>To Do This Sprint</t>
  </si>
  <si>
    <t>😃</t>
  </si>
  <si>
    <t>In Progress</t>
  </si>
  <si>
    <t>😎</t>
  </si>
  <si>
    <t>Done</t>
  </si>
  <si>
    <t>Task</t>
  </si>
  <si>
    <t>Coverpage for frontend</t>
  </si>
  <si>
    <t>Tech Approval for CSS</t>
  </si>
  <si>
    <t>Other Explanations for React</t>
  </si>
  <si>
    <t>Tech Approval for HTML</t>
  </si>
  <si>
    <t>DAR for Frontend Tech</t>
  </si>
  <si>
    <t>Update BRD for core components</t>
  </si>
  <si>
    <t>Total This Sprint</t>
  </si>
  <si>
    <t>TYPE LEGEND</t>
  </si>
  <si>
    <t>PRIORITY POINTS:</t>
  </si>
  <si>
    <t>Kanban Board Template © 2017 Vertex42.com</t>
  </si>
  <si>
    <t>Feature</t>
  </si>
  <si>
    <t>Priority points are a quantitative representation of the value each item brings to the team.</t>
  </si>
  <si>
    <t>https://www.vertex42.com/ExcelTemplates/agile-kanban-board.html</t>
  </si>
  <si>
    <t>Content</t>
  </si>
  <si>
    <t xml:space="preserve"> An item is prioritized by the perceived value and the amount of time estimated to complete it.</t>
  </si>
  <si>
    <t>Update</t>
  </si>
  <si>
    <t>Document</t>
  </si>
  <si>
    <t>PROGRESS CALCULATIONS</t>
  </si>
  <si>
    <t>Progress:</t>
  </si>
  <si>
    <t>Complete:</t>
  </si>
  <si>
    <t>Time:</t>
  </si>
  <si>
    <t>Sprint Record Book TEAM</t>
  </si>
  <si>
    <t>Time</t>
  </si>
  <si>
    <t>Tasks</t>
  </si>
  <si>
    <t>Day</t>
  </si>
  <si>
    <t>Date</t>
  </si>
  <si>
    <t>Pts Planned</t>
  </si>
  <si>
    <t>Pts Done</t>
  </si>
  <si>
    <t>Ideal</t>
  </si>
  <si>
    <t>Capacity</t>
  </si>
  <si>
    <t>Velocity:</t>
  </si>
  <si>
    <t>Percent Error:</t>
  </si>
  <si>
    <t>Sprint Record Book</t>
  </si>
  <si>
    <t xml:space="preserve">                                   </t>
  </si>
  <si>
    <t xml:space="preserve">         </t>
  </si>
  <si>
    <t>TODO</t>
  </si>
  <si>
    <t xml:space="preserve">                                                  </t>
  </si>
  <si>
    <t>HELP</t>
  </si>
  <si>
    <t>© 2017 Vertex42.com</t>
  </si>
  <si>
    <t>Copyright &amp; Terms of Use (Limited Private Sharing)</t>
  </si>
  <si>
    <t>This spreadsheet, including all worksheets and associated content is copyrighted. Do not submit copies or modifications of this template to any website or online template gallery. Please review the following license agreement to learn how you may or may not use this template. Thank you.</t>
  </si>
  <si>
    <t>License Agreement</t>
  </si>
  <si>
    <t>https://www.vertex42.com/licensing/EULA_privateuse.html</t>
  </si>
  <si>
    <t>About This Template</t>
  </si>
  <si>
    <t>This worksheet was designed as an online collaborative Kanban board for use in Agile Project Management where the team members may be working remotely. Instead of columns for Backlog, To Do, In Progress, Testing, and Done, the spreadsheet uses horizontal lanes. Rows within the worksheet represent cards or sticky notes. Create new "cards" by inserting rows. Move cards between lanes by dragging and dropping the entire row.</t>
  </si>
  <si>
    <t>Create New Cards / Tasks</t>
  </si>
  <si>
    <t>Just insert a new row below or above an existing card or task. Note: In Google Sheets, when you insert a row above or below the selected line, the formatting in the newly inserted row is based on the row you have selected.</t>
  </si>
  <si>
    <t>Move Cards to new Lanes</t>
  </si>
  <si>
    <t>Select the row, then drag and drop the row by dragging the row number (the row number on the far left of the spreadsheet).</t>
  </si>
  <si>
    <t>Show/Hide rows</t>
  </si>
  <si>
    <t>You'll probably want to show/hide the rows in the Backlog. You can do that by just selecting the rows, right-clicking on the row numbers, and selecting Hide Rows. Google Sheets will display up/down arrows when rows are hidden, so to show them, click on the arrows.</t>
  </si>
  <si>
    <t>After Each Sprint</t>
  </si>
  <si>
    <t>1) Update the RecordBook worksheet with the results of the sprint.</t>
  </si>
  <si>
    <t>2) Create a copy of this spreadsheet and rename the copy based on the date of the sprint (e.g. "Sprint - 2017 11 27") and store the copy in an archived folder. You could duplicate the Kanban worksheet instead and rename the duplicate to store previous sprints within the same workbook.</t>
  </si>
  <si>
    <t>3) Begin a new sprint by removing the tasks in the Done section and adding, moving and reprioritizing the tasks that you will focus on for the next sprint.</t>
  </si>
  <si>
    <t>IMPORTANT note about File Sharing via Google Sheets</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</si>
  <si>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</si>
  <si>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</si>
  <si>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</si>
  <si>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Like this Template?</t>
  </si>
  <si>
    <t>Share the following link to vertex42.com via email, facebook, linkedin, etc. You may share this spreadsheet among your team members and management, but to recommend the template to people outside your company, please only share the link to vertex42.com, not the actual spreadsheet. Thank you!</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</si>
</sst>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m/d/yyyy"/>
  </numFmts>
  <fonts count="44">
    <font>
      <sz val="11.0"/>
      <color rgb="FF000000"/>
      <name val="Calibri"/>
    </font>
    <font>
      <b/>
      <color theme="1"/>
      <name val="Calibri"/>
    </font>
    <font>
      <color theme="1"/>
      <name val="Calibri"/>
    </font>
    <font>
      <b/>
      <sz val="14.0"/>
      <color rgb="FFCFE2F3"/>
      <name val="Arial"/>
    </font>
    <font>
      <b/>
      <sz val="28.0"/>
      <color rgb="FFFFFFFF"/>
      <name val="Calibri"/>
    </font>
    <font/>
    <font>
      <b/>
      <sz val="14.0"/>
      <color rgb="FF9FC5E8"/>
      <name val="Arial"/>
    </font>
    <font>
      <b/>
      <sz val="11.0"/>
      <color rgb="FFCFE2F3"/>
      <name val="Arial"/>
    </font>
    <font>
      <sz val="11.0"/>
      <color rgb="FFCFE2F3"/>
      <name val="Arial"/>
    </font>
    <font>
      <sz val="28.0"/>
      <color theme="0"/>
      <name val="Arial"/>
    </font>
    <font>
      <sz val="14.0"/>
      <color rgb="FFFFFFFF"/>
      <name val="Arial"/>
    </font>
    <font>
      <sz val="10.0"/>
      <color rgb="FF6FA8DC"/>
      <name val="Arial"/>
    </font>
    <font>
      <b/>
      <sz val="10.0"/>
      <color rgb="FF6FA8DC"/>
      <name val="Arial"/>
    </font>
    <font>
      <color theme="4"/>
      <name val="Calibri"/>
    </font>
    <font>
      <sz val="11.0"/>
      <color rgb="FF2D3538"/>
      <name val="Arial"/>
    </font>
    <font>
      <sz val="14.0"/>
      <color rgb="FF2D3538"/>
      <name val="Arial"/>
    </font>
    <font>
      <b/>
      <sz val="14.0"/>
      <color rgb="FFFFFFFF"/>
      <name val="Arial"/>
    </font>
    <font>
      <b/>
      <sz val="18.0"/>
      <color rgb="FFFFFFFF"/>
      <name val="Arial"/>
    </font>
    <font>
      <sz val="14.0"/>
      <color rgb="FF9FC5E8"/>
      <name val="Arial"/>
    </font>
    <font>
      <sz val="10.0"/>
      <color rgb="FF434343"/>
      <name val="Arial"/>
    </font>
    <font>
      <sz val="9.0"/>
      <color rgb="FF434343"/>
      <name val="Arial"/>
    </font>
    <font>
      <b/>
      <sz val="10.0"/>
      <color rgb="FF434343"/>
      <name val="Arial"/>
    </font>
    <font>
      <sz val="14.0"/>
      <color rgb="FFB6D7A8"/>
      <name val="Arial"/>
    </font>
    <font>
      <sz val="18.0"/>
      <color rgb="FFFFFFFF"/>
      <name val="Arial"/>
    </font>
    <font>
      <sz val="11.0"/>
      <color theme="1"/>
      <name val="Arial"/>
    </font>
    <font>
      <sz val="8.0"/>
      <color rgb="FF6FA8DC"/>
      <name val="Arial"/>
    </font>
    <font>
      <sz val="11.0"/>
      <color rgb="FF434343"/>
      <name val="Arial"/>
    </font>
    <font>
      <b/>
      <sz val="11.0"/>
      <color rgb="FF434343"/>
      <name val="Arial"/>
    </font>
    <font>
      <u/>
      <sz val="9.0"/>
      <color rgb="FF666666"/>
      <name val="Arial"/>
    </font>
    <font>
      <sz val="24.0"/>
      <color rgb="FFFFFFFF"/>
      <name val="Arial"/>
    </font>
    <font>
      <color theme="1"/>
      <name val="Arial"/>
    </font>
    <font>
      <b/>
      <sz val="11.0"/>
      <color rgb="FF9FC5E8"/>
      <name val="Arial"/>
    </font>
    <font>
      <sz val="11.0"/>
      <color theme="1"/>
      <name val="Calibri"/>
    </font>
    <font>
      <sz val="11.0"/>
      <color rgb="FFF7981D"/>
      <name val="Arial"/>
    </font>
    <font>
      <sz val="27.0"/>
      <color rgb="FFFFFFFF"/>
      <name val="Arial"/>
    </font>
    <font>
      <sz val="11.0"/>
      <color rgb="FFF7981D"/>
      <name val="Calibri"/>
    </font>
    <font>
      <sz val="10.0"/>
      <color rgb="FFFFFFFF"/>
      <name val="Arial"/>
    </font>
    <font>
      <u/>
      <sz val="12.0"/>
      <color rgb="FF0000FF"/>
      <name val="Arial"/>
    </font>
    <font>
      <u/>
      <sz val="11.0"/>
      <color rgb="FF1155CC"/>
      <name val="Arial"/>
    </font>
    <font>
      <b/>
      <sz val="12.0"/>
      <color rgb="FF305992"/>
      <name val="Arial"/>
    </font>
    <font>
      <b/>
      <sz val="11.0"/>
      <color theme="1"/>
      <name val="Arial"/>
    </font>
    <font>
      <b/>
      <sz val="12.0"/>
      <color theme="1"/>
      <name val="Arial"/>
    </font>
    <font>
      <sz val="11.0"/>
      <color rgb="FFFF0000"/>
      <name val="Arial"/>
    </font>
    <font>
      <u/>
      <sz val="11.0"/>
      <color rgb="FF0000FF"/>
      <name val="Arial"/>
    </font>
  </fonts>
  <fills count="11">
    <fill>
      <patternFill patternType="none"/>
    </fill>
    <fill>
      <patternFill patternType="lightGray"/>
    </fill>
    <fill>
      <patternFill patternType="solid">
        <fgColor rgb="FF4A86E8"/>
        <bgColor rgb="FF4A86E8"/>
      </patternFill>
    </fill>
    <fill>
      <patternFill patternType="solid">
        <fgColor rgb="FF3969AD"/>
        <bgColor rgb="FF3969AD"/>
      </patternFill>
    </fill>
    <fill>
      <patternFill patternType="solid">
        <fgColor rgb="FF2D5389"/>
        <bgColor rgb="FF2D5389"/>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227347"/>
        <bgColor rgb="FF227347"/>
      </patternFill>
    </fill>
    <fill>
      <patternFill patternType="solid">
        <fgColor rgb="FFD9D9D9"/>
        <bgColor rgb="FFD9D9D9"/>
      </patternFill>
    </fill>
    <fill>
      <patternFill patternType="solid">
        <fgColor rgb="FFCCCCCC"/>
        <bgColor rgb="FFCCCCCC"/>
      </patternFill>
    </fill>
  </fills>
  <borders count="37">
    <border/>
    <border>
      <left/>
      <right/>
      <top/>
      <bottom/>
    </border>
    <border>
      <left/>
      <top/>
    </border>
    <border>
      <top/>
    </border>
    <border>
      <left/>
      <top/>
      <bottom/>
    </border>
    <border>
      <top/>
      <bottom/>
    </border>
    <border>
      <left/>
    </border>
    <border>
      <left/>
      <right/>
      <top/>
      <bottom style="thin">
        <color rgb="FF3969AD"/>
      </bottom>
    </border>
    <border>
      <left/>
      <right/>
      <top/>
      <bottom style="thick">
        <color rgb="FFEFEFEF"/>
      </bottom>
    </border>
    <border>
      <left/>
      <right/>
      <top style="thick">
        <color rgb="FFEFEFEF"/>
      </top>
      <bottom style="thick">
        <color rgb="FFEFEFEF"/>
      </bottom>
    </border>
    <border>
      <left style="thick">
        <color rgb="FFEFEFEF"/>
      </left>
      <right/>
      <top style="thick">
        <color rgb="FFEFEFEF"/>
      </top>
      <bottom style="thick">
        <color rgb="FFEFEFEF"/>
      </bottom>
    </border>
    <border>
      <left/>
      <top style="thick">
        <color rgb="FFEFEFEF"/>
      </top>
      <bottom style="thick">
        <color rgb="FFEFEFEF"/>
      </bottom>
    </border>
    <border>
      <left/>
      <right/>
      <top style="thick">
        <color rgb="FFEFEFEF"/>
      </top>
      <bottom/>
    </border>
    <border>
      <left style="thick">
        <color rgb="FFD9D9D9"/>
      </left>
      <right style="thick">
        <color rgb="FFD9D9D9"/>
      </right>
      <top style="thick">
        <color rgb="FFD9D9D9"/>
      </top>
      <bottom style="thick">
        <color rgb="FFD9D9D9"/>
      </bottom>
    </border>
    <border>
      <left style="thick">
        <color rgb="FFD9D9D9"/>
      </left>
      <right/>
      <top style="thick">
        <color rgb="FFD9D9D9"/>
      </top>
      <bottom style="thick">
        <color rgb="FFD9D9D9"/>
      </bottom>
    </border>
    <border>
      <left/>
      <right style="thick">
        <color rgb="FFD9D9D9"/>
      </right>
      <top style="thick">
        <color rgb="FFD9D9D9"/>
      </top>
      <bottom style="thick">
        <color rgb="FFD9D9D9"/>
      </bottom>
    </border>
    <border>
      <left style="thick">
        <color rgb="FFD9D9D9"/>
      </left>
      <right style="thick">
        <color rgb="FFD9D9D9"/>
      </right>
      <top style="thick">
        <color rgb="FFD9D9D9"/>
      </top>
      <bottom/>
    </border>
    <border>
      <left style="thick">
        <color rgb="FFCCCCCC"/>
      </left>
      <right style="thick">
        <color rgb="FFCCCCCC"/>
      </right>
      <top style="thick">
        <color rgb="FFCCCCCC"/>
      </top>
      <bottom style="thick">
        <color rgb="FFCCCCCC"/>
      </bottom>
    </border>
    <border>
      <left style="thick">
        <color rgb="FFD9D9D9"/>
      </left>
      <right style="thick">
        <color rgb="FFD9D9D9"/>
      </right>
      <top/>
      <bottom style="thick">
        <color rgb="FFD9D9D9"/>
      </bottom>
    </border>
    <border>
      <right/>
      <top/>
      <bottom/>
    </border>
    <border>
      <left/>
      <right/>
      <bottom/>
    </border>
    <border>
      <right/>
      <bottom/>
    </border>
    <border>
      <right/>
    </border>
    <border>
      <left style="thin">
        <color rgb="FF000000"/>
      </left>
      <right style="thin">
        <color rgb="FF000000"/>
      </right>
      <bottom style="thin">
        <color rgb="FFD9D9D9"/>
      </bottom>
    </border>
    <border>
      <right style="thin">
        <color rgb="FF000000"/>
      </right>
      <bottom style="thin">
        <color rgb="FFD9D9D9"/>
      </bottom>
    </border>
    <border>
      <right style="thin">
        <color rgb="FF000000"/>
      </right>
      <top style="thin">
        <color rgb="FF000000"/>
      </top>
      <bottom style="thin">
        <color rgb="FFD9D9D9"/>
      </bottom>
    </border>
    <border>
      <right style="thin">
        <color rgb="FF000000"/>
      </right>
      <top style="thin">
        <color rgb="FFD9D9D9"/>
      </top>
      <bottom style="thin">
        <color rgb="FFD9D9D9"/>
      </bottom>
    </border>
    <border>
      <left style="thin">
        <color rgb="FF000000"/>
      </left>
      <right style="thin">
        <color rgb="FF000000"/>
      </right>
      <top style="thin">
        <color rgb="FFD9D9D9"/>
      </top>
      <bottom style="thin">
        <color rgb="FFD9D9D9"/>
      </bottom>
    </border>
    <border>
      <right style="thin">
        <color rgb="FF000000"/>
      </right>
      <top style="thin">
        <color rgb="FFD9D9D9"/>
      </top>
      <bottom style="thin">
        <color rgb="FF000000"/>
      </bottom>
    </border>
    <border>
      <left style="thin">
        <color rgb="FF000000"/>
      </left>
      <right style="thin">
        <color rgb="FF000000"/>
      </right>
      <top style="thin">
        <color rgb="FFD9D9D9"/>
      </top>
      <bottom style="thin">
        <color rgb="FF000000"/>
      </bottom>
    </border>
    <border>
      <right style="thin">
        <color rgb="FF000000"/>
      </right>
      <top style="thin">
        <color rgb="FFD9D9D9"/>
      </top>
    </border>
    <border>
      <left style="thin">
        <color rgb="FF000000"/>
      </left>
      <right style="thin">
        <color rgb="FF000000"/>
      </right>
      <top style="thin">
        <color rgb="FFD9D9D9"/>
      </top>
    </border>
    <border>
      <bottom style="thin">
        <color rgb="FFD9D9D9"/>
      </bottom>
    </border>
    <border>
      <left style="thin">
        <color rgb="FF000000"/>
      </left>
      <top style="thin">
        <color rgb="FFD9D9D9"/>
      </top>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D9D9D9"/>
      </top>
      <bottom style="thin">
        <color rgb="FFD9D9D9"/>
      </bottom>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0" fontId="2" numFmtId="0" xfId="0" applyFont="1"/>
    <xf borderId="1" fillId="3" fontId="3" numFmtId="0" xfId="0" applyAlignment="1" applyBorder="1" applyFill="1" applyFont="1">
      <alignment vertical="center"/>
    </xf>
    <xf borderId="2" fillId="3" fontId="4" numFmtId="0" xfId="0" applyAlignment="1" applyBorder="1" applyFont="1">
      <alignment horizontal="left" readingOrder="0" vertical="center"/>
    </xf>
    <xf borderId="3" fillId="0" fontId="5" numFmtId="0" xfId="0" applyBorder="1" applyFont="1"/>
    <xf borderId="1" fillId="3" fontId="6" numFmtId="0" xfId="0" applyAlignment="1" applyBorder="1" applyFont="1">
      <alignment horizontal="center"/>
    </xf>
    <xf borderId="4" fillId="3" fontId="6" numFmtId="0" xfId="0" applyAlignment="1" applyBorder="1" applyFont="1">
      <alignment horizontal="center"/>
    </xf>
    <xf borderId="5" fillId="0" fontId="5" numFmtId="0" xfId="0" applyBorder="1" applyFont="1"/>
    <xf borderId="1" fillId="3" fontId="7" numFmtId="0" xfId="0" applyAlignment="1" applyBorder="1" applyFont="1">
      <alignment vertical="center"/>
    </xf>
    <xf borderId="1" fillId="3" fontId="8" numFmtId="0" xfId="0" applyAlignment="1" applyBorder="1" applyFont="1">
      <alignment vertical="center"/>
    </xf>
    <xf borderId="0" fillId="0" fontId="9" numFmtId="0" xfId="0" applyAlignment="1" applyFont="1">
      <alignment horizontal="left" vertical="center"/>
    </xf>
    <xf borderId="1" fillId="3" fontId="8" numFmtId="0" xfId="0" applyAlignment="1" applyBorder="1" applyFont="1">
      <alignment vertical="top"/>
    </xf>
    <xf borderId="6" fillId="0" fontId="5" numFmtId="0" xfId="0" applyBorder="1" applyFont="1"/>
    <xf borderId="1" fillId="3" fontId="10" numFmtId="14" xfId="0" applyAlignment="1" applyBorder="1" applyFont="1" applyNumberFormat="1">
      <alignment horizontal="center" readingOrder="0" vertical="top"/>
    </xf>
    <xf borderId="1" fillId="3" fontId="10" numFmtId="0" xfId="0" applyAlignment="1" applyBorder="1" applyFont="1">
      <alignment horizontal="center" readingOrder="0" vertical="top"/>
    </xf>
    <xf borderId="4" fillId="3" fontId="10" numFmtId="164" xfId="0" applyAlignment="1" applyBorder="1" applyFont="1" applyNumberFormat="1">
      <alignment horizontal="center" vertical="top"/>
    </xf>
    <xf borderId="1" fillId="3" fontId="10" numFmtId="0" xfId="0" applyAlignment="1" applyBorder="1" applyFont="1">
      <alignment horizontal="left" vertical="top"/>
    </xf>
    <xf borderId="7" fillId="4" fontId="11" numFmtId="0" xfId="0" applyAlignment="1" applyBorder="1" applyFill="1" applyFont="1">
      <alignment horizontal="center" vertical="center"/>
    </xf>
    <xf borderId="7" fillId="4" fontId="12" numFmtId="0" xfId="0" applyAlignment="1" applyBorder="1" applyFont="1">
      <alignment horizontal="center" vertical="center"/>
    </xf>
    <xf borderId="7" fillId="4" fontId="12" numFmtId="0" xfId="0" applyAlignment="1" applyBorder="1" applyFont="1">
      <alignment horizontal="center" readingOrder="0" vertical="center"/>
    </xf>
    <xf borderId="7" fillId="4" fontId="11" numFmtId="0" xfId="0" applyAlignment="1" applyBorder="1" applyFont="1">
      <alignment vertical="center"/>
    </xf>
    <xf borderId="0" fillId="0" fontId="13" numFmtId="0" xfId="0" applyFont="1"/>
    <xf borderId="8" fillId="5" fontId="14" numFmtId="0" xfId="0" applyAlignment="1" applyBorder="1" applyFill="1" applyFont="1">
      <alignment vertical="center"/>
    </xf>
    <xf borderId="9" fillId="5" fontId="15" numFmtId="0" xfId="0" applyAlignment="1" applyBorder="1" applyFont="1">
      <alignment vertical="center"/>
    </xf>
    <xf borderId="10" fillId="5" fontId="14" numFmtId="0" xfId="0" applyAlignment="1" applyBorder="1" applyFont="1">
      <alignment horizontal="center" vertical="center"/>
    </xf>
    <xf borderId="9" fillId="3" fontId="16" numFmtId="0" xfId="0" applyAlignment="1" applyBorder="1" applyFont="1">
      <alignment horizontal="center" vertical="center"/>
    </xf>
    <xf borderId="9" fillId="3" fontId="17" numFmtId="0" xfId="0" applyAlignment="1" applyBorder="1" applyFont="1">
      <alignment vertical="center"/>
    </xf>
    <xf borderId="9" fillId="3" fontId="10" numFmtId="0" xfId="0" applyAlignment="1" applyBorder="1" applyFont="1">
      <alignment vertical="center"/>
    </xf>
    <xf borderId="9" fillId="3" fontId="10" numFmtId="0" xfId="0" applyAlignment="1" applyBorder="1" applyFont="1">
      <alignment horizontal="center" vertical="center"/>
    </xf>
    <xf borderId="9" fillId="3" fontId="18" numFmtId="165" xfId="0" applyAlignment="1" applyBorder="1" applyFont="1" applyNumberFormat="1">
      <alignment horizontal="center" vertical="center"/>
    </xf>
    <xf borderId="11" fillId="6" fontId="14" numFmtId="0" xfId="0" applyAlignment="1" applyBorder="1" applyFill="1" applyFont="1">
      <alignment vertical="center"/>
    </xf>
    <xf borderId="9" fillId="7" fontId="19" numFmtId="0" xfId="0" applyAlignment="1" applyBorder="1" applyFill="1" applyFont="1">
      <alignment horizontal="center" vertical="center"/>
    </xf>
    <xf borderId="9" fillId="7" fontId="20" numFmtId="0" xfId="0" applyAlignment="1" applyBorder="1" applyFont="1">
      <alignment horizontal="center" readingOrder="0" vertical="center"/>
    </xf>
    <xf borderId="9" fillId="7" fontId="21" numFmtId="0" xfId="0" applyAlignment="1" applyBorder="1" applyFont="1">
      <alignment readingOrder="0" shrinkToFit="0" vertical="center" wrapText="1"/>
    </xf>
    <xf borderId="9" fillId="7" fontId="20" numFmtId="0" xfId="0" applyAlignment="1" applyBorder="1" applyFont="1">
      <alignment shrinkToFit="0" vertical="center" wrapText="1"/>
    </xf>
    <xf borderId="9" fillId="7" fontId="19" numFmtId="0" xfId="0" applyAlignment="1" applyBorder="1" applyFont="1">
      <alignment horizontal="center" readingOrder="0" vertical="center"/>
    </xf>
    <xf borderId="0" fillId="6" fontId="2" numFmtId="0" xfId="0" applyFont="1"/>
    <xf borderId="9" fillId="8" fontId="16" numFmtId="0" xfId="0" applyAlignment="1" applyBorder="1" applyFill="1" applyFont="1">
      <alignment horizontal="center" vertical="center"/>
    </xf>
    <xf borderId="9" fillId="8" fontId="17" numFmtId="0" xfId="0" applyAlignment="1" applyBorder="1" applyFont="1">
      <alignment vertical="center"/>
    </xf>
    <xf borderId="9" fillId="8" fontId="10" numFmtId="0" xfId="0" applyAlignment="1" applyBorder="1" applyFont="1">
      <alignment vertical="center"/>
    </xf>
    <xf borderId="9" fillId="8" fontId="10" numFmtId="0" xfId="0" applyAlignment="1" applyBorder="1" applyFont="1">
      <alignment horizontal="center" vertical="center"/>
    </xf>
    <xf borderId="9" fillId="8" fontId="22" numFmtId="0" xfId="0" applyAlignment="1" applyBorder="1" applyFont="1">
      <alignment horizontal="center" vertical="center"/>
    </xf>
    <xf borderId="11" fillId="5" fontId="14" numFmtId="0" xfId="0" applyAlignment="1" applyBorder="1" applyFont="1">
      <alignment vertical="center"/>
    </xf>
    <xf borderId="9" fillId="5" fontId="23" numFmtId="0" xfId="0" applyAlignment="1" applyBorder="1" applyFont="1">
      <alignment horizontal="center" vertical="center"/>
    </xf>
    <xf borderId="10" fillId="5" fontId="23" numFmtId="0" xfId="0" applyAlignment="1" applyBorder="1" applyFont="1">
      <alignment horizontal="center" vertical="center"/>
    </xf>
    <xf borderId="11" fillId="5" fontId="23" numFmtId="0" xfId="0" applyAlignment="1" applyBorder="1" applyFont="1">
      <alignment vertical="center"/>
    </xf>
    <xf borderId="9" fillId="3" fontId="23" numFmtId="0" xfId="0" applyAlignment="1" applyBorder="1" applyFont="1">
      <alignment vertical="center"/>
    </xf>
    <xf borderId="9" fillId="3" fontId="23" numFmtId="0" xfId="0" applyAlignment="1" applyBorder="1" applyFont="1">
      <alignment horizontal="center" vertical="center"/>
    </xf>
    <xf borderId="9" fillId="3" fontId="10" numFmtId="165" xfId="0" applyAlignment="1" applyBorder="1" applyFont="1" applyNumberFormat="1">
      <alignment horizontal="center" vertical="center"/>
    </xf>
    <xf borderId="9" fillId="5" fontId="23" numFmtId="0" xfId="0" applyAlignment="1" applyBorder="1" applyFont="1">
      <alignment vertical="center"/>
    </xf>
    <xf borderId="12" fillId="5" fontId="24" numFmtId="0" xfId="0" applyAlignment="1" applyBorder="1" applyFont="1">
      <alignment vertical="center"/>
    </xf>
    <xf borderId="12" fillId="5" fontId="25" numFmtId="0" xfId="0" applyAlignment="1" applyBorder="1" applyFont="1">
      <alignment horizontal="right" vertical="center"/>
    </xf>
    <xf borderId="13" fillId="9" fontId="26" numFmtId="0" xfId="0" applyAlignment="1" applyBorder="1" applyFill="1" applyFont="1">
      <alignment vertical="center"/>
    </xf>
    <xf borderId="13" fillId="9" fontId="27" numFmtId="0" xfId="0" applyAlignment="1" applyBorder="1" applyFont="1">
      <alignment vertical="center"/>
    </xf>
    <xf borderId="13" fillId="9" fontId="26" numFmtId="0" xfId="0" applyAlignment="1" applyBorder="1" applyFont="1">
      <alignment horizontal="right" vertical="center"/>
    </xf>
    <xf borderId="13" fillId="9" fontId="21" numFmtId="0" xfId="0" applyAlignment="1" applyBorder="1" applyFont="1">
      <alignment horizontal="right"/>
    </xf>
    <xf borderId="14" fillId="9" fontId="19" numFmtId="0" xfId="0" applyAlignment="1" applyBorder="1" applyFont="1">
      <alignment horizontal="center" vertical="center"/>
    </xf>
    <xf borderId="15" fillId="9" fontId="19" numFmtId="0" xfId="0" applyAlignment="1" applyBorder="1" applyFont="1">
      <alignment horizontal="center" vertical="center"/>
    </xf>
    <xf borderId="13" fillId="9" fontId="19" numFmtId="0" xfId="0" applyAlignment="1" applyBorder="1" applyFont="1">
      <alignment horizontal="center" vertical="center"/>
    </xf>
    <xf borderId="13" fillId="9" fontId="28" numFmtId="0" xfId="0" applyAlignment="1" applyBorder="1" applyFont="1">
      <alignment horizontal="right" vertical="top"/>
    </xf>
    <xf borderId="16" fillId="9" fontId="26" numFmtId="0" xfId="0" applyAlignment="1" applyBorder="1" applyFont="1">
      <alignment vertical="center"/>
    </xf>
    <xf borderId="14" fillId="9" fontId="26" numFmtId="0" xfId="0" applyAlignment="1" applyBorder="1" applyFont="1">
      <alignment vertical="center"/>
    </xf>
    <xf borderId="16" fillId="9" fontId="27" numFmtId="0" xfId="0" applyAlignment="1" applyBorder="1" applyFont="1">
      <alignment vertical="center"/>
    </xf>
    <xf borderId="15" fillId="9" fontId="26" numFmtId="0" xfId="0" applyAlignment="1" applyBorder="1" applyFont="1">
      <alignment vertical="center"/>
    </xf>
    <xf borderId="13" fillId="9" fontId="27" numFmtId="0" xfId="0" applyBorder="1" applyFont="1"/>
    <xf borderId="17" fillId="10" fontId="21" numFmtId="0" xfId="0" applyAlignment="1" applyBorder="1" applyFill="1" applyFont="1">
      <alignment horizontal="right" vertical="center"/>
    </xf>
    <xf borderId="17" fillId="10" fontId="19" numFmtId="10" xfId="0" applyAlignment="1" applyBorder="1" applyFont="1" applyNumberFormat="1">
      <alignment horizontal="center" vertical="center"/>
    </xf>
    <xf borderId="17" fillId="10" fontId="19" numFmtId="0" xfId="0" applyAlignment="1" applyBorder="1" applyFont="1">
      <alignment vertical="center"/>
    </xf>
    <xf borderId="14" fillId="9" fontId="26" numFmtId="0" xfId="0" applyAlignment="1" applyBorder="1" applyFont="1">
      <alignment horizontal="right" vertical="center"/>
    </xf>
    <xf borderId="17" fillId="10" fontId="19" numFmtId="0" xfId="0" applyAlignment="1" applyBorder="1" applyFont="1">
      <alignment horizontal="center" vertical="center"/>
    </xf>
    <xf borderId="18" fillId="9" fontId="26" numFmtId="0" xfId="0" applyAlignment="1" applyBorder="1" applyFont="1">
      <alignment vertical="center"/>
    </xf>
    <xf borderId="1" fillId="3" fontId="29" numFmtId="0" xfId="0" applyAlignment="1" applyBorder="1" applyFont="1">
      <alignment shrinkToFit="0" wrapText="0"/>
    </xf>
    <xf borderId="19" fillId="3" fontId="30" numFmtId="0" xfId="0" applyBorder="1" applyFont="1"/>
    <xf borderId="0" fillId="0" fontId="30" numFmtId="0" xfId="0" applyFont="1"/>
    <xf borderId="0" fillId="0" fontId="30" numFmtId="0" xfId="0" applyAlignment="1" applyFont="1">
      <alignment vertical="bottom"/>
    </xf>
    <xf borderId="20" fillId="4" fontId="31" numFmtId="0" xfId="0" applyAlignment="1" applyBorder="1" applyFont="1">
      <alignment horizontal="center"/>
    </xf>
    <xf borderId="21" fillId="4" fontId="31" numFmtId="0" xfId="0" applyAlignment="1" applyBorder="1" applyFont="1">
      <alignment horizontal="center"/>
    </xf>
    <xf borderId="22" fillId="4" fontId="31" numFmtId="0" xfId="0" applyAlignment="1" applyBorder="1" applyFont="1">
      <alignment horizontal="center"/>
    </xf>
    <xf borderId="0" fillId="0" fontId="32" numFmtId="0" xfId="0" applyAlignment="1" applyFont="1">
      <alignment horizontal="center"/>
    </xf>
    <xf borderId="0" fillId="0" fontId="32" numFmtId="166" xfId="0" applyAlignment="1" applyFont="1" applyNumberFormat="1">
      <alignment horizontal="center"/>
    </xf>
    <xf borderId="0" fillId="0" fontId="30" numFmtId="0" xfId="0" applyAlignment="1" applyFont="1">
      <alignment horizontal="center" readingOrder="0" vertical="bottom"/>
    </xf>
    <xf borderId="0" fillId="0" fontId="32" numFmtId="0" xfId="0" applyAlignment="1" applyFont="1">
      <alignment horizontal="center" readingOrder="0"/>
    </xf>
    <xf borderId="0" fillId="0" fontId="32" numFmtId="0" xfId="0" applyAlignment="1" applyFont="1">
      <alignment horizontal="right"/>
    </xf>
    <xf borderId="0" fillId="0" fontId="2" numFmtId="0" xfId="0" applyAlignment="1" applyFont="1">
      <alignment horizontal="right" readingOrder="0" vertical="bottom"/>
    </xf>
    <xf borderId="0" fillId="0" fontId="2" numFmtId="0" xfId="0" applyAlignment="1" applyFont="1">
      <alignment horizontal="right" vertical="bottom"/>
    </xf>
    <xf borderId="0" fillId="0" fontId="33" numFmtId="0" xfId="0" applyAlignment="1" applyFont="1">
      <alignment horizontal="right" vertical="bottom"/>
    </xf>
    <xf borderId="0" fillId="0" fontId="2" numFmtId="0" xfId="0" applyAlignment="1" applyFont="1">
      <alignment horizontal="center" vertical="bottom"/>
    </xf>
    <xf borderId="0" fillId="0" fontId="30" numFmtId="0" xfId="0" applyAlignment="1" applyFont="1">
      <alignment horizontal="center" vertical="bottom"/>
    </xf>
    <xf borderId="0" fillId="0" fontId="30" numFmtId="0" xfId="0" applyAlignment="1" applyFont="1">
      <alignment readingOrder="0" vertical="bottom"/>
    </xf>
    <xf borderId="1" fillId="3" fontId="29" numFmtId="0" xfId="0" applyAlignment="1" applyBorder="1" applyFont="1">
      <alignment vertical="center"/>
    </xf>
    <xf borderId="1" fillId="3" fontId="34" numFmtId="0" xfId="0" applyAlignment="1" applyBorder="1" applyFont="1">
      <alignment vertical="center"/>
    </xf>
    <xf borderId="0" fillId="0" fontId="32" numFmtId="0" xfId="0" applyAlignment="1" applyFont="1">
      <alignment vertical="center"/>
    </xf>
    <xf borderId="1" fillId="4" fontId="31" numFmtId="0" xfId="0" applyAlignment="1" applyBorder="1" applyFont="1">
      <alignment horizontal="center" vertical="center"/>
    </xf>
    <xf borderId="0" fillId="0" fontId="2" numFmtId="0" xfId="0" applyFont="1"/>
    <xf borderId="23" fillId="0" fontId="32" numFmtId="0" xfId="0" applyAlignment="1" applyBorder="1" applyFont="1">
      <alignment horizontal="center" vertical="center"/>
    </xf>
    <xf borderId="24" fillId="0" fontId="32" numFmtId="166" xfId="0" applyAlignment="1" applyBorder="1" applyFont="1" applyNumberFormat="1">
      <alignment horizontal="center" readingOrder="0" vertical="center"/>
    </xf>
    <xf borderId="24" fillId="0" fontId="2" numFmtId="0" xfId="0" applyAlignment="1" applyBorder="1" applyFont="1">
      <alignment horizontal="center" readingOrder="0"/>
    </xf>
    <xf borderId="25" fillId="0" fontId="32" numFmtId="0" xfId="0" applyAlignment="1" applyBorder="1" applyFont="1">
      <alignment horizontal="center" readingOrder="0" vertical="center"/>
    </xf>
    <xf borderId="24" fillId="0" fontId="32" numFmtId="0" xfId="0" applyAlignment="1" applyBorder="1" applyFont="1">
      <alignment horizontal="center" readingOrder="0" vertical="center"/>
    </xf>
    <xf borderId="23" fillId="0" fontId="32" numFmtId="0" xfId="0" applyAlignment="1" applyBorder="1" applyFont="1">
      <alignment horizontal="center" readingOrder="0" vertical="center"/>
    </xf>
    <xf borderId="0" fillId="0" fontId="35" numFmtId="0" xfId="0" applyFont="1"/>
    <xf borderId="26" fillId="0" fontId="2" numFmtId="0" xfId="0" applyAlignment="1" applyBorder="1" applyFont="1">
      <alignment horizontal="center" readingOrder="0"/>
    </xf>
    <xf borderId="27" fillId="0" fontId="2" numFmtId="0" xfId="0" applyAlignment="1" applyBorder="1" applyFont="1">
      <alignment horizontal="center" readingOrder="0"/>
    </xf>
    <xf borderId="0" fillId="0" fontId="35" numFmtId="0" xfId="0" applyFont="1"/>
    <xf borderId="28" fillId="0" fontId="2" numFmtId="0" xfId="0" applyAlignment="1" applyBorder="1" applyFont="1">
      <alignment horizontal="center" readingOrder="0"/>
    </xf>
    <xf borderId="29" fillId="0" fontId="2" numFmtId="0" xfId="0" applyAlignment="1" applyBorder="1" applyFont="1">
      <alignment horizontal="center" readingOrder="0"/>
    </xf>
    <xf borderId="26" fillId="0" fontId="32" numFmtId="0" xfId="0" applyAlignment="1" applyBorder="1" applyFont="1">
      <alignment horizontal="center" readingOrder="0" vertical="center"/>
    </xf>
    <xf borderId="30" fillId="0" fontId="2" numFmtId="0" xfId="0" applyAlignment="1" applyBorder="1" applyFont="1">
      <alignment horizontal="center" readingOrder="0"/>
    </xf>
    <xf borderId="31" fillId="0" fontId="2" numFmtId="0" xfId="0" applyAlignment="1" applyBorder="1" applyFont="1">
      <alignment horizontal="center" readingOrder="0"/>
    </xf>
    <xf borderId="32" fillId="0" fontId="32" numFmtId="166" xfId="0" applyAlignment="1" applyBorder="1" applyFont="1" applyNumberFormat="1">
      <alignment horizontal="center" readingOrder="0" vertical="center"/>
    </xf>
    <xf borderId="33" fillId="0" fontId="2" numFmtId="0" xfId="0" applyAlignment="1" applyBorder="1" applyFont="1">
      <alignment horizontal="center" readingOrder="0"/>
    </xf>
    <xf borderId="24" fillId="0" fontId="32" numFmtId="0" xfId="0" applyAlignment="1" applyBorder="1" applyFont="1">
      <alignment horizontal="center" vertical="center"/>
    </xf>
    <xf borderId="34" fillId="0" fontId="32" numFmtId="166" xfId="0" applyAlignment="1" applyBorder="1" applyFont="1" applyNumberFormat="1">
      <alignment horizontal="center" readingOrder="0" vertical="center"/>
    </xf>
    <xf borderId="34" fillId="0" fontId="32" numFmtId="0" xfId="0" applyAlignment="1" applyBorder="1" applyFont="1">
      <alignment horizontal="center" readingOrder="0" vertical="center"/>
    </xf>
    <xf borderId="35" fillId="0" fontId="2" numFmtId="0" xfId="0" applyAlignment="1" applyBorder="1" applyFont="1">
      <alignment horizontal="center" readingOrder="0"/>
    </xf>
    <xf borderId="26" fillId="0" fontId="32" numFmtId="0" xfId="0" applyAlignment="1" applyBorder="1" applyFont="1">
      <alignment horizontal="center" vertical="center"/>
    </xf>
    <xf borderId="36" fillId="0" fontId="2" numFmtId="0" xfId="0" applyAlignment="1" applyBorder="1" applyFont="1">
      <alignment horizontal="center" readingOrder="0"/>
    </xf>
    <xf borderId="1" fillId="3" fontId="23" numFmtId="0" xfId="0" applyAlignment="1" applyBorder="1" applyFont="1">
      <alignment vertical="center"/>
    </xf>
    <xf borderId="1" fillId="3" fontId="36" numFmtId="0" xfId="0" applyAlignment="1" applyBorder="1" applyFont="1">
      <alignment horizontal="right" vertical="center"/>
    </xf>
    <xf borderId="0" fillId="0" fontId="37" numFmtId="0" xfId="0" applyFont="1"/>
    <xf borderId="0" fillId="0" fontId="38" numFmtId="0" xfId="0" applyAlignment="1" applyFont="1">
      <alignment horizontal="right"/>
    </xf>
    <xf borderId="0" fillId="0" fontId="39" numFmtId="0" xfId="0" applyFont="1"/>
    <xf borderId="0" fillId="0" fontId="24" numFmtId="0" xfId="0" applyAlignment="1" applyFont="1">
      <alignment vertical="top"/>
    </xf>
    <xf borderId="0" fillId="0" fontId="24" numFmtId="0" xfId="0" applyAlignment="1" applyFont="1">
      <alignment shrinkToFit="0" wrapText="1"/>
    </xf>
    <xf borderId="0" fillId="0" fontId="40" numFmtId="0" xfId="0" applyAlignment="1" applyFont="1">
      <alignment shrinkToFit="0" wrapText="1"/>
    </xf>
    <xf borderId="0" fillId="0" fontId="41" numFmtId="0" xfId="0" applyFont="1"/>
    <xf borderId="0" fillId="0" fontId="24" numFmtId="0" xfId="0" applyFont="1"/>
    <xf borderId="0" fillId="0" fontId="24" numFmtId="0" xfId="0" applyAlignment="1" applyFont="1">
      <alignment horizontal="right" vertical="top"/>
    </xf>
    <xf borderId="0" fillId="0" fontId="40" numFmtId="0" xfId="0" applyAlignment="1" applyFont="1">
      <alignment vertical="top"/>
    </xf>
    <xf borderId="0" fillId="0" fontId="42" numFmtId="0" xfId="0" applyAlignment="1" applyFont="1">
      <alignment vertical="top"/>
    </xf>
    <xf borderId="0" fillId="0" fontId="43" numFmtId="0" xfId="0" applyFont="1"/>
  </cellXfs>
  <cellStyles count="1">
    <cellStyle xfId="0" name="Normal" builtinId="0"/>
  </cellStyles>
  <dxfs count="11">
    <dxf>
      <font/>
      <fill>
        <patternFill patternType="solid">
          <fgColor rgb="FFD9D2E9"/>
          <bgColor rgb="FFD9D2E9"/>
        </patternFill>
      </fill>
      <border/>
    </dxf>
    <dxf>
      <font/>
      <fill>
        <patternFill patternType="solid">
          <fgColor rgb="FF9FC5E8"/>
          <bgColor rgb="FF9FC5E8"/>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EA9999"/>
          <bgColor rgb="FFEA9999"/>
        </patternFill>
      </fill>
      <border/>
    </dxf>
    <dxf>
      <font/>
      <fill>
        <patternFill patternType="solid">
          <fgColor rgb="FFB4A7D6"/>
          <bgColor rgb="FFB4A7D6"/>
        </patternFill>
      </fill>
      <border/>
    </dxf>
    <dxf>
      <font/>
      <fill>
        <patternFill patternType="solid">
          <fgColor rgb="FF6FA8DC"/>
          <bgColor rgb="FF6FA8DC"/>
        </patternFill>
      </fill>
      <border/>
    </dxf>
    <dxf>
      <font/>
      <fill>
        <patternFill patternType="solid">
          <fgColor rgb="FF93C47D"/>
          <bgColor rgb="FF93C47D"/>
        </patternFill>
      </fill>
      <border/>
    </dxf>
    <dxf>
      <font/>
      <fill>
        <patternFill patternType="solid">
          <fgColor rgb="FFF6B26B"/>
          <bgColor rgb="FFF6B26B"/>
        </patternFill>
      </fill>
      <border/>
    </dxf>
    <dxf>
      <font/>
      <fill>
        <patternFill patternType="solid">
          <fgColor rgb="FFE06666"/>
          <bgColor rgb="FFE06666"/>
        </patternFill>
      </fill>
      <border/>
    </dxf>
    <dxf>
      <font/>
      <fill>
        <patternFill patternType="solid">
          <fgColor rgb="FF8E7CC3"/>
          <bgColor rgb="FF8E7CC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'TEAM BURNDOWN'!$C$3</c:f>
            </c:strRef>
          </c:tx>
          <c:spPr>
            <a:ln cmpd="sng">
              <a:solidFill>
                <a:srgbClr val="2D3538"/>
              </a:solidFill>
            </a:ln>
          </c:spPr>
          <c:marker>
            <c:symbol val="none"/>
          </c:marker>
          <c:val>
            <c:numRef>
              <c:f>'TEAM BURNDOWN'!$C$4:$C$24</c:f>
              <c:numCache/>
            </c:numRef>
          </c:val>
          <c:smooth val="0"/>
        </c:ser>
        <c:ser>
          <c:idx val="1"/>
          <c:order val="1"/>
          <c:tx>
            <c:strRef>
              <c:f>'TEAM BURNDOWN'!$E$3</c:f>
            </c:strRef>
          </c:tx>
          <c:spPr>
            <a:ln cmpd="sng" w="38100">
              <a:solidFill>
                <a:srgbClr val="3970AD">
                  <a:alpha val="100000"/>
                </a:srgbClr>
              </a:solidFill>
            </a:ln>
          </c:spPr>
          <c:marker>
            <c:symbol val="none"/>
          </c:marker>
          <c:val>
            <c:numRef>
              <c:f>'TEAM BURNDOWN'!$E$4:$E$23</c:f>
              <c:numCache/>
            </c:numRef>
          </c:val>
          <c:smooth val="0"/>
        </c:ser>
        <c:axId val="1531242156"/>
        <c:axId val="1687453337"/>
      </c:lineChart>
      <c:catAx>
        <c:axId val="15312421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687453337"/>
      </c:catAx>
      <c:valAx>
        <c:axId val="16874533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31242156"/>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Leon!$C$3</c:f>
            </c:strRef>
          </c:tx>
          <c:spPr>
            <a:ln cmpd="sng">
              <a:solidFill>
                <a:srgbClr val="2D3538"/>
              </a:solidFill>
            </a:ln>
          </c:spPr>
          <c:marker>
            <c:symbol val="none"/>
          </c:marker>
          <c:val>
            <c:numRef>
              <c:f>Leon!$C$4:$C$23</c:f>
              <c:numCache/>
            </c:numRef>
          </c:val>
          <c:smooth val="0"/>
        </c:ser>
        <c:ser>
          <c:idx val="1"/>
          <c:order val="1"/>
          <c:tx>
            <c:strRef>
              <c:f>Leon!$E$3</c:f>
            </c:strRef>
          </c:tx>
          <c:spPr>
            <a:ln cmpd="sng" w="38100">
              <a:solidFill>
                <a:srgbClr val="3970AD">
                  <a:alpha val="100000"/>
                </a:srgbClr>
              </a:solidFill>
            </a:ln>
          </c:spPr>
          <c:marker>
            <c:symbol val="none"/>
          </c:marker>
          <c:val>
            <c:numRef>
              <c:f>Leon!$E$4:$E$23</c:f>
              <c:numCache/>
            </c:numRef>
          </c:val>
          <c:smooth val="0"/>
        </c:ser>
        <c:axId val="407166906"/>
        <c:axId val="414965384"/>
      </c:lineChart>
      <c:catAx>
        <c:axId val="4071669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414965384"/>
      </c:catAx>
      <c:valAx>
        <c:axId val="4149653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07166906"/>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Andy!$C$3</c:f>
            </c:strRef>
          </c:tx>
          <c:spPr>
            <a:ln cmpd="sng">
              <a:solidFill>
                <a:srgbClr val="2D3538"/>
              </a:solidFill>
            </a:ln>
          </c:spPr>
          <c:marker>
            <c:symbol val="none"/>
          </c:marker>
          <c:val>
            <c:numRef>
              <c:f>Andy!$C$4:$C$23</c:f>
              <c:numCache/>
            </c:numRef>
          </c:val>
          <c:smooth val="0"/>
        </c:ser>
        <c:ser>
          <c:idx val="1"/>
          <c:order val="1"/>
          <c:tx>
            <c:strRef>
              <c:f>Andy!$E$3</c:f>
            </c:strRef>
          </c:tx>
          <c:spPr>
            <a:ln cmpd="sng" w="38100">
              <a:solidFill>
                <a:srgbClr val="3970AD">
                  <a:alpha val="100000"/>
                </a:srgbClr>
              </a:solidFill>
            </a:ln>
          </c:spPr>
          <c:marker>
            <c:symbol val="none"/>
          </c:marker>
          <c:val>
            <c:numRef>
              <c:f>Andy!$E$4:$E$23</c:f>
              <c:numCache/>
            </c:numRef>
          </c:val>
          <c:smooth val="0"/>
        </c:ser>
        <c:axId val="1092174490"/>
        <c:axId val="821488105"/>
      </c:lineChart>
      <c:catAx>
        <c:axId val="10921744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821488105"/>
      </c:catAx>
      <c:valAx>
        <c:axId val="8214881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92174490"/>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Orion!$C$3</c:f>
            </c:strRef>
          </c:tx>
          <c:spPr>
            <a:ln cmpd="sng">
              <a:solidFill>
                <a:srgbClr val="2D3538"/>
              </a:solidFill>
            </a:ln>
          </c:spPr>
          <c:marker>
            <c:symbol val="none"/>
          </c:marker>
          <c:val>
            <c:numRef>
              <c:f>Orion!$C$4:$C$23</c:f>
              <c:numCache/>
            </c:numRef>
          </c:val>
          <c:smooth val="0"/>
        </c:ser>
        <c:ser>
          <c:idx val="1"/>
          <c:order val="1"/>
          <c:tx>
            <c:strRef>
              <c:f>Orion!$E$3</c:f>
            </c:strRef>
          </c:tx>
          <c:spPr>
            <a:ln cmpd="sng" w="38100">
              <a:solidFill>
                <a:srgbClr val="3970AD">
                  <a:alpha val="100000"/>
                </a:srgbClr>
              </a:solidFill>
            </a:ln>
          </c:spPr>
          <c:marker>
            <c:symbol val="none"/>
          </c:marker>
          <c:val>
            <c:numRef>
              <c:f>Orion!$E$4:$E$23</c:f>
              <c:numCache/>
            </c:numRef>
          </c:val>
          <c:smooth val="0"/>
        </c:ser>
        <c:axId val="1171766347"/>
        <c:axId val="1810035302"/>
      </c:lineChart>
      <c:catAx>
        <c:axId val="11717663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10035302"/>
      </c:catAx>
      <c:valAx>
        <c:axId val="18100353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71766347"/>
      </c:valAx>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An!$C$3</c:f>
            </c:strRef>
          </c:tx>
          <c:spPr>
            <a:ln cmpd="sng">
              <a:solidFill>
                <a:srgbClr val="2D3538"/>
              </a:solidFill>
            </a:ln>
          </c:spPr>
          <c:marker>
            <c:symbol val="none"/>
          </c:marker>
          <c:val>
            <c:numRef>
              <c:f>An!$C$4:$C$17</c:f>
              <c:numCache/>
            </c:numRef>
          </c:val>
          <c:smooth val="0"/>
        </c:ser>
        <c:ser>
          <c:idx val="1"/>
          <c:order val="1"/>
          <c:tx>
            <c:strRef>
              <c:f>An!$E$3</c:f>
            </c:strRef>
          </c:tx>
          <c:spPr>
            <a:ln cmpd="sng" w="38100">
              <a:solidFill>
                <a:srgbClr val="3970AD">
                  <a:alpha val="100000"/>
                </a:srgbClr>
              </a:solidFill>
            </a:ln>
          </c:spPr>
          <c:marker>
            <c:symbol val="none"/>
          </c:marker>
          <c:val>
            <c:numRef>
              <c:f>An!$E$4:$E$22</c:f>
              <c:numCache/>
            </c:numRef>
          </c:val>
          <c:smooth val="0"/>
        </c:ser>
        <c:axId val="1498446885"/>
        <c:axId val="1593953608"/>
      </c:lineChart>
      <c:catAx>
        <c:axId val="14984468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93953608"/>
      </c:catAx>
      <c:valAx>
        <c:axId val="15939536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498446885"/>
      </c:valAx>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2552700</xdr:colOff>
      <xdr:row>0</xdr:row>
      <xdr:rowOff>47625</xdr:rowOff>
    </xdr:from>
    <xdr:ext cx="676275"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962025</xdr:colOff>
      <xdr:row>2</xdr:row>
      <xdr:rowOff>0</xdr:rowOff>
    </xdr:from>
    <xdr:ext cx="7505700" cy="4648200"/>
    <xdr:graphicFrame>
      <xdr:nvGraphicFramePr>
        <xdr:cNvPr id="932190248"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819150</xdr:colOff>
      <xdr:row>4</xdr:row>
      <xdr:rowOff>180975</xdr:rowOff>
    </xdr:from>
    <xdr:ext cx="7505700" cy="4648200"/>
    <xdr:graphicFrame>
      <xdr:nvGraphicFramePr>
        <xdr:cNvPr id="879625401"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3</xdr:row>
      <xdr:rowOff>0</xdr:rowOff>
    </xdr:from>
    <xdr:ext cx="7439025" cy="4610100"/>
    <xdr:graphicFrame>
      <xdr:nvGraphicFramePr>
        <xdr:cNvPr id="1401378758"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952500</xdr:colOff>
      <xdr:row>3</xdr:row>
      <xdr:rowOff>0</xdr:rowOff>
    </xdr:from>
    <xdr:ext cx="7429500" cy="4610100"/>
    <xdr:graphicFrame>
      <xdr:nvGraphicFramePr>
        <xdr:cNvPr id="1538934112"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952500</xdr:colOff>
      <xdr:row>3</xdr:row>
      <xdr:rowOff>0</xdr:rowOff>
    </xdr:from>
    <xdr:ext cx="7448550" cy="4619625"/>
    <xdr:graphicFrame>
      <xdr:nvGraphicFramePr>
        <xdr:cNvPr id="214080315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3970AD"/>
      </a:accent1>
      <a:accent2>
        <a:srgbClr val="AA3B3B"/>
      </a:accent2>
      <a:accent3>
        <a:srgbClr val="317642"/>
      </a:accent3>
      <a:accent4>
        <a:srgbClr val="846648"/>
      </a:accent4>
      <a:accent5>
        <a:srgbClr val="D5711B"/>
      </a:accent5>
      <a:accent6>
        <a:srgbClr val="7D5592"/>
      </a:accent6>
      <a:hlink>
        <a:srgbClr val="4C92AE"/>
      </a:hlink>
      <a:folHlink>
        <a:srgbClr val="4C92A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agile-kanban-board.html"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vertex42.com/ExcelTemplates/agile-kanban-board.html" TargetMode="External"/><Relationship Id="rId2" Type="http://schemas.openxmlformats.org/officeDocument/2006/relationships/hyperlink" Target="https://www.vertex42.com/licensing/EULA_privateuse.html" TargetMode="External"/><Relationship Id="rId3" Type="http://schemas.openxmlformats.org/officeDocument/2006/relationships/hyperlink" Target="https://www.vertex42.com/ExcelTemplates/agile-kanban-board.html" TargetMode="Externa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0"/>
    <col customWidth="1" min="2" max="2" width="21.86"/>
  </cols>
  <sheetData>
    <row r="1">
      <c r="A1" s="1" t="s">
        <v>0</v>
      </c>
    </row>
    <row r="2">
      <c r="A2" s="2" t="s">
        <v>1</v>
      </c>
      <c r="B2" s="2" t="s">
        <v>2</v>
      </c>
    </row>
    <row r="3">
      <c r="A3" s="2" t="s">
        <v>3</v>
      </c>
      <c r="B3" s="2">
        <v>6.0</v>
      </c>
    </row>
    <row r="4">
      <c r="A4" s="2" t="s">
        <v>4</v>
      </c>
      <c r="B4" s="2">
        <v>8.0</v>
      </c>
    </row>
    <row r="5">
      <c r="A5" s="2" t="s">
        <v>5</v>
      </c>
      <c r="B5" s="2">
        <v>8.0</v>
      </c>
    </row>
    <row r="6">
      <c r="A6" s="2" t="s">
        <v>6</v>
      </c>
      <c r="B6" s="2">
        <v>7.0</v>
      </c>
    </row>
    <row r="7">
      <c r="A7" s="2" t="s">
        <v>7</v>
      </c>
      <c r="B7" s="2">
        <v>0.0</v>
      </c>
    </row>
    <row r="9">
      <c r="A9" s="2" t="s">
        <v>8</v>
      </c>
      <c r="B9" s="3">
        <f>SUM(B3:B7)</f>
        <v>29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0"/>
    <col customWidth="1" min="2" max="2" width="1.57"/>
    <col customWidth="1" min="3" max="3" width="13.0"/>
    <col customWidth="1" min="4" max="4" width="8.71"/>
    <col customWidth="1" min="5" max="5" width="24.43"/>
    <col customWidth="1" min="6" max="6" width="31.71"/>
    <col customWidth="1" min="7" max="7" width="11.57"/>
    <col customWidth="1" min="8" max="8" width="9.57"/>
    <col customWidth="1" min="9" max="9" width="10.29"/>
    <col customWidth="1" min="10" max="10" width="48.71"/>
    <col customWidth="1" min="11" max="11" width="6.14"/>
  </cols>
  <sheetData>
    <row r="1" ht="30.0" customHeight="1">
      <c r="A1" s="4"/>
      <c r="B1" s="4"/>
      <c r="C1" s="5" t="s">
        <v>9</v>
      </c>
      <c r="D1" s="6"/>
      <c r="E1" s="6"/>
      <c r="F1" s="7" t="s">
        <v>10</v>
      </c>
      <c r="G1" s="7" t="s">
        <v>11</v>
      </c>
      <c r="H1" s="8" t="s">
        <v>12</v>
      </c>
      <c r="I1" s="9"/>
      <c r="J1" s="10"/>
      <c r="K1" s="11"/>
      <c r="L1" s="12"/>
    </row>
    <row r="2" ht="30.0" customHeight="1">
      <c r="A2" s="13"/>
      <c r="B2" s="13"/>
      <c r="C2" s="14"/>
      <c r="F2" s="15">
        <v>44503.0</v>
      </c>
      <c r="G2" s="16">
        <v>14.0</v>
      </c>
      <c r="H2" s="17">
        <f>H26</f>
        <v>1</v>
      </c>
      <c r="I2" s="9"/>
      <c r="J2" s="18" t="str">
        <f>I26</f>
        <v>⚑⚑⚑⚑⚑⚑⚑⚑⚑⚑⚑⚑⚑⚑⌛🏁</v>
      </c>
      <c r="K2" s="13"/>
    </row>
    <row r="3" ht="18.75" customHeight="1">
      <c r="A3" s="19"/>
      <c r="B3" s="19"/>
      <c r="C3" s="20" t="s">
        <v>13</v>
      </c>
      <c r="D3" s="20" t="s">
        <v>14</v>
      </c>
      <c r="E3" s="20" t="s">
        <v>15</v>
      </c>
      <c r="F3" s="20" t="s">
        <v>16</v>
      </c>
      <c r="G3" s="20" t="s">
        <v>17</v>
      </c>
      <c r="H3" s="21" t="s">
        <v>18</v>
      </c>
      <c r="I3" s="21" t="s">
        <v>19</v>
      </c>
      <c r="J3" s="20" t="s">
        <v>20</v>
      </c>
      <c r="K3" s="22"/>
      <c r="N3" s="23"/>
    </row>
    <row r="4" ht="9.75" customHeight="1">
      <c r="A4" s="24"/>
      <c r="B4" s="24"/>
      <c r="C4" s="24"/>
      <c r="D4" s="24"/>
      <c r="E4" s="24"/>
      <c r="F4" s="24"/>
      <c r="G4" s="24"/>
      <c r="H4" s="24"/>
      <c r="I4" s="24"/>
      <c r="J4" s="24"/>
      <c r="K4" s="24"/>
    </row>
    <row r="5" ht="33.75" customHeight="1">
      <c r="A5" s="25"/>
      <c r="B5" s="26"/>
      <c r="C5" s="27" t="s">
        <v>21</v>
      </c>
      <c r="D5" s="28" t="s">
        <v>22</v>
      </c>
      <c r="E5" s="29"/>
      <c r="F5" s="29"/>
      <c r="G5" s="30"/>
      <c r="H5" s="31">
        <f t="shared" ref="H5:I5" si="1">SUBTOTAL(9,OFFSET(H5,1,0):OFFSET(H7,-1,0))</f>
        <v>0</v>
      </c>
      <c r="I5" s="31">
        <f t="shared" si="1"/>
        <v>0</v>
      </c>
      <c r="J5" s="30"/>
      <c r="K5" s="32"/>
    </row>
    <row r="6" ht="33.75" customHeight="1">
      <c r="A6" s="25"/>
      <c r="B6" s="26"/>
      <c r="C6" s="33"/>
      <c r="D6" s="34"/>
      <c r="E6" s="35"/>
      <c r="F6" s="36"/>
      <c r="G6" s="37"/>
      <c r="H6" s="34"/>
      <c r="I6" s="34"/>
      <c r="J6" s="36"/>
      <c r="K6" s="32"/>
    </row>
    <row r="7" ht="33.75" customHeight="1">
      <c r="A7" s="25"/>
      <c r="B7" s="26"/>
      <c r="C7" s="27" t="s">
        <v>23</v>
      </c>
      <c r="D7" s="28" t="s">
        <v>24</v>
      </c>
      <c r="E7" s="29"/>
      <c r="F7" s="29"/>
      <c r="G7" s="30"/>
      <c r="H7" s="31" t="str">
        <f t="shared" ref="H7:I7" si="2">SUBTOTAL(9,OFFSET(H7,1,0):OFFSET(#REF!,-1,0))</f>
        <v>#VALUE!</v>
      </c>
      <c r="I7" s="31" t="str">
        <f t="shared" si="2"/>
        <v>#VALUE!</v>
      </c>
      <c r="J7" s="30"/>
      <c r="K7" s="32"/>
    </row>
    <row r="8" ht="33.75" customHeight="1">
      <c r="A8" s="25"/>
      <c r="B8" s="26"/>
      <c r="K8" s="38"/>
    </row>
    <row r="9" ht="29.25" customHeight="1">
      <c r="A9" s="25"/>
      <c r="B9" s="26"/>
      <c r="C9" s="39" t="s">
        <v>25</v>
      </c>
      <c r="D9" s="40" t="s">
        <v>26</v>
      </c>
      <c r="E9" s="41"/>
      <c r="F9" s="41"/>
      <c r="G9" s="42"/>
      <c r="H9" s="43">
        <f t="shared" ref="H9:I9" si="3">SUBTOTAL(9,OFFSET(H9,1,0):OFFSET(H16,-1,0))</f>
        <v>25</v>
      </c>
      <c r="I9" s="43">
        <f t="shared" si="3"/>
        <v>29</v>
      </c>
      <c r="J9" s="42"/>
      <c r="K9" s="44"/>
    </row>
    <row r="10" ht="33.75" customHeight="1">
      <c r="A10" s="45"/>
      <c r="B10" s="46"/>
      <c r="C10" s="37" t="s">
        <v>27</v>
      </c>
      <c r="D10" s="34" t="s">
        <v>6</v>
      </c>
      <c r="E10" s="35" t="s">
        <v>28</v>
      </c>
      <c r="F10" s="36"/>
      <c r="G10" s="37">
        <v>6.0</v>
      </c>
      <c r="H10" s="34">
        <v>3.0</v>
      </c>
      <c r="I10" s="34">
        <v>3.0</v>
      </c>
      <c r="J10" s="36"/>
      <c r="K10" s="47"/>
    </row>
    <row r="11" ht="33.75" customHeight="1">
      <c r="A11" s="45"/>
      <c r="B11" s="46"/>
      <c r="C11" s="37" t="s">
        <v>27</v>
      </c>
      <c r="D11" s="34" t="s">
        <v>4</v>
      </c>
      <c r="E11" s="35" t="s">
        <v>29</v>
      </c>
      <c r="F11" s="36"/>
      <c r="G11" s="37">
        <v>3.0</v>
      </c>
      <c r="H11" s="34">
        <v>4.0</v>
      </c>
      <c r="I11" s="34">
        <v>3.0</v>
      </c>
      <c r="J11" s="36"/>
      <c r="K11" s="47"/>
    </row>
    <row r="12" ht="33.75" customHeight="1">
      <c r="A12" s="45"/>
      <c r="B12" s="46"/>
      <c r="C12" s="37" t="s">
        <v>27</v>
      </c>
      <c r="D12" s="34" t="s">
        <v>3</v>
      </c>
      <c r="E12" s="35" t="s">
        <v>30</v>
      </c>
      <c r="F12" s="36"/>
      <c r="G12" s="37">
        <v>5.0</v>
      </c>
      <c r="H12" s="34">
        <v>2.0</v>
      </c>
      <c r="I12" s="34">
        <v>8.0</v>
      </c>
      <c r="J12" s="36"/>
      <c r="K12" s="47"/>
    </row>
    <row r="13" ht="33.75" customHeight="1">
      <c r="A13" s="45"/>
      <c r="B13" s="46"/>
      <c r="C13" s="37" t="s">
        <v>27</v>
      </c>
      <c r="D13" s="34" t="s">
        <v>4</v>
      </c>
      <c r="E13" s="35" t="s">
        <v>31</v>
      </c>
      <c r="F13" s="36"/>
      <c r="G13" s="37">
        <v>4.0</v>
      </c>
      <c r="H13" s="34">
        <v>4.0</v>
      </c>
      <c r="I13" s="34">
        <v>3.0</v>
      </c>
      <c r="J13" s="36"/>
      <c r="K13" s="47"/>
    </row>
    <row r="14" ht="33.75" customHeight="1">
      <c r="A14" s="45"/>
      <c r="B14" s="46"/>
      <c r="C14" s="37" t="s">
        <v>27</v>
      </c>
      <c r="D14" s="34" t="s">
        <v>5</v>
      </c>
      <c r="E14" s="35" t="s">
        <v>32</v>
      </c>
      <c r="F14" s="36"/>
      <c r="G14" s="37">
        <v>2.0</v>
      </c>
      <c r="H14" s="34">
        <v>8.0</v>
      </c>
      <c r="I14" s="34">
        <v>8.0</v>
      </c>
      <c r="J14" s="36"/>
      <c r="K14" s="47"/>
    </row>
    <row r="15" ht="33.75" customHeight="1">
      <c r="A15" s="45"/>
      <c r="B15" s="46"/>
      <c r="C15" s="37" t="s">
        <v>27</v>
      </c>
      <c r="D15" s="34" t="s">
        <v>6</v>
      </c>
      <c r="E15" s="35" t="s">
        <v>33</v>
      </c>
      <c r="F15" s="36"/>
      <c r="G15" s="37">
        <v>1.0</v>
      </c>
      <c r="H15" s="34">
        <v>4.0</v>
      </c>
      <c r="I15" s="34">
        <v>4.0</v>
      </c>
      <c r="J15" s="36"/>
      <c r="K15" s="47"/>
    </row>
    <row r="16" ht="33.75" customHeight="1">
      <c r="A16" s="45"/>
      <c r="B16" s="46"/>
      <c r="C16" s="48"/>
      <c r="D16" s="48" t="s">
        <v>34</v>
      </c>
      <c r="E16" s="48"/>
      <c r="F16" s="48"/>
      <c r="G16" s="49"/>
      <c r="H16" s="50">
        <f t="shared" ref="H16:I16" si="4">SUBTOTAL(9,H5:OFFSET(H16,-1,0))</f>
        <v>25</v>
      </c>
      <c r="I16" s="50">
        <f t="shared" si="4"/>
        <v>29</v>
      </c>
      <c r="J16" s="49"/>
      <c r="K16" s="51"/>
    </row>
    <row r="17" ht="37.5" customHeight="1">
      <c r="A17" s="52"/>
      <c r="B17" s="52"/>
      <c r="C17" s="52"/>
      <c r="D17" s="52"/>
      <c r="E17" s="52"/>
      <c r="F17" s="52"/>
      <c r="G17" s="52"/>
      <c r="H17" s="52"/>
      <c r="I17" s="52"/>
      <c r="J17" s="53"/>
      <c r="K17" s="52"/>
    </row>
    <row r="18" ht="28.5" customHeight="1">
      <c r="A18" s="54"/>
      <c r="B18" s="54"/>
      <c r="C18" s="55"/>
      <c r="D18" s="54"/>
      <c r="E18" s="54"/>
      <c r="F18" s="56"/>
      <c r="G18" s="55"/>
      <c r="H18" s="54"/>
      <c r="I18" s="54"/>
      <c r="J18" s="57"/>
      <c r="K18" s="54"/>
    </row>
    <row r="19" ht="26.25" customHeight="1">
      <c r="A19" s="54"/>
      <c r="B19" s="54"/>
      <c r="C19" s="55" t="s">
        <v>35</v>
      </c>
      <c r="D19" s="54"/>
      <c r="E19" s="55" t="s">
        <v>36</v>
      </c>
      <c r="F19" s="56"/>
      <c r="G19" s="55"/>
      <c r="H19" s="54"/>
      <c r="I19" s="54"/>
      <c r="J19" s="57" t="s">
        <v>37</v>
      </c>
      <c r="K19" s="54"/>
    </row>
    <row r="20" ht="26.25" customHeight="1">
      <c r="A20" s="54"/>
      <c r="B20" s="58"/>
      <c r="C20" s="59" t="s">
        <v>38</v>
      </c>
      <c r="D20" s="54"/>
      <c r="E20" s="54" t="s">
        <v>39</v>
      </c>
      <c r="F20" s="56"/>
      <c r="G20" s="60"/>
      <c r="H20" s="54"/>
      <c r="I20" s="54"/>
      <c r="J20" s="61" t="s">
        <v>40</v>
      </c>
      <c r="K20" s="54"/>
    </row>
    <row r="21" ht="26.25" customHeight="1">
      <c r="A21" s="54"/>
      <c r="B21" s="58"/>
      <c r="C21" s="59" t="s">
        <v>41</v>
      </c>
      <c r="D21" s="54"/>
      <c r="E21" s="54" t="s">
        <v>42</v>
      </c>
      <c r="F21" s="56"/>
      <c r="G21" s="60"/>
      <c r="H21" s="54"/>
      <c r="I21" s="54"/>
      <c r="J21" s="54"/>
      <c r="K21" s="54"/>
    </row>
    <row r="22" ht="26.25" customHeight="1">
      <c r="A22" s="54"/>
      <c r="B22" s="58"/>
      <c r="C22" s="59" t="s">
        <v>43</v>
      </c>
      <c r="D22" s="54"/>
      <c r="E22" s="54"/>
      <c r="F22" s="54"/>
      <c r="G22" s="60"/>
      <c r="H22" s="54"/>
      <c r="I22" s="54"/>
      <c r="J22" s="54"/>
      <c r="K22" s="54"/>
    </row>
    <row r="23" ht="26.25" customHeight="1">
      <c r="A23" s="54"/>
      <c r="B23" s="58"/>
      <c r="C23" s="59" t="s">
        <v>27</v>
      </c>
      <c r="D23" s="54"/>
      <c r="E23" s="54"/>
      <c r="F23" s="54"/>
      <c r="G23" s="54"/>
      <c r="H23" s="54"/>
      <c r="I23" s="54"/>
      <c r="J23" s="54"/>
      <c r="K23" s="54"/>
    </row>
    <row r="24" ht="26.25" customHeight="1">
      <c r="A24" s="54"/>
      <c r="B24" s="58"/>
      <c r="C24" s="59" t="s">
        <v>44</v>
      </c>
      <c r="D24" s="54"/>
      <c r="E24" s="54"/>
      <c r="F24" s="54"/>
      <c r="G24" s="62"/>
      <c r="H24" s="62"/>
      <c r="I24" s="62"/>
      <c r="J24" s="62"/>
      <c r="K24" s="54"/>
    </row>
    <row r="25" ht="26.25" customHeight="1">
      <c r="A25" s="54"/>
      <c r="B25" s="54"/>
      <c r="C25" s="54"/>
      <c r="D25" s="54"/>
      <c r="E25" s="54"/>
      <c r="F25" s="63"/>
      <c r="G25" s="64" t="s">
        <v>45</v>
      </c>
      <c r="H25" s="62"/>
      <c r="I25" s="62"/>
      <c r="J25" s="62"/>
      <c r="K25" s="65"/>
    </row>
    <row r="26" ht="15.0" customHeight="1">
      <c r="A26" s="55"/>
      <c r="B26" s="55"/>
      <c r="C26" s="66"/>
      <c r="D26" s="54"/>
      <c r="E26" s="54"/>
      <c r="F26" s="63"/>
      <c r="G26" s="67" t="s">
        <v>46</v>
      </c>
      <c r="H26" s="68">
        <f>H9/H16</f>
        <v>1</v>
      </c>
      <c r="I26" s="69" t="str">
        <f>REPT("⚑",MIN(H28,H27)) &amp; REPT("⚐",MAX(0,H28-H27)) &amp; "⌛" &amp; REPT("⚑",MAX(0,H27-H28)) &amp; REPT("⚐",G2-MAX(H28,H27)) &amp; "🏁"</f>
        <v>⚑⚑⚑⚑⚑⚑⚑⚑⚑⚑⚑⚑⚑⚑⌛🏁</v>
      </c>
      <c r="J26" s="69"/>
      <c r="K26" s="65"/>
    </row>
    <row r="27" ht="15.0" customHeight="1">
      <c r="A27" s="54"/>
      <c r="B27" s="54"/>
      <c r="C27" s="54"/>
      <c r="D27" s="54"/>
      <c r="E27" s="54"/>
      <c r="F27" s="70"/>
      <c r="G27" s="67" t="s">
        <v>47</v>
      </c>
      <c r="H27" s="71">
        <f>ROUND(H26*G2,0)</f>
        <v>14</v>
      </c>
      <c r="I27" s="69"/>
      <c r="J27" s="69"/>
      <c r="K27" s="65"/>
    </row>
    <row r="28" ht="15.0" customHeight="1">
      <c r="A28" s="54"/>
      <c r="B28" s="54"/>
      <c r="C28" s="54"/>
      <c r="D28" s="54"/>
      <c r="E28" s="54"/>
      <c r="F28" s="70"/>
      <c r="G28" s="67" t="s">
        <v>48</v>
      </c>
      <c r="H28" s="71">
        <f>IF(TODAY()&lt;F2,0,IF(TODAY()&gt;(F2+G2),G2,TODAY()-F2))</f>
        <v>14</v>
      </c>
      <c r="I28" s="69"/>
      <c r="J28" s="69"/>
      <c r="K28" s="65"/>
    </row>
    <row r="29" ht="15.0" customHeight="1">
      <c r="A29" s="54"/>
      <c r="B29" s="54"/>
      <c r="C29" s="54"/>
      <c r="D29" s="54"/>
      <c r="E29" s="54"/>
      <c r="F29" s="54"/>
      <c r="G29" s="72"/>
      <c r="H29" s="72"/>
      <c r="I29" s="72"/>
      <c r="J29" s="72"/>
      <c r="K29" s="54"/>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4">
    <mergeCell ref="C1:E2"/>
    <mergeCell ref="H1:I1"/>
    <mergeCell ref="L1:N2"/>
    <mergeCell ref="H2:I2"/>
  </mergeCells>
  <conditionalFormatting sqref="C1 L1">
    <cfRule type="cellIs" dxfId="0" priority="1" operator="equal">
      <formula>#REF!</formula>
    </cfRule>
  </conditionalFormatting>
  <conditionalFormatting sqref="C3">
    <cfRule type="cellIs" dxfId="1" priority="2" operator="equal">
      <formula>$C$28</formula>
    </cfRule>
  </conditionalFormatting>
  <conditionalFormatting sqref="C3">
    <cfRule type="cellIs" dxfId="2" priority="3" operator="equal">
      <formula>$C$19</formula>
    </cfRule>
  </conditionalFormatting>
  <conditionalFormatting sqref="C3">
    <cfRule type="cellIs" dxfId="3" priority="4" operator="equal">
      <formula>$C$20</formula>
    </cfRule>
  </conditionalFormatting>
  <conditionalFormatting sqref="C3">
    <cfRule type="cellIs" dxfId="4" priority="5" operator="equal">
      <formula>$C$21</formula>
    </cfRule>
  </conditionalFormatting>
  <conditionalFormatting sqref="C3">
    <cfRule type="cellIs" dxfId="0" priority="6" operator="equal">
      <formula>$C$22</formula>
    </cfRule>
  </conditionalFormatting>
  <conditionalFormatting sqref="C24">
    <cfRule type="notContainsBlanks" dxfId="5" priority="7">
      <formula>LEN(TRIM(C24))&gt;0</formula>
    </cfRule>
  </conditionalFormatting>
  <conditionalFormatting sqref="B1:B29">
    <cfRule type="expression" dxfId="6" priority="8">
      <formula>(C1=$C$20)</formula>
    </cfRule>
  </conditionalFormatting>
  <conditionalFormatting sqref="B1:B29">
    <cfRule type="expression" dxfId="7" priority="9">
      <formula>(C1=$C$21)</formula>
    </cfRule>
  </conditionalFormatting>
  <conditionalFormatting sqref="B1:B29">
    <cfRule type="expression" dxfId="8" priority="10">
      <formula>(C1=$C$22)</formula>
    </cfRule>
  </conditionalFormatting>
  <conditionalFormatting sqref="B1:B29">
    <cfRule type="expression" dxfId="9" priority="11">
      <formula>(C1=$C$23)</formula>
    </cfRule>
  </conditionalFormatting>
  <conditionalFormatting sqref="B1:B29">
    <cfRule type="expression" dxfId="10" priority="12">
      <formula>(C1=$C$24)</formula>
    </cfRule>
  </conditionalFormatting>
  <conditionalFormatting sqref="G6:G7 G9:G29 G39:G978">
    <cfRule type="colorScale" priority="13">
      <colorScale>
        <cfvo type="min"/>
        <cfvo type="max"/>
        <color rgb="FFFFFFFF"/>
        <color rgb="FFE67C73"/>
      </colorScale>
    </cfRule>
  </conditionalFormatting>
  <dataValidations>
    <dataValidation type="list" allowBlank="1" showErrorMessage="1" sqref="C6 C10:C15">
      <formula1>list_type</formula1>
    </dataValidation>
  </dataValidations>
  <hyperlinks>
    <hyperlink r:id="rId2" ref="J20"/>
  </hyperlinks>
  <printOptions/>
  <pageMargins bottom="0.75" footer="0.0" header="0.0" left="0.7" right="0.7" top="0.75"/>
  <pageSetup orientation="portrait"/>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3" t="s">
        <v>49</v>
      </c>
      <c r="B1" s="74"/>
      <c r="C1" s="74"/>
      <c r="D1" s="74"/>
      <c r="E1" s="75"/>
      <c r="F1" s="76"/>
      <c r="G1" s="76"/>
      <c r="H1" s="76"/>
      <c r="I1" s="76"/>
      <c r="J1" s="76"/>
      <c r="K1" s="76"/>
      <c r="L1" s="76"/>
      <c r="M1" s="76"/>
      <c r="N1" s="76"/>
      <c r="O1" s="76"/>
      <c r="P1" s="76"/>
      <c r="Q1" s="76"/>
      <c r="R1" s="76"/>
      <c r="S1" s="76"/>
      <c r="T1" s="76"/>
      <c r="U1" s="76"/>
      <c r="V1" s="76"/>
      <c r="W1" s="76"/>
      <c r="X1" s="76"/>
    </row>
    <row r="2">
      <c r="A2" s="77" t="s">
        <v>50</v>
      </c>
      <c r="B2" s="78"/>
      <c r="C2" s="78" t="s">
        <v>51</v>
      </c>
      <c r="D2" s="78"/>
      <c r="E2" s="75"/>
      <c r="F2" s="76"/>
      <c r="G2" s="76"/>
      <c r="H2" s="76"/>
      <c r="I2" s="76"/>
      <c r="J2" s="76"/>
      <c r="K2" s="76"/>
      <c r="L2" s="76"/>
      <c r="M2" s="76"/>
      <c r="N2" s="76"/>
      <c r="O2" s="76"/>
      <c r="P2" s="76"/>
      <c r="Q2" s="76"/>
      <c r="R2" s="76"/>
      <c r="S2" s="76"/>
      <c r="T2" s="76"/>
      <c r="U2" s="76"/>
      <c r="V2" s="76"/>
      <c r="W2" s="76"/>
      <c r="X2" s="76"/>
    </row>
    <row r="3">
      <c r="A3" s="77" t="s">
        <v>52</v>
      </c>
      <c r="B3" s="78" t="s">
        <v>53</v>
      </c>
      <c r="C3" s="79" t="s">
        <v>54</v>
      </c>
      <c r="D3" s="79" t="s">
        <v>55</v>
      </c>
      <c r="E3" s="75" t="s">
        <v>56</v>
      </c>
      <c r="F3" s="76"/>
      <c r="G3" s="76"/>
      <c r="H3" s="76"/>
      <c r="I3" s="76"/>
      <c r="J3" s="76"/>
      <c r="K3" s="76"/>
      <c r="L3" s="76"/>
      <c r="M3" s="76"/>
      <c r="N3" s="76"/>
      <c r="O3" s="76"/>
      <c r="P3" s="76"/>
      <c r="Q3" s="76"/>
      <c r="R3" s="76"/>
      <c r="S3" s="76"/>
      <c r="T3" s="76"/>
      <c r="U3" s="76"/>
      <c r="V3" s="76"/>
      <c r="W3" s="76"/>
      <c r="X3" s="76"/>
    </row>
    <row r="4">
      <c r="A4" s="80">
        <v>0.0</v>
      </c>
      <c r="B4" s="81">
        <v>44503.0</v>
      </c>
      <c r="C4" s="82">
        <v>25.0</v>
      </c>
      <c r="D4" s="83">
        <v>1.0</v>
      </c>
      <c r="E4" s="84">
        <f> -(C4/F4) * A4 + C4</f>
        <v>25</v>
      </c>
      <c r="F4" s="85">
        <v>18.0</v>
      </c>
      <c r="G4" s="76"/>
      <c r="H4" s="76"/>
      <c r="I4" s="76"/>
      <c r="J4" s="76"/>
      <c r="K4" s="76"/>
      <c r="L4" s="76"/>
      <c r="M4" s="76"/>
      <c r="N4" s="76"/>
      <c r="O4" s="76"/>
      <c r="P4" s="76"/>
      <c r="Q4" s="76"/>
      <c r="R4" s="76"/>
      <c r="S4" s="76"/>
      <c r="T4" s="76"/>
      <c r="U4" s="76"/>
      <c r="V4" s="76"/>
      <c r="W4" s="76"/>
      <c r="X4" s="76"/>
    </row>
    <row r="5">
      <c r="A5" s="80">
        <v>1.0</v>
      </c>
      <c r="B5" s="81">
        <v>44504.0</v>
      </c>
      <c r="C5" s="80">
        <f t="shared" ref="C5:C22" si="1">SUM(C4-D4)</f>
        <v>24</v>
      </c>
      <c r="D5" s="80">
        <v>1.0</v>
      </c>
      <c r="E5" s="84">
        <f> -(C4/F4) * A5 + C4</f>
        <v>23.61111111</v>
      </c>
      <c r="F5" s="86">
        <f t="shared" ref="F5:F22" si="2">F4-1</f>
        <v>17</v>
      </c>
      <c r="G5" s="76"/>
      <c r="H5" s="76"/>
      <c r="I5" s="76"/>
      <c r="J5" s="76"/>
      <c r="K5" s="76"/>
      <c r="L5" s="76"/>
      <c r="M5" s="76"/>
      <c r="N5" s="76"/>
      <c r="O5" s="76"/>
      <c r="P5" s="76"/>
      <c r="Q5" s="76"/>
      <c r="R5" s="76"/>
      <c r="S5" s="76"/>
      <c r="T5" s="76"/>
      <c r="U5" s="76"/>
      <c r="V5" s="76"/>
      <c r="W5" s="76"/>
      <c r="X5" s="76"/>
    </row>
    <row r="6">
      <c r="A6" s="80">
        <v>2.0</v>
      </c>
      <c r="B6" s="81">
        <v>44505.0</v>
      </c>
      <c r="C6" s="80">
        <f t="shared" si="1"/>
        <v>23</v>
      </c>
      <c r="D6" s="83">
        <v>1.0</v>
      </c>
      <c r="E6" s="84">
        <f> -(C4/F4) * A6 + C4</f>
        <v>22.22222222</v>
      </c>
      <c r="F6" s="86">
        <f t="shared" si="2"/>
        <v>16</v>
      </c>
      <c r="G6" s="76"/>
      <c r="H6" s="76"/>
      <c r="I6" s="76"/>
      <c r="J6" s="76"/>
      <c r="K6" s="76"/>
      <c r="L6" s="76"/>
      <c r="M6" s="76"/>
      <c r="N6" s="76"/>
      <c r="O6" s="76"/>
      <c r="P6" s="76"/>
      <c r="Q6" s="76"/>
      <c r="R6" s="76"/>
      <c r="S6" s="76"/>
      <c r="T6" s="76"/>
      <c r="U6" s="76"/>
      <c r="V6" s="76"/>
      <c r="W6" s="76"/>
      <c r="X6" s="76"/>
    </row>
    <row r="7">
      <c r="A7" s="80">
        <v>3.0</v>
      </c>
      <c r="B7" s="81">
        <v>44506.0</v>
      </c>
      <c r="C7" s="80">
        <f t="shared" si="1"/>
        <v>22</v>
      </c>
      <c r="D7" s="83">
        <v>3.0</v>
      </c>
      <c r="E7" s="84">
        <f> -(C4/F4) * A7 + C4</f>
        <v>20.83333333</v>
      </c>
      <c r="F7" s="86">
        <f t="shared" si="2"/>
        <v>15</v>
      </c>
      <c r="G7" s="76"/>
      <c r="H7" s="76"/>
      <c r="I7" s="76"/>
      <c r="J7" s="76"/>
      <c r="K7" s="76"/>
      <c r="L7" s="76"/>
      <c r="M7" s="76"/>
      <c r="N7" s="76"/>
      <c r="O7" s="76"/>
      <c r="P7" s="76"/>
      <c r="Q7" s="76"/>
      <c r="R7" s="76"/>
      <c r="S7" s="76"/>
      <c r="T7" s="76"/>
      <c r="U7" s="76"/>
      <c r="V7" s="76"/>
      <c r="W7" s="76"/>
      <c r="X7" s="76"/>
    </row>
    <row r="8">
      <c r="A8" s="80">
        <v>4.0</v>
      </c>
      <c r="B8" s="81">
        <v>44507.0</v>
      </c>
      <c r="C8" s="80">
        <f t="shared" si="1"/>
        <v>19</v>
      </c>
      <c r="D8" s="80">
        <v>3.0</v>
      </c>
      <c r="E8" s="84">
        <f> -(C4/F4) * A8 + C4</f>
        <v>19.44444444</v>
      </c>
      <c r="F8" s="86">
        <f t="shared" si="2"/>
        <v>14</v>
      </c>
      <c r="G8" s="76"/>
      <c r="H8" s="76"/>
      <c r="I8" s="76"/>
      <c r="J8" s="76"/>
      <c r="K8" s="76"/>
      <c r="L8" s="76"/>
      <c r="M8" s="76"/>
      <c r="N8" s="76"/>
      <c r="O8" s="76"/>
      <c r="P8" s="76"/>
      <c r="Q8" s="76"/>
      <c r="R8" s="76"/>
      <c r="S8" s="76"/>
      <c r="T8" s="76"/>
      <c r="U8" s="76"/>
      <c r="V8" s="76"/>
      <c r="W8" s="76"/>
      <c r="X8" s="76"/>
    </row>
    <row r="9">
      <c r="A9" s="80">
        <v>5.0</v>
      </c>
      <c r="B9" s="81">
        <v>44508.0</v>
      </c>
      <c r="C9" s="80">
        <f t="shared" si="1"/>
        <v>16</v>
      </c>
      <c r="D9" s="80">
        <v>1.0</v>
      </c>
      <c r="E9" s="84">
        <f> -(C4/F4) * A9 + C4</f>
        <v>18.05555556</v>
      </c>
      <c r="F9" s="86">
        <f t="shared" si="2"/>
        <v>13</v>
      </c>
      <c r="G9" s="76"/>
      <c r="H9" s="76"/>
      <c r="I9" s="76"/>
      <c r="J9" s="76"/>
      <c r="K9" s="76"/>
      <c r="L9" s="76"/>
      <c r="M9" s="76"/>
      <c r="N9" s="76"/>
      <c r="O9" s="76"/>
      <c r="P9" s="76"/>
      <c r="Q9" s="76"/>
      <c r="R9" s="76"/>
      <c r="S9" s="76"/>
      <c r="T9" s="76"/>
      <c r="U9" s="76"/>
      <c r="V9" s="76"/>
      <c r="W9" s="76"/>
      <c r="X9" s="76"/>
    </row>
    <row r="10">
      <c r="A10" s="80">
        <v>6.0</v>
      </c>
      <c r="B10" s="81">
        <v>44509.0</v>
      </c>
      <c r="C10" s="80">
        <f t="shared" si="1"/>
        <v>15</v>
      </c>
      <c r="D10" s="80">
        <v>2.0</v>
      </c>
      <c r="E10" s="84">
        <f> -(C4/F4) * A10 + C4</f>
        <v>16.66666667</v>
      </c>
      <c r="F10" s="86">
        <f t="shared" si="2"/>
        <v>12</v>
      </c>
      <c r="G10" s="76"/>
      <c r="H10" s="76"/>
      <c r="I10" s="76"/>
      <c r="J10" s="76"/>
      <c r="K10" s="76"/>
      <c r="L10" s="76"/>
      <c r="M10" s="76"/>
      <c r="N10" s="76"/>
      <c r="O10" s="76"/>
      <c r="P10" s="76"/>
      <c r="Q10" s="76"/>
      <c r="R10" s="76"/>
      <c r="S10" s="76"/>
      <c r="T10" s="76"/>
      <c r="U10" s="76"/>
      <c r="V10" s="76"/>
      <c r="W10" s="76"/>
      <c r="X10" s="76"/>
    </row>
    <row r="11">
      <c r="A11" s="80">
        <v>7.0</v>
      </c>
      <c r="B11" s="81">
        <v>44510.0</v>
      </c>
      <c r="C11" s="80">
        <f t="shared" si="1"/>
        <v>13</v>
      </c>
      <c r="D11" s="80">
        <v>2.0</v>
      </c>
      <c r="E11" s="84">
        <f> -(C4/F4) * A11 + C4</f>
        <v>15.27777778</v>
      </c>
      <c r="F11" s="86">
        <f t="shared" si="2"/>
        <v>11</v>
      </c>
      <c r="G11" s="76"/>
      <c r="H11" s="76"/>
      <c r="I11" s="76"/>
      <c r="J11" s="76"/>
      <c r="K11" s="76"/>
      <c r="L11" s="76"/>
      <c r="M11" s="76"/>
      <c r="N11" s="76"/>
      <c r="O11" s="76"/>
      <c r="P11" s="76"/>
      <c r="Q11" s="76"/>
      <c r="R11" s="76"/>
      <c r="S11" s="76"/>
      <c r="T11" s="76"/>
      <c r="U11" s="76"/>
      <c r="V11" s="76"/>
      <c r="W11" s="76"/>
      <c r="X11" s="76"/>
    </row>
    <row r="12">
      <c r="A12" s="80">
        <v>8.0</v>
      </c>
      <c r="B12" s="81">
        <v>44511.0</v>
      </c>
      <c r="C12" s="80">
        <f t="shared" si="1"/>
        <v>11</v>
      </c>
      <c r="D12" s="83">
        <v>0.0</v>
      </c>
      <c r="E12" s="87">
        <f> -(C4/F4) * A12 + C4</f>
        <v>13.88888889</v>
      </c>
      <c r="F12" s="86">
        <f t="shared" si="2"/>
        <v>10</v>
      </c>
      <c r="G12" s="76"/>
      <c r="H12" s="76"/>
      <c r="I12" s="76"/>
      <c r="J12" s="76"/>
      <c r="K12" s="76"/>
      <c r="L12" s="76"/>
      <c r="M12" s="76"/>
      <c r="N12" s="76"/>
      <c r="O12" s="76"/>
      <c r="P12" s="76"/>
      <c r="Q12" s="76"/>
      <c r="R12" s="76"/>
      <c r="S12" s="76"/>
      <c r="T12" s="76"/>
      <c r="U12" s="76"/>
      <c r="V12" s="76"/>
      <c r="W12" s="76"/>
      <c r="X12" s="76"/>
    </row>
    <row r="13">
      <c r="A13" s="80">
        <v>9.0</v>
      </c>
      <c r="B13" s="81">
        <v>44512.0</v>
      </c>
      <c r="C13" s="80">
        <f t="shared" si="1"/>
        <v>11</v>
      </c>
      <c r="D13" s="80">
        <v>0.0</v>
      </c>
      <c r="E13" s="87">
        <f> -(C4/F4) * A13 + C4</f>
        <v>12.5</v>
      </c>
      <c r="F13" s="86">
        <f t="shared" si="2"/>
        <v>9</v>
      </c>
      <c r="G13" s="76"/>
      <c r="H13" s="76"/>
      <c r="I13" s="76"/>
      <c r="J13" s="76"/>
      <c r="K13" s="76"/>
      <c r="L13" s="76"/>
      <c r="M13" s="76"/>
      <c r="N13" s="76"/>
      <c r="O13" s="76"/>
      <c r="P13" s="76"/>
      <c r="Q13" s="76"/>
      <c r="R13" s="76"/>
      <c r="S13" s="76"/>
      <c r="T13" s="76"/>
      <c r="U13" s="76"/>
      <c r="V13" s="76"/>
      <c r="W13" s="76"/>
      <c r="X13" s="76"/>
    </row>
    <row r="14">
      <c r="A14" s="80">
        <v>10.0</v>
      </c>
      <c r="B14" s="81">
        <v>44513.0</v>
      </c>
      <c r="C14" s="80">
        <f t="shared" si="1"/>
        <v>11</v>
      </c>
      <c r="D14" s="80">
        <v>2.0</v>
      </c>
      <c r="E14" s="87">
        <f> -(C4/F4) * A14 + C4</f>
        <v>11.11111111</v>
      </c>
      <c r="F14" s="86">
        <f t="shared" si="2"/>
        <v>8</v>
      </c>
      <c r="G14" s="76"/>
      <c r="H14" s="76"/>
      <c r="I14" s="76"/>
      <c r="J14" s="76"/>
      <c r="K14" s="76"/>
      <c r="L14" s="76"/>
      <c r="M14" s="76"/>
      <c r="N14" s="76"/>
      <c r="O14" s="76"/>
      <c r="P14" s="76"/>
      <c r="Q14" s="76"/>
      <c r="R14" s="76"/>
      <c r="S14" s="76"/>
      <c r="T14" s="76"/>
      <c r="U14" s="76"/>
      <c r="V14" s="76"/>
      <c r="W14" s="76"/>
      <c r="X14" s="76"/>
    </row>
    <row r="15">
      <c r="A15" s="80">
        <v>11.0</v>
      </c>
      <c r="B15" s="81">
        <v>44514.0</v>
      </c>
      <c r="C15" s="80">
        <f t="shared" si="1"/>
        <v>9</v>
      </c>
      <c r="D15" s="80">
        <v>1.0</v>
      </c>
      <c r="E15" s="87">
        <f> -(C4/F4) * A15 + C4</f>
        <v>9.722222222</v>
      </c>
      <c r="F15" s="86">
        <f t="shared" si="2"/>
        <v>7</v>
      </c>
      <c r="G15" s="76"/>
      <c r="H15" s="76"/>
      <c r="I15" s="76"/>
      <c r="J15" s="76"/>
      <c r="K15" s="76"/>
      <c r="L15" s="76"/>
      <c r="M15" s="76"/>
      <c r="N15" s="76"/>
      <c r="O15" s="76"/>
      <c r="P15" s="76"/>
      <c r="Q15" s="76"/>
      <c r="R15" s="76"/>
      <c r="S15" s="76"/>
      <c r="T15" s="76"/>
      <c r="U15" s="76"/>
      <c r="V15" s="76"/>
      <c r="W15" s="76"/>
      <c r="X15" s="76"/>
    </row>
    <row r="16">
      <c r="A16" s="80">
        <v>12.0</v>
      </c>
      <c r="B16" s="81">
        <v>44515.0</v>
      </c>
      <c r="C16" s="80">
        <f t="shared" si="1"/>
        <v>8</v>
      </c>
      <c r="D16" s="80">
        <v>4.0</v>
      </c>
      <c r="E16" s="87">
        <f> -(C4/F4) * A16 + C4</f>
        <v>8.333333333</v>
      </c>
      <c r="F16" s="86">
        <f t="shared" si="2"/>
        <v>6</v>
      </c>
      <c r="G16" s="76"/>
      <c r="H16" s="76"/>
      <c r="I16" s="76"/>
      <c r="J16" s="76"/>
      <c r="K16" s="76"/>
      <c r="L16" s="76"/>
      <c r="M16" s="76"/>
      <c r="N16" s="76"/>
      <c r="O16" s="76"/>
      <c r="P16" s="76"/>
      <c r="Q16" s="76"/>
      <c r="R16" s="76"/>
      <c r="S16" s="76"/>
      <c r="T16" s="76"/>
      <c r="U16" s="76"/>
      <c r="V16" s="76"/>
      <c r="W16" s="76"/>
      <c r="X16" s="76"/>
    </row>
    <row r="17">
      <c r="A17" s="80">
        <v>13.0</v>
      </c>
      <c r="B17" s="81">
        <v>44516.0</v>
      </c>
      <c r="C17" s="80">
        <f t="shared" si="1"/>
        <v>4</v>
      </c>
      <c r="D17" s="88">
        <v>2.0</v>
      </c>
      <c r="E17" s="87">
        <f> -(C4/F4) * A17 + C4</f>
        <v>6.944444444</v>
      </c>
      <c r="F17" s="86">
        <f t="shared" si="2"/>
        <v>5</v>
      </c>
      <c r="G17" s="76"/>
      <c r="H17" s="76"/>
      <c r="I17" s="76"/>
      <c r="J17" s="76"/>
      <c r="K17" s="76"/>
      <c r="L17" s="76"/>
      <c r="M17" s="76"/>
      <c r="N17" s="76"/>
      <c r="O17" s="76"/>
      <c r="P17" s="76"/>
      <c r="Q17" s="76"/>
      <c r="R17" s="76"/>
      <c r="S17" s="76"/>
      <c r="T17" s="76"/>
      <c r="U17" s="76"/>
      <c r="V17" s="76"/>
      <c r="W17" s="76"/>
      <c r="X17" s="76"/>
    </row>
    <row r="18">
      <c r="A18" s="80">
        <v>14.0</v>
      </c>
      <c r="B18" s="81">
        <v>44517.0</v>
      </c>
      <c r="C18" s="80">
        <f t="shared" si="1"/>
        <v>2</v>
      </c>
      <c r="D18" s="89">
        <v>1.0</v>
      </c>
      <c r="E18" s="87">
        <f> -(C4/F4) * A18 + C4</f>
        <v>5.555555556</v>
      </c>
      <c r="F18" s="86">
        <f t="shared" si="2"/>
        <v>4</v>
      </c>
      <c r="G18" s="76"/>
      <c r="H18" s="76"/>
      <c r="I18" s="76"/>
      <c r="J18" s="76"/>
      <c r="K18" s="76"/>
      <c r="L18" s="76"/>
      <c r="M18" s="76"/>
      <c r="N18" s="76"/>
      <c r="O18" s="76"/>
      <c r="P18" s="76"/>
      <c r="Q18" s="76"/>
      <c r="R18" s="76"/>
      <c r="S18" s="76"/>
      <c r="T18" s="76"/>
      <c r="U18" s="76"/>
      <c r="V18" s="76"/>
      <c r="W18" s="76"/>
      <c r="X18" s="76"/>
    </row>
    <row r="19">
      <c r="A19" s="80">
        <v>15.0</v>
      </c>
      <c r="B19" s="81">
        <v>44518.0</v>
      </c>
      <c r="C19" s="80">
        <f t="shared" si="1"/>
        <v>1</v>
      </c>
      <c r="D19" s="89">
        <v>0.0</v>
      </c>
      <c r="E19" s="87">
        <f> -(C4/F4) * A19 + C4</f>
        <v>4.166666667</v>
      </c>
      <c r="F19" s="86">
        <f t="shared" si="2"/>
        <v>3</v>
      </c>
      <c r="G19" s="76"/>
      <c r="H19" s="76"/>
      <c r="I19" s="76"/>
      <c r="J19" s="76"/>
      <c r="K19" s="76"/>
      <c r="L19" s="76"/>
      <c r="M19" s="76"/>
      <c r="N19" s="76"/>
      <c r="O19" s="76"/>
      <c r="P19" s="76"/>
      <c r="Q19" s="76"/>
      <c r="R19" s="76"/>
      <c r="S19" s="76"/>
      <c r="T19" s="76"/>
      <c r="U19" s="76"/>
      <c r="V19" s="76"/>
      <c r="W19" s="76"/>
      <c r="X19" s="76"/>
    </row>
    <row r="20">
      <c r="A20" s="80">
        <v>16.0</v>
      </c>
      <c r="B20" s="81">
        <v>44519.0</v>
      </c>
      <c r="C20" s="80">
        <f t="shared" si="1"/>
        <v>1</v>
      </c>
      <c r="D20" s="89">
        <v>2.0</v>
      </c>
      <c r="E20" s="87">
        <f> -(C4/F4) * A20 + C4</f>
        <v>2.777777778</v>
      </c>
      <c r="F20" s="86">
        <f t="shared" si="2"/>
        <v>2</v>
      </c>
      <c r="G20" s="76"/>
      <c r="H20" s="76"/>
      <c r="I20" s="76"/>
      <c r="J20" s="76"/>
      <c r="K20" s="76"/>
      <c r="L20" s="76"/>
      <c r="M20" s="76"/>
      <c r="N20" s="76"/>
      <c r="O20" s="76"/>
      <c r="P20" s="76"/>
      <c r="Q20" s="76"/>
      <c r="R20" s="76"/>
      <c r="S20" s="76"/>
      <c r="T20" s="76"/>
      <c r="U20" s="76"/>
      <c r="V20" s="76"/>
      <c r="W20" s="76"/>
      <c r="X20" s="76"/>
    </row>
    <row r="21">
      <c r="A21" s="80">
        <v>17.0</v>
      </c>
      <c r="B21" s="81">
        <v>44520.0</v>
      </c>
      <c r="C21" s="80">
        <f t="shared" si="1"/>
        <v>-1</v>
      </c>
      <c r="D21" s="89">
        <v>1.0</v>
      </c>
      <c r="E21" s="87">
        <f> -(C4/F4) * A21 + C4</f>
        <v>1.388888889</v>
      </c>
      <c r="F21" s="86">
        <f t="shared" si="2"/>
        <v>1</v>
      </c>
      <c r="G21" s="76"/>
      <c r="H21" s="76"/>
      <c r="I21" s="76"/>
      <c r="J21" s="76"/>
      <c r="K21" s="76"/>
      <c r="L21" s="76"/>
      <c r="M21" s="76"/>
      <c r="N21" s="76"/>
      <c r="O21" s="76"/>
      <c r="P21" s="76"/>
      <c r="Q21" s="76"/>
      <c r="R21" s="76"/>
      <c r="S21" s="76"/>
      <c r="T21" s="76"/>
      <c r="U21" s="76"/>
      <c r="V21" s="76"/>
      <c r="W21" s="76"/>
      <c r="X21" s="76"/>
    </row>
    <row r="22">
      <c r="A22" s="80">
        <v>18.0</v>
      </c>
      <c r="B22" s="81">
        <v>44521.0</v>
      </c>
      <c r="C22" s="80">
        <f t="shared" si="1"/>
        <v>-2</v>
      </c>
      <c r="D22" s="82">
        <v>1.0</v>
      </c>
      <c r="E22" s="87">
        <f> -(C4/F4) * A22 + C4</f>
        <v>0</v>
      </c>
      <c r="F22" s="86">
        <f t="shared" si="2"/>
        <v>0</v>
      </c>
      <c r="G22" s="76"/>
      <c r="H22" s="76"/>
      <c r="I22" s="76"/>
      <c r="J22" s="76"/>
      <c r="K22" s="76"/>
      <c r="L22" s="76"/>
      <c r="M22" s="76"/>
      <c r="N22" s="76"/>
      <c r="O22" s="76"/>
      <c r="P22" s="76"/>
      <c r="Q22" s="76"/>
      <c r="R22" s="76"/>
      <c r="S22" s="76"/>
      <c r="T22" s="76"/>
      <c r="U22" s="76"/>
      <c r="V22" s="76"/>
      <c r="W22" s="76"/>
      <c r="X22" s="76"/>
    </row>
    <row r="23">
      <c r="A23" s="76"/>
      <c r="B23" s="76"/>
      <c r="C23" s="76"/>
      <c r="D23" s="76"/>
      <c r="E23" s="76"/>
      <c r="F23" s="76"/>
      <c r="G23" s="76"/>
      <c r="H23" s="76"/>
      <c r="I23" s="76"/>
      <c r="J23" s="76"/>
      <c r="K23" s="76"/>
      <c r="L23" s="76"/>
      <c r="M23" s="76"/>
      <c r="N23" s="76"/>
      <c r="O23" s="76"/>
      <c r="P23" s="76"/>
      <c r="Q23" s="76"/>
      <c r="R23" s="76"/>
      <c r="S23" s="76"/>
      <c r="T23" s="76"/>
      <c r="U23" s="76"/>
      <c r="V23" s="76"/>
      <c r="W23" s="76"/>
      <c r="X23" s="76"/>
    </row>
    <row r="24">
      <c r="A24" s="76"/>
      <c r="B24" s="76"/>
      <c r="D24" s="76"/>
      <c r="E24" s="76"/>
      <c r="F24" s="76"/>
      <c r="G24" s="76"/>
      <c r="H24" s="76"/>
      <c r="I24" s="76"/>
      <c r="J24" s="76"/>
      <c r="K24" s="76"/>
      <c r="L24" s="76"/>
      <c r="M24" s="76"/>
      <c r="N24" s="76"/>
      <c r="O24" s="76"/>
      <c r="P24" s="76"/>
      <c r="Q24" s="76"/>
      <c r="R24" s="76"/>
      <c r="S24" s="76"/>
      <c r="T24" s="76"/>
      <c r="U24" s="76"/>
      <c r="V24" s="76"/>
      <c r="W24" s="76"/>
      <c r="X24" s="76"/>
    </row>
    <row r="25">
      <c r="A25" s="76"/>
      <c r="B25" s="90" t="s">
        <v>57</v>
      </c>
      <c r="C25" s="76"/>
      <c r="D25" s="76" t="s">
        <v>58</v>
      </c>
      <c r="E25" s="76"/>
      <c r="F25" s="76"/>
      <c r="G25" s="76"/>
      <c r="H25" s="76"/>
      <c r="I25" s="76"/>
      <c r="J25" s="76"/>
      <c r="K25" s="76"/>
      <c r="L25" s="76"/>
      <c r="M25" s="76"/>
      <c r="N25" s="76"/>
      <c r="O25" s="76"/>
      <c r="P25" s="76"/>
      <c r="Q25" s="76"/>
      <c r="R25" s="76"/>
      <c r="S25" s="76"/>
      <c r="T25" s="76"/>
      <c r="U25" s="76"/>
      <c r="V25" s="76"/>
      <c r="W25" s="76"/>
      <c r="X25" s="76"/>
    </row>
    <row r="26">
      <c r="A26" s="76"/>
      <c r="B26" s="90">
        <v>23.0</v>
      </c>
      <c r="C26" s="76"/>
      <c r="D26" s="76">
        <f>SUM(D4:D22)</f>
        <v>28</v>
      </c>
      <c r="E26" s="76"/>
      <c r="F26" s="76"/>
      <c r="G26" s="76"/>
      <c r="H26" s="76"/>
      <c r="I26" s="76"/>
      <c r="J26" s="76"/>
      <c r="K26" s="76"/>
      <c r="L26" s="76"/>
      <c r="M26" s="76"/>
      <c r="N26" s="76"/>
      <c r="O26" s="76"/>
      <c r="P26" s="76"/>
      <c r="Q26" s="76"/>
      <c r="R26" s="76"/>
      <c r="S26" s="76"/>
      <c r="T26" s="76"/>
      <c r="U26" s="76"/>
      <c r="V26" s="76"/>
      <c r="W26" s="76"/>
      <c r="X26" s="76"/>
    </row>
    <row r="27">
      <c r="A27" s="76"/>
      <c r="B27" s="76"/>
      <c r="C27" s="76"/>
      <c r="D27" s="90" t="s">
        <v>59</v>
      </c>
      <c r="E27" s="76"/>
      <c r="F27" s="76"/>
      <c r="G27" s="76"/>
      <c r="H27" s="76"/>
      <c r="I27" s="76"/>
      <c r="J27" s="76"/>
      <c r="K27" s="76"/>
      <c r="L27" s="76"/>
      <c r="M27" s="76"/>
      <c r="N27" s="76"/>
      <c r="O27" s="76"/>
      <c r="P27" s="76"/>
      <c r="Q27" s="76"/>
      <c r="R27" s="76"/>
      <c r="S27" s="76"/>
      <c r="T27" s="76"/>
      <c r="U27" s="76"/>
      <c r="V27" s="76"/>
      <c r="W27" s="76"/>
      <c r="X27" s="76"/>
    </row>
    <row r="28">
      <c r="A28" s="76"/>
      <c r="B28" s="76"/>
      <c r="C28" s="76"/>
      <c r="D28" s="76">
        <f>FLOOR(((D26-C4)/(C4)) *100,1)</f>
        <v>12</v>
      </c>
      <c r="E28" s="76"/>
      <c r="F28" s="76"/>
      <c r="G28" s="76"/>
      <c r="H28" s="76"/>
      <c r="I28" s="76"/>
      <c r="J28" s="76"/>
      <c r="K28" s="76"/>
      <c r="L28" s="76"/>
      <c r="M28" s="76"/>
      <c r="N28" s="76"/>
      <c r="O28" s="76"/>
      <c r="P28" s="76"/>
      <c r="Q28" s="76"/>
      <c r="R28" s="76"/>
      <c r="S28" s="76"/>
      <c r="T28" s="76"/>
      <c r="U28" s="76"/>
      <c r="V28" s="76"/>
      <c r="W28" s="76"/>
      <c r="X28" s="76"/>
    </row>
    <row r="29">
      <c r="A29" s="76"/>
      <c r="B29" s="76"/>
      <c r="C29" s="76"/>
      <c r="E29" s="76"/>
      <c r="F29" s="76"/>
      <c r="G29" s="76"/>
      <c r="H29" s="76"/>
      <c r="I29" s="76"/>
      <c r="J29" s="76"/>
      <c r="K29" s="76"/>
      <c r="L29" s="76"/>
      <c r="M29" s="76"/>
      <c r="N29" s="76"/>
      <c r="O29" s="76"/>
      <c r="P29" s="76"/>
      <c r="Q29" s="76"/>
      <c r="R29" s="76"/>
      <c r="S29" s="76"/>
      <c r="T29" s="76"/>
      <c r="U29" s="76"/>
      <c r="V29" s="76"/>
      <c r="W29" s="76"/>
      <c r="X29" s="76"/>
    </row>
    <row r="30">
      <c r="A30" s="76"/>
      <c r="B30" s="76"/>
      <c r="C30" s="76"/>
      <c r="E30" s="76"/>
      <c r="G30" s="76"/>
      <c r="H30" s="76"/>
      <c r="I30" s="76"/>
      <c r="J30" s="76"/>
      <c r="K30" s="76"/>
      <c r="L30" s="76"/>
      <c r="M30" s="76"/>
      <c r="N30" s="76"/>
      <c r="O30" s="76"/>
      <c r="P30" s="76"/>
      <c r="Q30" s="76"/>
      <c r="R30" s="76"/>
      <c r="S30" s="76"/>
      <c r="T30" s="76"/>
      <c r="U30" s="76"/>
      <c r="V30" s="76"/>
      <c r="W30" s="76"/>
      <c r="X30" s="76"/>
    </row>
    <row r="31">
      <c r="A31" s="76"/>
      <c r="B31" s="76"/>
      <c r="C31" s="76"/>
      <c r="E31" s="76"/>
      <c r="F31" s="76"/>
      <c r="G31" s="76"/>
      <c r="H31" s="76"/>
      <c r="I31" s="76"/>
      <c r="J31" s="76"/>
      <c r="K31" s="76"/>
      <c r="L31" s="76"/>
      <c r="M31" s="76"/>
      <c r="N31" s="76"/>
      <c r="O31" s="76"/>
      <c r="P31" s="76"/>
      <c r="Q31" s="76"/>
      <c r="R31" s="76"/>
      <c r="S31" s="76"/>
      <c r="T31" s="76"/>
      <c r="U31" s="76"/>
      <c r="V31" s="76"/>
      <c r="W31" s="76"/>
      <c r="X31" s="76"/>
    </row>
    <row r="32">
      <c r="A32" s="76"/>
      <c r="B32" s="76"/>
      <c r="C32" s="76"/>
      <c r="D32" s="76"/>
      <c r="E32" s="76"/>
      <c r="F32" s="76"/>
      <c r="G32" s="76"/>
      <c r="H32" s="76"/>
      <c r="I32" s="76"/>
      <c r="J32" s="76"/>
      <c r="K32" s="76"/>
      <c r="L32" s="76"/>
      <c r="M32" s="76"/>
      <c r="N32" s="76"/>
      <c r="O32" s="76"/>
      <c r="P32" s="76"/>
      <c r="Q32" s="76"/>
      <c r="R32" s="76"/>
      <c r="S32" s="76"/>
      <c r="T32" s="76"/>
      <c r="U32" s="76"/>
      <c r="V32" s="76"/>
      <c r="W32" s="76"/>
      <c r="X32" s="76"/>
    </row>
    <row r="33">
      <c r="A33" s="76"/>
      <c r="B33" s="76"/>
      <c r="C33" s="76"/>
      <c r="D33" s="76"/>
      <c r="E33" s="76"/>
      <c r="F33" s="76"/>
      <c r="G33" s="76"/>
      <c r="H33" s="76"/>
      <c r="I33" s="76"/>
      <c r="J33" s="76"/>
      <c r="K33" s="76"/>
      <c r="L33" s="76"/>
      <c r="M33" s="76"/>
      <c r="N33" s="76"/>
      <c r="O33" s="76"/>
      <c r="P33" s="76"/>
      <c r="Q33" s="76"/>
      <c r="R33" s="76"/>
      <c r="S33" s="76"/>
      <c r="T33" s="76"/>
      <c r="U33" s="76"/>
      <c r="V33" s="76"/>
      <c r="W33" s="76"/>
      <c r="X33" s="76"/>
    </row>
    <row r="34">
      <c r="A34" s="76"/>
      <c r="B34" s="76"/>
      <c r="C34" s="76"/>
      <c r="D34" s="76"/>
      <c r="E34" s="76"/>
      <c r="F34" s="76"/>
      <c r="G34" s="76"/>
      <c r="H34" s="76"/>
      <c r="I34" s="76"/>
      <c r="J34" s="76"/>
      <c r="K34" s="76"/>
      <c r="L34" s="76"/>
      <c r="M34" s="76"/>
      <c r="N34" s="76"/>
      <c r="O34" s="76"/>
      <c r="P34" s="76"/>
      <c r="Q34" s="76"/>
      <c r="R34" s="76"/>
      <c r="S34" s="76"/>
      <c r="T34" s="76"/>
      <c r="U34" s="76"/>
      <c r="V34" s="76"/>
      <c r="W34" s="76"/>
      <c r="X34" s="76"/>
    </row>
    <row r="35">
      <c r="A35" s="76"/>
      <c r="B35" s="76"/>
      <c r="C35" s="76"/>
      <c r="D35" s="76"/>
      <c r="E35" s="76"/>
      <c r="F35" s="76"/>
      <c r="G35" s="76"/>
      <c r="H35" s="76"/>
      <c r="I35" s="76"/>
      <c r="J35" s="76"/>
      <c r="K35" s="76"/>
      <c r="L35" s="76"/>
      <c r="M35" s="76"/>
      <c r="N35" s="76"/>
      <c r="O35" s="76"/>
      <c r="P35" s="76"/>
      <c r="Q35" s="76"/>
      <c r="R35" s="76"/>
      <c r="S35" s="76"/>
      <c r="T35" s="76"/>
      <c r="U35" s="76"/>
      <c r="V35" s="76"/>
      <c r="W35" s="76"/>
      <c r="X35" s="76"/>
    </row>
    <row r="36">
      <c r="A36" s="76"/>
      <c r="B36" s="76"/>
      <c r="C36" s="76"/>
      <c r="D36" s="76"/>
      <c r="E36" s="76"/>
      <c r="F36" s="76"/>
      <c r="G36" s="76"/>
      <c r="H36" s="76"/>
      <c r="I36" s="76"/>
      <c r="J36" s="76"/>
      <c r="K36" s="76"/>
      <c r="L36" s="76"/>
      <c r="M36" s="76"/>
      <c r="N36" s="76"/>
      <c r="O36" s="76"/>
      <c r="P36" s="76"/>
      <c r="Q36" s="76"/>
      <c r="R36" s="76"/>
      <c r="S36" s="76"/>
      <c r="T36" s="76"/>
      <c r="U36" s="76"/>
      <c r="V36" s="76"/>
      <c r="W36" s="76"/>
      <c r="X36" s="76"/>
    </row>
    <row r="37">
      <c r="A37" s="76"/>
      <c r="B37" s="76"/>
      <c r="C37" s="76"/>
      <c r="D37" s="76"/>
      <c r="E37" s="76"/>
      <c r="F37" s="76"/>
      <c r="G37" s="76"/>
      <c r="H37" s="76"/>
      <c r="I37" s="76"/>
      <c r="J37" s="76"/>
      <c r="K37" s="76"/>
      <c r="L37" s="76"/>
      <c r="M37" s="76"/>
      <c r="N37" s="76"/>
      <c r="O37" s="76"/>
      <c r="P37" s="76"/>
      <c r="Q37" s="76"/>
      <c r="R37" s="76"/>
      <c r="S37" s="76"/>
      <c r="T37" s="76"/>
      <c r="U37" s="76"/>
      <c r="V37" s="76"/>
      <c r="W37" s="76"/>
      <c r="X37" s="76"/>
    </row>
    <row r="38">
      <c r="A38" s="76"/>
      <c r="B38" s="76"/>
      <c r="C38" s="76"/>
      <c r="D38" s="76"/>
      <c r="E38" s="76"/>
      <c r="F38" s="76"/>
      <c r="G38" s="76"/>
      <c r="H38" s="76"/>
      <c r="I38" s="76"/>
      <c r="J38" s="76"/>
      <c r="K38" s="76"/>
      <c r="L38" s="76"/>
      <c r="M38" s="76"/>
      <c r="N38" s="76"/>
      <c r="O38" s="76"/>
      <c r="P38" s="76"/>
      <c r="Q38" s="76"/>
      <c r="R38" s="76"/>
      <c r="S38" s="76"/>
      <c r="T38" s="76"/>
      <c r="U38" s="76"/>
      <c r="V38" s="76"/>
      <c r="W38" s="76"/>
      <c r="X38" s="76"/>
    </row>
    <row r="39">
      <c r="A39" s="76"/>
      <c r="B39" s="76"/>
      <c r="C39" s="76"/>
      <c r="D39" s="76"/>
      <c r="E39" s="76"/>
      <c r="F39" s="76"/>
      <c r="G39" s="76"/>
      <c r="H39" s="76"/>
      <c r="I39" s="76"/>
      <c r="J39" s="76"/>
      <c r="K39" s="76"/>
      <c r="L39" s="76"/>
      <c r="M39" s="76"/>
      <c r="N39" s="76"/>
      <c r="O39" s="76"/>
      <c r="P39" s="76"/>
      <c r="Q39" s="76"/>
      <c r="R39" s="76"/>
      <c r="S39" s="76"/>
      <c r="T39" s="76"/>
      <c r="U39" s="76"/>
      <c r="V39" s="76"/>
      <c r="W39" s="76"/>
      <c r="X39" s="76"/>
    </row>
    <row r="40">
      <c r="A40" s="76"/>
      <c r="B40" s="76"/>
      <c r="C40" s="76"/>
      <c r="D40" s="76"/>
      <c r="E40" s="76"/>
      <c r="F40" s="76"/>
      <c r="G40" s="76"/>
      <c r="H40" s="76"/>
      <c r="I40" s="76"/>
      <c r="J40" s="76"/>
      <c r="K40" s="76"/>
      <c r="L40" s="76"/>
      <c r="M40" s="76"/>
      <c r="N40" s="76"/>
      <c r="O40" s="76"/>
      <c r="P40" s="76"/>
      <c r="Q40" s="76"/>
      <c r="R40" s="76"/>
      <c r="S40" s="76"/>
      <c r="T40" s="76"/>
      <c r="U40" s="76"/>
      <c r="V40" s="76"/>
      <c r="W40" s="76"/>
      <c r="X40" s="76"/>
    </row>
    <row r="41">
      <c r="A41" s="76"/>
      <c r="B41" s="76"/>
      <c r="C41" s="76"/>
      <c r="D41" s="76"/>
      <c r="E41" s="76"/>
      <c r="F41" s="76"/>
      <c r="G41" s="76"/>
      <c r="H41" s="76"/>
      <c r="I41" s="76"/>
      <c r="J41" s="76"/>
      <c r="K41" s="76"/>
      <c r="L41" s="76"/>
      <c r="M41" s="76"/>
      <c r="N41" s="76"/>
      <c r="O41" s="76"/>
      <c r="P41" s="76"/>
      <c r="Q41" s="76"/>
      <c r="R41" s="76"/>
      <c r="S41" s="76"/>
      <c r="T41" s="76"/>
      <c r="U41" s="76"/>
      <c r="V41" s="76"/>
      <c r="W41" s="76"/>
      <c r="X41" s="76"/>
    </row>
    <row r="42">
      <c r="A42" s="76"/>
      <c r="B42" s="76"/>
      <c r="C42" s="76"/>
      <c r="D42" s="76"/>
      <c r="E42" s="76"/>
      <c r="F42" s="76"/>
      <c r="G42" s="76"/>
      <c r="H42" s="76"/>
      <c r="I42" s="76"/>
      <c r="J42" s="76"/>
      <c r="K42" s="76"/>
      <c r="L42" s="76"/>
      <c r="M42" s="76"/>
      <c r="N42" s="76"/>
      <c r="O42" s="76"/>
      <c r="P42" s="76"/>
      <c r="Q42" s="76"/>
      <c r="R42" s="76"/>
      <c r="S42" s="76"/>
      <c r="T42" s="76"/>
      <c r="U42" s="76"/>
      <c r="V42" s="76"/>
      <c r="W42" s="76"/>
      <c r="X42" s="76"/>
    </row>
    <row r="43">
      <c r="A43" s="76"/>
      <c r="B43" s="76"/>
      <c r="C43" s="76"/>
      <c r="D43" s="76"/>
      <c r="E43" s="76"/>
      <c r="F43" s="76"/>
      <c r="G43" s="76"/>
      <c r="H43" s="76"/>
      <c r="I43" s="76"/>
      <c r="J43" s="76"/>
      <c r="K43" s="76"/>
      <c r="L43" s="76"/>
      <c r="M43" s="76"/>
      <c r="N43" s="76"/>
      <c r="O43" s="76"/>
      <c r="P43" s="76"/>
      <c r="Q43" s="76"/>
      <c r="R43" s="76"/>
      <c r="S43" s="76"/>
      <c r="T43" s="76"/>
      <c r="U43" s="76"/>
      <c r="V43" s="76"/>
      <c r="W43" s="76"/>
      <c r="X43" s="76"/>
    </row>
    <row r="44">
      <c r="A44" s="76"/>
      <c r="B44" s="76"/>
      <c r="C44" s="76"/>
      <c r="D44" s="76"/>
      <c r="E44" s="76"/>
      <c r="F44" s="76"/>
      <c r="G44" s="76"/>
      <c r="H44" s="76"/>
      <c r="I44" s="76"/>
      <c r="J44" s="76"/>
      <c r="K44" s="76"/>
      <c r="L44" s="76"/>
      <c r="M44" s="76"/>
      <c r="N44" s="76"/>
      <c r="O44" s="76"/>
      <c r="P44" s="76"/>
      <c r="Q44" s="76"/>
      <c r="R44" s="76"/>
      <c r="S44" s="76"/>
      <c r="T44" s="76"/>
      <c r="U44" s="76"/>
      <c r="V44" s="76"/>
      <c r="W44" s="76"/>
      <c r="X44" s="76"/>
    </row>
    <row r="45">
      <c r="A45" s="76"/>
      <c r="B45" s="76"/>
      <c r="C45" s="76"/>
      <c r="D45" s="76"/>
      <c r="E45" s="76"/>
      <c r="F45" s="76"/>
      <c r="G45" s="76"/>
      <c r="H45" s="76"/>
      <c r="I45" s="76"/>
      <c r="J45" s="76"/>
      <c r="K45" s="76"/>
      <c r="L45" s="76"/>
      <c r="M45" s="76"/>
      <c r="N45" s="76"/>
      <c r="O45" s="76"/>
      <c r="P45" s="76"/>
      <c r="Q45" s="76"/>
      <c r="R45" s="76"/>
      <c r="S45" s="76"/>
      <c r="T45" s="76"/>
      <c r="U45" s="76"/>
      <c r="V45" s="76"/>
      <c r="W45" s="76"/>
      <c r="X45" s="76"/>
    </row>
    <row r="46">
      <c r="A46" s="76"/>
      <c r="B46" s="76"/>
      <c r="C46" s="76"/>
      <c r="D46" s="76"/>
      <c r="E46" s="76"/>
      <c r="F46" s="76"/>
      <c r="G46" s="76"/>
      <c r="H46" s="76"/>
      <c r="I46" s="76"/>
      <c r="J46" s="76"/>
      <c r="K46" s="76"/>
      <c r="L46" s="76"/>
      <c r="M46" s="76"/>
      <c r="N46" s="76"/>
      <c r="O46" s="76"/>
      <c r="P46" s="76"/>
      <c r="Q46" s="76"/>
      <c r="R46" s="76"/>
      <c r="S46" s="76"/>
      <c r="T46" s="76"/>
      <c r="U46" s="76"/>
      <c r="V46" s="76"/>
      <c r="W46" s="76"/>
      <c r="X46" s="76"/>
    </row>
    <row r="47">
      <c r="A47" s="76"/>
      <c r="B47" s="76"/>
      <c r="C47" s="76"/>
      <c r="D47" s="76"/>
      <c r="E47" s="76"/>
      <c r="F47" s="76"/>
      <c r="G47" s="76"/>
      <c r="H47" s="76"/>
      <c r="I47" s="76"/>
      <c r="J47" s="76"/>
      <c r="K47" s="76"/>
      <c r="L47" s="76"/>
      <c r="M47" s="76"/>
      <c r="N47" s="76"/>
      <c r="O47" s="76"/>
      <c r="P47" s="76"/>
      <c r="Q47" s="76"/>
      <c r="R47" s="76"/>
      <c r="S47" s="76"/>
      <c r="T47" s="76"/>
      <c r="U47" s="76"/>
      <c r="V47" s="76"/>
      <c r="W47" s="76"/>
      <c r="X47" s="76"/>
    </row>
    <row r="48">
      <c r="A48" s="76"/>
      <c r="B48" s="76"/>
      <c r="C48" s="76"/>
      <c r="D48" s="76"/>
      <c r="E48" s="76"/>
      <c r="F48" s="76"/>
      <c r="G48" s="76"/>
      <c r="H48" s="76"/>
      <c r="I48" s="76"/>
      <c r="J48" s="76"/>
      <c r="K48" s="76"/>
      <c r="L48" s="76"/>
      <c r="M48" s="76"/>
      <c r="N48" s="76"/>
      <c r="O48" s="76"/>
      <c r="P48" s="76"/>
      <c r="Q48" s="76"/>
      <c r="R48" s="76"/>
      <c r="S48" s="76"/>
      <c r="T48" s="76"/>
      <c r="U48" s="76"/>
      <c r="V48" s="76"/>
      <c r="W48" s="76"/>
      <c r="X48" s="76"/>
    </row>
    <row r="49">
      <c r="A49" s="76"/>
      <c r="B49" s="76"/>
      <c r="C49" s="76"/>
      <c r="D49" s="76"/>
      <c r="E49" s="76"/>
      <c r="F49" s="76"/>
      <c r="G49" s="76"/>
      <c r="H49" s="76"/>
      <c r="I49" s="76"/>
      <c r="J49" s="76"/>
      <c r="K49" s="76"/>
      <c r="L49" s="76"/>
      <c r="M49" s="76"/>
      <c r="N49" s="76"/>
      <c r="O49" s="76"/>
      <c r="P49" s="76"/>
      <c r="Q49" s="76"/>
      <c r="R49" s="76"/>
      <c r="S49" s="76"/>
      <c r="T49" s="76"/>
      <c r="U49" s="76"/>
      <c r="V49" s="76"/>
      <c r="W49" s="76"/>
      <c r="X49" s="76"/>
    </row>
    <row r="50">
      <c r="A50" s="76"/>
      <c r="B50" s="76"/>
      <c r="C50" s="76"/>
      <c r="D50" s="76"/>
      <c r="E50" s="76"/>
      <c r="F50" s="76"/>
      <c r="G50" s="76"/>
      <c r="H50" s="76"/>
      <c r="I50" s="76"/>
      <c r="J50" s="76"/>
      <c r="K50" s="76"/>
      <c r="L50" s="76"/>
      <c r="M50" s="76"/>
      <c r="N50" s="76"/>
      <c r="O50" s="76"/>
      <c r="P50" s="76"/>
      <c r="Q50" s="76"/>
      <c r="R50" s="76"/>
      <c r="S50" s="76"/>
      <c r="T50" s="76"/>
      <c r="U50" s="76"/>
      <c r="V50" s="76"/>
      <c r="W50" s="76"/>
      <c r="X50" s="76"/>
    </row>
    <row r="51">
      <c r="A51" s="76"/>
      <c r="B51" s="76"/>
      <c r="C51" s="76"/>
      <c r="D51" s="76"/>
      <c r="E51" s="76"/>
      <c r="F51" s="76"/>
      <c r="G51" s="76"/>
      <c r="H51" s="76"/>
      <c r="I51" s="76"/>
      <c r="J51" s="76"/>
      <c r="K51" s="76"/>
      <c r="L51" s="76"/>
      <c r="M51" s="76"/>
      <c r="N51" s="76"/>
      <c r="O51" s="76"/>
      <c r="P51" s="76"/>
      <c r="Q51" s="76"/>
      <c r="R51" s="76"/>
      <c r="S51" s="76"/>
      <c r="T51" s="76"/>
      <c r="U51" s="76"/>
      <c r="V51" s="76"/>
      <c r="W51" s="76"/>
      <c r="X51" s="76"/>
    </row>
    <row r="52">
      <c r="A52" s="76"/>
      <c r="B52" s="76"/>
      <c r="C52" s="76"/>
      <c r="D52" s="76"/>
      <c r="E52" s="76"/>
      <c r="F52" s="76"/>
      <c r="G52" s="76"/>
      <c r="H52" s="76"/>
      <c r="I52" s="76"/>
      <c r="J52" s="76"/>
      <c r="K52" s="76"/>
      <c r="L52" s="76"/>
      <c r="M52" s="76"/>
      <c r="N52" s="76"/>
      <c r="O52" s="76"/>
      <c r="P52" s="76"/>
      <c r="Q52" s="76"/>
      <c r="R52" s="76"/>
      <c r="S52" s="76"/>
      <c r="T52" s="76"/>
      <c r="U52" s="76"/>
      <c r="V52" s="76"/>
      <c r="W52" s="76"/>
      <c r="X52" s="76"/>
    </row>
    <row r="53">
      <c r="A53" s="76"/>
      <c r="B53" s="76"/>
      <c r="C53" s="76"/>
      <c r="D53" s="76"/>
      <c r="E53" s="76"/>
      <c r="F53" s="76"/>
      <c r="G53" s="76"/>
      <c r="H53" s="76"/>
      <c r="I53" s="76"/>
      <c r="J53" s="76"/>
      <c r="K53" s="76"/>
      <c r="L53" s="76"/>
      <c r="M53" s="76"/>
      <c r="N53" s="76"/>
      <c r="O53" s="76"/>
      <c r="P53" s="76"/>
      <c r="Q53" s="76"/>
      <c r="R53" s="76"/>
      <c r="S53" s="76"/>
      <c r="T53" s="76"/>
      <c r="U53" s="76"/>
      <c r="V53" s="76"/>
      <c r="W53" s="76"/>
      <c r="X53" s="76"/>
    </row>
    <row r="54">
      <c r="A54" s="76"/>
      <c r="B54" s="76"/>
      <c r="C54" s="76"/>
      <c r="D54" s="76"/>
      <c r="E54" s="76"/>
      <c r="F54" s="76"/>
      <c r="G54" s="76"/>
      <c r="H54" s="76"/>
      <c r="I54" s="76"/>
      <c r="J54" s="76"/>
      <c r="K54" s="76"/>
      <c r="L54" s="76"/>
      <c r="M54" s="76"/>
      <c r="N54" s="76"/>
      <c r="O54" s="76"/>
      <c r="P54" s="76"/>
      <c r="Q54" s="76"/>
      <c r="R54" s="76"/>
      <c r="S54" s="76"/>
      <c r="T54" s="76"/>
      <c r="U54" s="76"/>
      <c r="V54" s="76"/>
      <c r="W54" s="76"/>
      <c r="X54" s="76"/>
    </row>
    <row r="55">
      <c r="A55" s="76"/>
      <c r="B55" s="76"/>
      <c r="C55" s="76"/>
      <c r="D55" s="76"/>
      <c r="E55" s="76"/>
      <c r="F55" s="76"/>
      <c r="G55" s="76"/>
      <c r="H55" s="76"/>
      <c r="I55" s="76"/>
      <c r="J55" s="76"/>
      <c r="K55" s="76"/>
      <c r="L55" s="76"/>
      <c r="M55" s="76"/>
      <c r="N55" s="76"/>
      <c r="O55" s="76"/>
      <c r="P55" s="76"/>
      <c r="Q55" s="76"/>
      <c r="R55" s="76"/>
      <c r="S55" s="76"/>
      <c r="T55" s="76"/>
      <c r="U55" s="76"/>
      <c r="V55" s="76"/>
      <c r="W55" s="76"/>
      <c r="X55" s="76"/>
    </row>
    <row r="56">
      <c r="A56" s="76"/>
      <c r="B56" s="76"/>
      <c r="C56" s="76"/>
      <c r="D56" s="76"/>
      <c r="E56" s="76"/>
      <c r="F56" s="76"/>
      <c r="G56" s="76"/>
      <c r="H56" s="76"/>
      <c r="I56" s="76"/>
      <c r="J56" s="76"/>
      <c r="K56" s="76"/>
      <c r="L56" s="76"/>
      <c r="M56" s="76"/>
      <c r="N56" s="76"/>
      <c r="O56" s="76"/>
      <c r="P56" s="76"/>
      <c r="Q56" s="76"/>
      <c r="R56" s="76"/>
      <c r="S56" s="76"/>
      <c r="T56" s="76"/>
      <c r="U56" s="76"/>
      <c r="V56" s="76"/>
      <c r="W56" s="76"/>
      <c r="X56" s="76"/>
    </row>
    <row r="57">
      <c r="A57" s="76"/>
      <c r="B57" s="76"/>
      <c r="C57" s="76"/>
      <c r="D57" s="76"/>
      <c r="E57" s="76"/>
      <c r="F57" s="76"/>
      <c r="G57" s="76"/>
      <c r="H57" s="76"/>
      <c r="I57" s="76"/>
      <c r="J57" s="76"/>
      <c r="K57" s="76"/>
      <c r="L57" s="76"/>
      <c r="M57" s="76"/>
      <c r="N57" s="76"/>
      <c r="O57" s="76"/>
      <c r="P57" s="76"/>
      <c r="Q57" s="76"/>
      <c r="R57" s="76"/>
      <c r="S57" s="76"/>
      <c r="T57" s="76"/>
      <c r="U57" s="76"/>
      <c r="V57" s="76"/>
      <c r="W57" s="76"/>
      <c r="X57" s="76"/>
    </row>
    <row r="58">
      <c r="A58" s="76"/>
      <c r="B58" s="76"/>
      <c r="C58" s="76"/>
      <c r="D58" s="76"/>
      <c r="E58" s="76"/>
      <c r="F58" s="76"/>
      <c r="G58" s="76"/>
      <c r="H58" s="76"/>
      <c r="I58" s="76"/>
      <c r="J58" s="76"/>
      <c r="K58" s="76"/>
      <c r="L58" s="76"/>
      <c r="M58" s="76"/>
      <c r="N58" s="76"/>
      <c r="O58" s="76"/>
      <c r="P58" s="76"/>
      <c r="Q58" s="76"/>
      <c r="R58" s="76"/>
      <c r="S58" s="76"/>
      <c r="T58" s="76"/>
      <c r="U58" s="76"/>
      <c r="V58" s="76"/>
      <c r="W58" s="76"/>
      <c r="X58" s="76"/>
    </row>
    <row r="59">
      <c r="A59" s="76"/>
      <c r="B59" s="76"/>
      <c r="C59" s="76"/>
      <c r="D59" s="76"/>
      <c r="E59" s="76"/>
      <c r="F59" s="76"/>
      <c r="G59" s="76"/>
      <c r="H59" s="76"/>
      <c r="I59" s="76"/>
      <c r="J59" s="76"/>
      <c r="K59" s="76"/>
      <c r="L59" s="76"/>
      <c r="M59" s="76"/>
      <c r="N59" s="76"/>
      <c r="O59" s="76"/>
      <c r="P59" s="76"/>
      <c r="Q59" s="76"/>
      <c r="R59" s="76"/>
      <c r="S59" s="76"/>
      <c r="T59" s="76"/>
      <c r="U59" s="76"/>
      <c r="V59" s="76"/>
      <c r="W59" s="76"/>
      <c r="X59" s="76"/>
    </row>
    <row r="60">
      <c r="A60" s="76"/>
      <c r="B60" s="76"/>
      <c r="C60" s="76"/>
      <c r="D60" s="76"/>
      <c r="E60" s="76"/>
      <c r="F60" s="76"/>
      <c r="G60" s="76"/>
      <c r="H60" s="76"/>
      <c r="I60" s="76"/>
      <c r="J60" s="76"/>
      <c r="K60" s="76"/>
      <c r="L60" s="76"/>
      <c r="M60" s="76"/>
      <c r="N60" s="76"/>
      <c r="O60" s="76"/>
      <c r="P60" s="76"/>
      <c r="Q60" s="76"/>
      <c r="R60" s="76"/>
      <c r="S60" s="76"/>
      <c r="T60" s="76"/>
      <c r="U60" s="76"/>
      <c r="V60" s="76"/>
      <c r="W60" s="76"/>
      <c r="X60" s="76"/>
    </row>
    <row r="61">
      <c r="A61" s="76"/>
      <c r="B61" s="76"/>
      <c r="C61" s="76"/>
      <c r="D61" s="76"/>
      <c r="E61" s="76"/>
      <c r="F61" s="76"/>
      <c r="G61" s="76"/>
      <c r="H61" s="76"/>
      <c r="I61" s="76"/>
      <c r="J61" s="76"/>
      <c r="K61" s="76"/>
      <c r="L61" s="76"/>
      <c r="M61" s="76"/>
      <c r="N61" s="76"/>
      <c r="O61" s="76"/>
      <c r="P61" s="76"/>
      <c r="Q61" s="76"/>
      <c r="R61" s="76"/>
      <c r="S61" s="76"/>
      <c r="T61" s="76"/>
      <c r="U61" s="76"/>
      <c r="V61" s="76"/>
      <c r="W61" s="76"/>
      <c r="X61" s="76"/>
    </row>
    <row r="62">
      <c r="A62" s="76"/>
      <c r="B62" s="76"/>
      <c r="C62" s="76"/>
      <c r="D62" s="76"/>
      <c r="E62" s="76"/>
      <c r="F62" s="76"/>
      <c r="G62" s="76"/>
      <c r="H62" s="76"/>
      <c r="I62" s="76"/>
      <c r="J62" s="76"/>
      <c r="K62" s="76"/>
      <c r="L62" s="76"/>
      <c r="M62" s="76"/>
      <c r="N62" s="76"/>
      <c r="O62" s="76"/>
      <c r="P62" s="76"/>
      <c r="Q62" s="76"/>
      <c r="R62" s="76"/>
      <c r="S62" s="76"/>
      <c r="T62" s="76"/>
      <c r="U62" s="76"/>
      <c r="V62" s="76"/>
      <c r="W62" s="76"/>
      <c r="X62" s="76"/>
    </row>
    <row r="63">
      <c r="A63" s="76"/>
      <c r="B63" s="76"/>
      <c r="C63" s="76"/>
      <c r="D63" s="76"/>
      <c r="E63" s="76"/>
      <c r="F63" s="76"/>
      <c r="G63" s="76"/>
      <c r="H63" s="76"/>
      <c r="I63" s="76"/>
      <c r="J63" s="76"/>
      <c r="K63" s="76"/>
      <c r="L63" s="76"/>
      <c r="M63" s="76"/>
      <c r="N63" s="76"/>
      <c r="O63" s="76"/>
      <c r="P63" s="76"/>
      <c r="Q63" s="76"/>
      <c r="R63" s="76"/>
      <c r="S63" s="76"/>
      <c r="T63" s="76"/>
      <c r="U63" s="76"/>
      <c r="V63" s="76"/>
      <c r="W63" s="76"/>
      <c r="X63" s="76"/>
    </row>
    <row r="64">
      <c r="A64" s="76"/>
      <c r="B64" s="76"/>
      <c r="C64" s="76"/>
      <c r="D64" s="76"/>
      <c r="E64" s="76"/>
      <c r="F64" s="76"/>
      <c r="G64" s="76"/>
      <c r="H64" s="76"/>
      <c r="I64" s="76"/>
      <c r="J64" s="76"/>
      <c r="K64" s="76"/>
      <c r="L64" s="76"/>
      <c r="M64" s="76"/>
      <c r="N64" s="76"/>
      <c r="O64" s="76"/>
      <c r="P64" s="76"/>
      <c r="Q64" s="76"/>
      <c r="R64" s="76"/>
      <c r="S64" s="76"/>
      <c r="T64" s="76"/>
      <c r="U64" s="76"/>
      <c r="V64" s="76"/>
      <c r="W64" s="76"/>
      <c r="X64" s="76"/>
    </row>
    <row r="65">
      <c r="A65" s="76"/>
      <c r="B65" s="76"/>
      <c r="C65" s="76"/>
      <c r="D65" s="76"/>
      <c r="E65" s="76"/>
      <c r="F65" s="76"/>
      <c r="G65" s="76"/>
      <c r="H65" s="76"/>
      <c r="I65" s="76"/>
      <c r="J65" s="76"/>
      <c r="K65" s="76"/>
      <c r="L65" s="76"/>
      <c r="M65" s="76"/>
      <c r="N65" s="76"/>
      <c r="O65" s="76"/>
      <c r="P65" s="76"/>
      <c r="Q65" s="76"/>
      <c r="R65" s="76"/>
      <c r="S65" s="76"/>
      <c r="T65" s="76"/>
      <c r="U65" s="76"/>
      <c r="V65" s="76"/>
      <c r="W65" s="76"/>
      <c r="X65" s="76"/>
    </row>
    <row r="66">
      <c r="A66" s="76"/>
      <c r="B66" s="76"/>
      <c r="C66" s="76"/>
      <c r="D66" s="76"/>
      <c r="E66" s="76"/>
      <c r="F66" s="76"/>
      <c r="G66" s="76"/>
      <c r="H66" s="76"/>
      <c r="I66" s="76"/>
      <c r="J66" s="76"/>
      <c r="K66" s="76"/>
      <c r="L66" s="76"/>
      <c r="M66" s="76"/>
      <c r="N66" s="76"/>
      <c r="O66" s="76"/>
      <c r="P66" s="76"/>
      <c r="Q66" s="76"/>
      <c r="R66" s="76"/>
      <c r="S66" s="76"/>
      <c r="T66" s="76"/>
      <c r="U66" s="76"/>
      <c r="V66" s="76"/>
      <c r="W66" s="76"/>
      <c r="X66" s="76"/>
    </row>
    <row r="67">
      <c r="A67" s="76"/>
      <c r="B67" s="76"/>
      <c r="C67" s="76"/>
      <c r="D67" s="76"/>
      <c r="E67" s="76"/>
      <c r="F67" s="76"/>
      <c r="G67" s="76"/>
      <c r="H67" s="76"/>
      <c r="I67" s="76"/>
      <c r="J67" s="76"/>
      <c r="K67" s="76"/>
      <c r="L67" s="76"/>
      <c r="M67" s="76"/>
      <c r="N67" s="76"/>
      <c r="O67" s="76"/>
      <c r="P67" s="76"/>
      <c r="Q67" s="76"/>
      <c r="R67" s="76"/>
      <c r="S67" s="76"/>
      <c r="T67" s="76"/>
      <c r="U67" s="76"/>
      <c r="V67" s="76"/>
      <c r="W67" s="76"/>
      <c r="X67" s="76"/>
    </row>
    <row r="68">
      <c r="A68" s="76"/>
      <c r="B68" s="76"/>
      <c r="C68" s="76"/>
      <c r="D68" s="76"/>
      <c r="E68" s="76"/>
      <c r="F68" s="76"/>
      <c r="G68" s="76"/>
      <c r="H68" s="76"/>
      <c r="I68" s="76"/>
      <c r="J68" s="76"/>
      <c r="K68" s="76"/>
      <c r="L68" s="76"/>
      <c r="M68" s="76"/>
      <c r="N68" s="76"/>
      <c r="O68" s="76"/>
      <c r="P68" s="76"/>
      <c r="Q68" s="76"/>
      <c r="R68" s="76"/>
      <c r="S68" s="76"/>
      <c r="T68" s="76"/>
      <c r="U68" s="76"/>
      <c r="V68" s="76"/>
      <c r="W68" s="76"/>
      <c r="X68" s="76"/>
    </row>
    <row r="69">
      <c r="A69" s="76"/>
      <c r="B69" s="76"/>
      <c r="C69" s="76"/>
      <c r="D69" s="76"/>
      <c r="E69" s="76"/>
      <c r="F69" s="76"/>
      <c r="G69" s="76"/>
      <c r="H69" s="76"/>
      <c r="I69" s="76"/>
      <c r="J69" s="76"/>
      <c r="K69" s="76"/>
      <c r="L69" s="76"/>
      <c r="M69" s="76"/>
      <c r="N69" s="76"/>
      <c r="O69" s="76"/>
      <c r="P69" s="76"/>
      <c r="Q69" s="76"/>
      <c r="R69" s="76"/>
      <c r="S69" s="76"/>
      <c r="T69" s="76"/>
      <c r="U69" s="76"/>
      <c r="V69" s="76"/>
      <c r="W69" s="76"/>
      <c r="X69" s="76"/>
    </row>
    <row r="70">
      <c r="A70" s="76"/>
      <c r="B70" s="76"/>
      <c r="C70" s="76"/>
      <c r="D70" s="76"/>
      <c r="E70" s="76"/>
      <c r="F70" s="76"/>
      <c r="G70" s="76"/>
      <c r="H70" s="76"/>
      <c r="I70" s="76"/>
      <c r="J70" s="76"/>
      <c r="K70" s="76"/>
      <c r="L70" s="76"/>
      <c r="M70" s="76"/>
      <c r="N70" s="76"/>
      <c r="O70" s="76"/>
      <c r="P70" s="76"/>
      <c r="Q70" s="76"/>
      <c r="R70" s="76"/>
      <c r="S70" s="76"/>
      <c r="T70" s="76"/>
      <c r="U70" s="76"/>
      <c r="V70" s="76"/>
      <c r="W70" s="76"/>
      <c r="X70" s="76"/>
    </row>
    <row r="71">
      <c r="A71" s="76"/>
      <c r="B71" s="76"/>
      <c r="C71" s="76"/>
      <c r="D71" s="76"/>
      <c r="E71" s="76"/>
      <c r="F71" s="76"/>
      <c r="G71" s="76"/>
      <c r="H71" s="76"/>
      <c r="I71" s="76"/>
      <c r="J71" s="76"/>
      <c r="K71" s="76"/>
      <c r="L71" s="76"/>
      <c r="M71" s="76"/>
      <c r="N71" s="76"/>
      <c r="O71" s="76"/>
      <c r="P71" s="76"/>
      <c r="Q71" s="76"/>
      <c r="R71" s="76"/>
      <c r="S71" s="76"/>
      <c r="T71" s="76"/>
      <c r="U71" s="76"/>
      <c r="V71" s="76"/>
      <c r="W71" s="76"/>
      <c r="X71" s="76"/>
    </row>
    <row r="72">
      <c r="A72" s="76"/>
      <c r="B72" s="76"/>
      <c r="C72" s="76"/>
      <c r="D72" s="76"/>
      <c r="E72" s="76"/>
      <c r="F72" s="76"/>
      <c r="G72" s="76"/>
      <c r="H72" s="76"/>
      <c r="I72" s="76"/>
      <c r="J72" s="76"/>
      <c r="K72" s="76"/>
      <c r="L72" s="76"/>
      <c r="M72" s="76"/>
      <c r="N72" s="76"/>
      <c r="O72" s="76"/>
      <c r="P72" s="76"/>
      <c r="Q72" s="76"/>
      <c r="R72" s="76"/>
      <c r="S72" s="76"/>
      <c r="T72" s="76"/>
      <c r="U72" s="76"/>
      <c r="V72" s="76"/>
      <c r="W72" s="76"/>
      <c r="X72" s="76"/>
    </row>
    <row r="73">
      <c r="A73" s="76"/>
      <c r="B73" s="76"/>
      <c r="C73" s="76"/>
      <c r="D73" s="76"/>
      <c r="E73" s="76"/>
      <c r="F73" s="76"/>
      <c r="G73" s="76"/>
      <c r="H73" s="76"/>
      <c r="I73" s="76"/>
      <c r="J73" s="76"/>
      <c r="K73" s="76"/>
      <c r="L73" s="76"/>
      <c r="M73" s="76"/>
      <c r="N73" s="76"/>
      <c r="O73" s="76"/>
      <c r="P73" s="76"/>
      <c r="Q73" s="76"/>
      <c r="R73" s="76"/>
      <c r="S73" s="76"/>
      <c r="T73" s="76"/>
      <c r="U73" s="76"/>
      <c r="V73" s="76"/>
      <c r="W73" s="76"/>
      <c r="X73" s="76"/>
    </row>
    <row r="74">
      <c r="A74" s="76"/>
      <c r="B74" s="76"/>
      <c r="C74" s="76"/>
      <c r="D74" s="76"/>
      <c r="E74" s="76"/>
      <c r="F74" s="76"/>
      <c r="G74" s="76"/>
      <c r="H74" s="76"/>
      <c r="I74" s="76"/>
      <c r="J74" s="76"/>
      <c r="K74" s="76"/>
      <c r="L74" s="76"/>
      <c r="M74" s="76"/>
      <c r="N74" s="76"/>
      <c r="O74" s="76"/>
      <c r="P74" s="76"/>
      <c r="Q74" s="76"/>
      <c r="R74" s="76"/>
      <c r="S74" s="76"/>
      <c r="T74" s="76"/>
      <c r="U74" s="76"/>
      <c r="V74" s="76"/>
      <c r="W74" s="76"/>
      <c r="X74" s="76"/>
    </row>
    <row r="75">
      <c r="A75" s="76"/>
      <c r="B75" s="76"/>
      <c r="C75" s="76"/>
      <c r="D75" s="76"/>
      <c r="E75" s="76"/>
      <c r="F75" s="76"/>
      <c r="G75" s="76"/>
      <c r="H75" s="76"/>
      <c r="I75" s="76"/>
      <c r="J75" s="76"/>
      <c r="K75" s="76"/>
      <c r="L75" s="76"/>
      <c r="M75" s="76"/>
      <c r="N75" s="76"/>
      <c r="O75" s="76"/>
      <c r="P75" s="76"/>
      <c r="Q75" s="76"/>
      <c r="R75" s="76"/>
      <c r="S75" s="76"/>
      <c r="T75" s="76"/>
      <c r="U75" s="76"/>
      <c r="V75" s="76"/>
      <c r="W75" s="76"/>
      <c r="X75" s="76"/>
    </row>
    <row r="76">
      <c r="A76" s="76"/>
      <c r="B76" s="76"/>
      <c r="C76" s="76"/>
      <c r="D76" s="76"/>
      <c r="E76" s="76"/>
      <c r="F76" s="76"/>
      <c r="G76" s="76"/>
      <c r="H76" s="76"/>
      <c r="I76" s="76"/>
      <c r="J76" s="76"/>
      <c r="K76" s="76"/>
      <c r="L76" s="76"/>
      <c r="M76" s="76"/>
      <c r="N76" s="76"/>
      <c r="O76" s="76"/>
      <c r="P76" s="76"/>
      <c r="Q76" s="76"/>
      <c r="R76" s="76"/>
      <c r="S76" s="76"/>
      <c r="T76" s="76"/>
      <c r="U76" s="76"/>
      <c r="V76" s="76"/>
      <c r="W76" s="76"/>
      <c r="X76" s="76"/>
    </row>
    <row r="77">
      <c r="A77" s="76"/>
      <c r="B77" s="76"/>
      <c r="C77" s="76"/>
      <c r="D77" s="76"/>
      <c r="E77" s="76"/>
      <c r="F77" s="76"/>
      <c r="G77" s="76"/>
      <c r="H77" s="76"/>
      <c r="I77" s="76"/>
      <c r="J77" s="76"/>
      <c r="K77" s="76"/>
      <c r="L77" s="76"/>
      <c r="M77" s="76"/>
      <c r="N77" s="76"/>
      <c r="O77" s="76"/>
      <c r="P77" s="76"/>
      <c r="Q77" s="76"/>
      <c r="R77" s="76"/>
      <c r="S77" s="76"/>
      <c r="T77" s="76"/>
      <c r="U77" s="76"/>
      <c r="V77" s="76"/>
      <c r="W77" s="76"/>
      <c r="X77" s="76"/>
    </row>
    <row r="78">
      <c r="A78" s="76"/>
      <c r="B78" s="76"/>
      <c r="C78" s="76"/>
      <c r="D78" s="76"/>
      <c r="E78" s="76"/>
      <c r="F78" s="76"/>
      <c r="G78" s="76"/>
      <c r="H78" s="76"/>
      <c r="I78" s="76"/>
      <c r="J78" s="76"/>
      <c r="K78" s="76"/>
      <c r="L78" s="76"/>
      <c r="M78" s="76"/>
      <c r="N78" s="76"/>
      <c r="O78" s="76"/>
      <c r="P78" s="76"/>
      <c r="Q78" s="76"/>
      <c r="R78" s="76"/>
      <c r="S78" s="76"/>
      <c r="T78" s="76"/>
      <c r="U78" s="76"/>
      <c r="V78" s="76"/>
      <c r="W78" s="76"/>
      <c r="X78" s="76"/>
    </row>
    <row r="79">
      <c r="A79" s="76"/>
      <c r="B79" s="76"/>
      <c r="C79" s="76"/>
      <c r="D79" s="76"/>
      <c r="E79" s="76"/>
      <c r="F79" s="76"/>
      <c r="G79" s="76"/>
      <c r="H79" s="76"/>
      <c r="I79" s="76"/>
      <c r="J79" s="76"/>
      <c r="K79" s="76"/>
      <c r="L79" s="76"/>
      <c r="M79" s="76"/>
      <c r="N79" s="76"/>
      <c r="O79" s="76"/>
      <c r="P79" s="76"/>
      <c r="Q79" s="76"/>
      <c r="R79" s="76"/>
      <c r="S79" s="76"/>
      <c r="T79" s="76"/>
      <c r="U79" s="76"/>
      <c r="V79" s="76"/>
      <c r="W79" s="76"/>
      <c r="X79" s="76"/>
    </row>
    <row r="80">
      <c r="A80" s="76"/>
      <c r="B80" s="76"/>
      <c r="C80" s="76"/>
      <c r="D80" s="76"/>
      <c r="E80" s="76"/>
      <c r="F80" s="76"/>
      <c r="G80" s="76"/>
      <c r="H80" s="76"/>
      <c r="I80" s="76"/>
      <c r="J80" s="76"/>
      <c r="K80" s="76"/>
      <c r="L80" s="76"/>
      <c r="M80" s="76"/>
      <c r="N80" s="76"/>
      <c r="O80" s="76"/>
      <c r="P80" s="76"/>
      <c r="Q80" s="76"/>
      <c r="R80" s="76"/>
      <c r="S80" s="76"/>
      <c r="T80" s="76"/>
      <c r="U80" s="76"/>
      <c r="V80" s="76"/>
      <c r="W80" s="76"/>
      <c r="X80" s="76"/>
    </row>
    <row r="81">
      <c r="A81" s="76"/>
      <c r="B81" s="76"/>
      <c r="C81" s="76"/>
      <c r="D81" s="76"/>
      <c r="E81" s="76"/>
      <c r="F81" s="76"/>
      <c r="G81" s="76"/>
      <c r="H81" s="76"/>
      <c r="I81" s="76"/>
      <c r="J81" s="76"/>
      <c r="K81" s="76"/>
      <c r="L81" s="76"/>
      <c r="M81" s="76"/>
      <c r="N81" s="76"/>
      <c r="O81" s="76"/>
      <c r="P81" s="76"/>
      <c r="Q81" s="76"/>
      <c r="R81" s="76"/>
      <c r="S81" s="76"/>
      <c r="T81" s="76"/>
      <c r="U81" s="76"/>
      <c r="V81" s="76"/>
      <c r="W81" s="76"/>
      <c r="X81" s="76"/>
    </row>
    <row r="82">
      <c r="A82" s="76"/>
      <c r="B82" s="76"/>
      <c r="C82" s="76"/>
      <c r="D82" s="76"/>
      <c r="E82" s="76"/>
      <c r="F82" s="76"/>
      <c r="G82" s="76"/>
      <c r="H82" s="76"/>
      <c r="I82" s="76"/>
      <c r="J82" s="76"/>
      <c r="K82" s="76"/>
      <c r="L82" s="76"/>
      <c r="M82" s="76"/>
      <c r="N82" s="76"/>
      <c r="O82" s="76"/>
      <c r="P82" s="76"/>
      <c r="Q82" s="76"/>
      <c r="R82" s="76"/>
      <c r="S82" s="76"/>
      <c r="T82" s="76"/>
      <c r="U82" s="76"/>
      <c r="V82" s="76"/>
      <c r="W82" s="76"/>
      <c r="X82" s="76"/>
    </row>
    <row r="83">
      <c r="A83" s="76"/>
      <c r="B83" s="76"/>
      <c r="C83" s="76"/>
      <c r="D83" s="76"/>
      <c r="E83" s="76"/>
      <c r="F83" s="76"/>
      <c r="G83" s="76"/>
      <c r="H83" s="76"/>
      <c r="I83" s="76"/>
      <c r="J83" s="76"/>
      <c r="K83" s="76"/>
      <c r="L83" s="76"/>
      <c r="M83" s="76"/>
      <c r="N83" s="76"/>
      <c r="O83" s="76"/>
      <c r="P83" s="76"/>
      <c r="Q83" s="76"/>
      <c r="R83" s="76"/>
      <c r="S83" s="76"/>
      <c r="T83" s="76"/>
      <c r="U83" s="76"/>
      <c r="V83" s="76"/>
      <c r="W83" s="76"/>
      <c r="X83" s="76"/>
    </row>
    <row r="84">
      <c r="A84" s="76"/>
      <c r="B84" s="76"/>
      <c r="C84" s="76"/>
      <c r="D84" s="76"/>
      <c r="E84" s="76"/>
      <c r="F84" s="76"/>
      <c r="G84" s="76"/>
      <c r="H84" s="76"/>
      <c r="I84" s="76"/>
      <c r="J84" s="76"/>
      <c r="K84" s="76"/>
      <c r="L84" s="76"/>
      <c r="M84" s="76"/>
      <c r="N84" s="76"/>
      <c r="O84" s="76"/>
      <c r="P84" s="76"/>
      <c r="Q84" s="76"/>
      <c r="R84" s="76"/>
      <c r="S84" s="76"/>
      <c r="T84" s="76"/>
      <c r="U84" s="76"/>
      <c r="V84" s="76"/>
      <c r="W84" s="76"/>
      <c r="X84" s="76"/>
    </row>
    <row r="85">
      <c r="A85" s="76"/>
      <c r="B85" s="76"/>
      <c r="C85" s="76"/>
      <c r="D85" s="76"/>
      <c r="E85" s="76"/>
      <c r="F85" s="76"/>
      <c r="G85" s="76"/>
      <c r="H85" s="76"/>
      <c r="I85" s="76"/>
      <c r="J85" s="76"/>
      <c r="K85" s="76"/>
      <c r="L85" s="76"/>
      <c r="M85" s="76"/>
      <c r="N85" s="76"/>
      <c r="O85" s="76"/>
      <c r="P85" s="76"/>
      <c r="Q85" s="76"/>
      <c r="R85" s="76"/>
      <c r="S85" s="76"/>
      <c r="T85" s="76"/>
      <c r="U85" s="76"/>
      <c r="V85" s="76"/>
      <c r="W85" s="76"/>
      <c r="X85" s="76"/>
    </row>
    <row r="86">
      <c r="A86" s="76"/>
      <c r="B86" s="76"/>
      <c r="C86" s="76"/>
      <c r="D86" s="76"/>
      <c r="E86" s="76"/>
      <c r="F86" s="76"/>
      <c r="G86" s="76"/>
      <c r="H86" s="76"/>
      <c r="I86" s="76"/>
      <c r="J86" s="76"/>
      <c r="K86" s="76"/>
      <c r="L86" s="76"/>
      <c r="M86" s="76"/>
      <c r="N86" s="76"/>
      <c r="O86" s="76"/>
      <c r="P86" s="76"/>
      <c r="Q86" s="76"/>
      <c r="R86" s="76"/>
      <c r="S86" s="76"/>
      <c r="T86" s="76"/>
      <c r="U86" s="76"/>
      <c r="V86" s="76"/>
      <c r="W86" s="76"/>
      <c r="X86" s="76"/>
    </row>
    <row r="87">
      <c r="A87" s="76"/>
      <c r="B87" s="76"/>
      <c r="C87" s="76"/>
      <c r="D87" s="76"/>
      <c r="E87" s="76"/>
      <c r="F87" s="76"/>
      <c r="G87" s="76"/>
      <c r="H87" s="76"/>
      <c r="I87" s="76"/>
      <c r="J87" s="76"/>
      <c r="K87" s="76"/>
      <c r="L87" s="76"/>
      <c r="M87" s="76"/>
      <c r="N87" s="76"/>
      <c r="O87" s="76"/>
      <c r="P87" s="76"/>
      <c r="Q87" s="76"/>
      <c r="R87" s="76"/>
      <c r="S87" s="76"/>
      <c r="T87" s="76"/>
      <c r="U87" s="76"/>
      <c r="V87" s="76"/>
      <c r="W87" s="76"/>
      <c r="X87" s="76"/>
    </row>
    <row r="88">
      <c r="A88" s="76"/>
      <c r="B88" s="76"/>
      <c r="C88" s="76"/>
      <c r="D88" s="76"/>
      <c r="E88" s="76"/>
      <c r="F88" s="76"/>
      <c r="G88" s="76"/>
      <c r="H88" s="76"/>
      <c r="I88" s="76"/>
      <c r="J88" s="76"/>
      <c r="K88" s="76"/>
      <c r="L88" s="76"/>
      <c r="M88" s="76"/>
      <c r="N88" s="76"/>
      <c r="O88" s="76"/>
      <c r="P88" s="76"/>
      <c r="Q88" s="76"/>
      <c r="R88" s="76"/>
      <c r="S88" s="76"/>
      <c r="T88" s="76"/>
      <c r="U88" s="76"/>
      <c r="V88" s="76"/>
      <c r="W88" s="76"/>
      <c r="X88" s="76"/>
    </row>
    <row r="89">
      <c r="A89" s="76"/>
      <c r="B89" s="76"/>
      <c r="C89" s="76"/>
      <c r="D89" s="76"/>
      <c r="E89" s="76"/>
      <c r="F89" s="76"/>
      <c r="G89" s="76"/>
      <c r="H89" s="76"/>
      <c r="I89" s="76"/>
      <c r="J89" s="76"/>
      <c r="K89" s="76"/>
      <c r="L89" s="76"/>
      <c r="M89" s="76"/>
      <c r="N89" s="76"/>
      <c r="O89" s="76"/>
      <c r="P89" s="76"/>
      <c r="Q89" s="76"/>
      <c r="R89" s="76"/>
      <c r="S89" s="76"/>
      <c r="T89" s="76"/>
      <c r="U89" s="76"/>
      <c r="V89" s="76"/>
      <c r="W89" s="76"/>
      <c r="X89" s="76"/>
    </row>
    <row r="90">
      <c r="A90" s="76"/>
      <c r="B90" s="76"/>
      <c r="C90" s="76"/>
      <c r="D90" s="76"/>
      <c r="E90" s="76"/>
      <c r="F90" s="76"/>
      <c r="G90" s="76"/>
      <c r="H90" s="76"/>
      <c r="I90" s="76"/>
      <c r="J90" s="76"/>
      <c r="K90" s="76"/>
      <c r="L90" s="76"/>
      <c r="M90" s="76"/>
      <c r="N90" s="76"/>
      <c r="O90" s="76"/>
      <c r="P90" s="76"/>
      <c r="Q90" s="76"/>
      <c r="R90" s="76"/>
      <c r="S90" s="76"/>
      <c r="T90" s="76"/>
      <c r="U90" s="76"/>
      <c r="V90" s="76"/>
      <c r="W90" s="76"/>
      <c r="X90" s="76"/>
    </row>
    <row r="91">
      <c r="A91" s="76"/>
      <c r="B91" s="76"/>
      <c r="C91" s="76"/>
      <c r="D91" s="76"/>
      <c r="E91" s="76"/>
      <c r="F91" s="76"/>
      <c r="G91" s="76"/>
      <c r="H91" s="76"/>
      <c r="I91" s="76"/>
      <c r="J91" s="76"/>
      <c r="K91" s="76"/>
      <c r="L91" s="76"/>
      <c r="M91" s="76"/>
      <c r="N91" s="76"/>
      <c r="O91" s="76"/>
      <c r="P91" s="76"/>
      <c r="Q91" s="76"/>
      <c r="R91" s="76"/>
      <c r="S91" s="76"/>
      <c r="T91" s="76"/>
      <c r="U91" s="76"/>
      <c r="V91" s="76"/>
      <c r="W91" s="76"/>
      <c r="X91" s="76"/>
    </row>
    <row r="92">
      <c r="A92" s="76"/>
      <c r="B92" s="76"/>
      <c r="C92" s="76"/>
      <c r="D92" s="76"/>
      <c r="E92" s="76"/>
      <c r="F92" s="76"/>
      <c r="G92" s="76"/>
      <c r="H92" s="76"/>
      <c r="I92" s="76"/>
      <c r="J92" s="76"/>
      <c r="K92" s="76"/>
      <c r="L92" s="76"/>
      <c r="M92" s="76"/>
      <c r="N92" s="76"/>
      <c r="O92" s="76"/>
      <c r="P92" s="76"/>
      <c r="Q92" s="76"/>
      <c r="R92" s="76"/>
      <c r="S92" s="76"/>
      <c r="T92" s="76"/>
      <c r="U92" s="76"/>
      <c r="V92" s="76"/>
      <c r="W92" s="76"/>
      <c r="X92" s="76"/>
    </row>
    <row r="93">
      <c r="A93" s="76"/>
      <c r="B93" s="76"/>
      <c r="C93" s="76"/>
      <c r="D93" s="76"/>
      <c r="E93" s="76"/>
      <c r="F93" s="76"/>
      <c r="G93" s="76"/>
      <c r="H93" s="76"/>
      <c r="I93" s="76"/>
      <c r="J93" s="76"/>
      <c r="K93" s="76"/>
      <c r="L93" s="76"/>
      <c r="M93" s="76"/>
      <c r="N93" s="76"/>
      <c r="O93" s="76"/>
      <c r="P93" s="76"/>
      <c r="Q93" s="76"/>
      <c r="R93" s="76"/>
      <c r="S93" s="76"/>
      <c r="T93" s="76"/>
      <c r="U93" s="76"/>
      <c r="V93" s="76"/>
      <c r="W93" s="76"/>
      <c r="X93" s="76"/>
    </row>
    <row r="94">
      <c r="A94" s="76"/>
      <c r="B94" s="76"/>
      <c r="C94" s="76"/>
      <c r="D94" s="76"/>
      <c r="E94" s="76"/>
      <c r="F94" s="76"/>
      <c r="G94" s="76"/>
      <c r="H94" s="76"/>
      <c r="I94" s="76"/>
      <c r="J94" s="76"/>
      <c r="K94" s="76"/>
      <c r="L94" s="76"/>
      <c r="M94" s="76"/>
      <c r="N94" s="76"/>
      <c r="O94" s="76"/>
      <c r="P94" s="76"/>
      <c r="Q94" s="76"/>
      <c r="R94" s="76"/>
      <c r="S94" s="76"/>
      <c r="T94" s="76"/>
      <c r="U94" s="76"/>
      <c r="V94" s="76"/>
      <c r="W94" s="76"/>
      <c r="X94" s="76"/>
    </row>
    <row r="95">
      <c r="A95" s="76"/>
      <c r="B95" s="76"/>
      <c r="C95" s="76"/>
      <c r="D95" s="76"/>
      <c r="E95" s="76"/>
      <c r="F95" s="76"/>
      <c r="G95" s="76"/>
      <c r="H95" s="76"/>
      <c r="I95" s="76"/>
      <c r="J95" s="76"/>
      <c r="K95" s="76"/>
      <c r="L95" s="76"/>
      <c r="M95" s="76"/>
      <c r="N95" s="76"/>
      <c r="O95" s="76"/>
      <c r="P95" s="76"/>
      <c r="Q95" s="76"/>
      <c r="R95" s="76"/>
      <c r="S95" s="76"/>
      <c r="T95" s="76"/>
      <c r="U95" s="76"/>
      <c r="V95" s="76"/>
      <c r="W95" s="76"/>
      <c r="X95" s="76"/>
    </row>
    <row r="96">
      <c r="A96" s="76"/>
      <c r="B96" s="76"/>
      <c r="C96" s="76"/>
      <c r="D96" s="76"/>
      <c r="E96" s="76"/>
      <c r="F96" s="76"/>
      <c r="G96" s="76"/>
      <c r="H96" s="76"/>
      <c r="I96" s="76"/>
      <c r="J96" s="76"/>
      <c r="K96" s="76"/>
      <c r="L96" s="76"/>
      <c r="M96" s="76"/>
      <c r="N96" s="76"/>
      <c r="O96" s="76"/>
      <c r="P96" s="76"/>
      <c r="Q96" s="76"/>
      <c r="R96" s="76"/>
      <c r="S96" s="76"/>
      <c r="T96" s="76"/>
      <c r="U96" s="76"/>
      <c r="V96" s="76"/>
      <c r="W96" s="76"/>
      <c r="X96" s="76"/>
    </row>
    <row r="97">
      <c r="A97" s="76"/>
      <c r="B97" s="76"/>
      <c r="C97" s="76"/>
      <c r="D97" s="76"/>
      <c r="E97" s="76"/>
      <c r="F97" s="76"/>
      <c r="G97" s="76"/>
      <c r="H97" s="76"/>
      <c r="I97" s="76"/>
      <c r="J97" s="76"/>
      <c r="K97" s="76"/>
      <c r="L97" s="76"/>
      <c r="M97" s="76"/>
      <c r="N97" s="76"/>
      <c r="O97" s="76"/>
      <c r="P97" s="76"/>
      <c r="Q97" s="76"/>
      <c r="R97" s="76"/>
      <c r="S97" s="76"/>
      <c r="T97" s="76"/>
      <c r="U97" s="76"/>
      <c r="V97" s="76"/>
      <c r="W97" s="76"/>
      <c r="X97" s="76"/>
    </row>
    <row r="98">
      <c r="A98" s="76"/>
      <c r="B98" s="76"/>
      <c r="C98" s="76"/>
      <c r="D98" s="76"/>
      <c r="E98" s="76"/>
      <c r="F98" s="76"/>
      <c r="G98" s="76"/>
      <c r="H98" s="76"/>
      <c r="I98" s="76"/>
      <c r="J98" s="76"/>
      <c r="K98" s="76"/>
      <c r="L98" s="76"/>
      <c r="M98" s="76"/>
      <c r="N98" s="76"/>
      <c r="O98" s="76"/>
      <c r="P98" s="76"/>
      <c r="Q98" s="76"/>
      <c r="R98" s="76"/>
      <c r="S98" s="76"/>
      <c r="T98" s="76"/>
      <c r="U98" s="76"/>
      <c r="V98" s="76"/>
      <c r="W98" s="76"/>
      <c r="X98" s="76"/>
    </row>
    <row r="99">
      <c r="A99" s="76"/>
      <c r="B99" s="76"/>
      <c r="C99" s="76"/>
      <c r="D99" s="76"/>
      <c r="E99" s="76"/>
      <c r="F99" s="76"/>
      <c r="G99" s="76"/>
      <c r="H99" s="76"/>
      <c r="I99" s="76"/>
      <c r="J99" s="76"/>
      <c r="K99" s="76"/>
      <c r="L99" s="76"/>
      <c r="M99" s="76"/>
      <c r="N99" s="76"/>
      <c r="O99" s="76"/>
      <c r="P99" s="76"/>
      <c r="Q99" s="76"/>
      <c r="R99" s="76"/>
      <c r="S99" s="76"/>
      <c r="T99" s="76"/>
      <c r="U99" s="76"/>
      <c r="V99" s="76"/>
      <c r="W99" s="76"/>
      <c r="X99" s="76"/>
    </row>
    <row r="100">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row>
    <row r="10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row>
    <row r="102">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row>
    <row r="103">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row>
    <row r="104">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row>
    <row r="105">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row>
    <row r="106">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row>
    <row r="107">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row>
    <row r="108">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row>
    <row r="109">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row>
    <row r="110">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row>
    <row r="11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row>
    <row r="112">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row>
    <row r="113">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row>
    <row r="114">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row>
    <row r="115">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row>
    <row r="116">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row>
    <row r="117">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row>
    <row r="118">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row>
    <row r="119">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row>
    <row r="120">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row>
    <row r="12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row>
    <row r="122">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row>
    <row r="123">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row>
    <row r="124">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row>
    <row r="12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row>
    <row r="126">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row>
    <row r="127">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row>
    <row r="128">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row>
    <row r="129">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row>
    <row r="130">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row>
    <row r="13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row>
    <row r="132">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row>
    <row r="133">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row>
    <row r="134">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row>
    <row r="13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row>
    <row r="136">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row>
    <row r="137">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row>
    <row r="138">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row>
    <row r="139">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row>
    <row r="140">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row>
    <row r="14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row>
    <row r="142">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row>
    <row r="143">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row>
    <row r="144">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row>
    <row r="14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row>
    <row r="146">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row>
    <row r="147">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row>
    <row r="148">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row>
    <row r="149">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row>
    <row r="150">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row>
    <row r="15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row>
    <row r="152">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row>
    <row r="153">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row>
    <row r="154">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row>
    <row r="15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row>
    <row r="156">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row>
    <row r="157">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row>
    <row r="158">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row>
    <row r="159">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row>
    <row r="160">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row>
    <row r="16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row>
    <row r="162">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row>
    <row r="163">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row>
    <row r="164">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row>
    <row r="16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row>
    <row r="166">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row>
    <row r="167">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row>
    <row r="168">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row>
    <row r="169">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row>
    <row r="170">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row>
    <row r="17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row>
    <row r="172">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row>
    <row r="173">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row>
    <row r="174">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row>
    <row r="17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row>
    <row r="176">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row>
    <row r="177">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row>
    <row r="178">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row>
    <row r="179">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row>
    <row r="180">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row>
    <row r="18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row>
    <row r="182">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row>
    <row r="183">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row>
    <row r="184">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row>
    <row r="18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row>
    <row r="186">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row>
    <row r="187">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row>
    <row r="188">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row>
    <row r="189">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row>
    <row r="190">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row>
    <row r="19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row>
    <row r="192">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row>
    <row r="193">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row>
    <row r="194">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row>
    <row r="19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row>
    <row r="196">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row>
    <row r="197">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row>
    <row r="198">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row>
    <row r="199">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row>
    <row r="200">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row>
    <row r="20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row>
    <row r="202">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row>
    <row r="203">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row>
    <row r="204">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row>
    <row r="20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row>
    <row r="206">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row>
    <row r="207">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row>
    <row r="208">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row>
    <row r="209">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row>
    <row r="210">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row>
    <row r="21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row>
    <row r="212">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row>
    <row r="213">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row>
    <row r="214">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row>
    <row r="21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row>
    <row r="216">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row>
    <row r="217">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row>
    <row r="218">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row>
    <row r="219">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row>
    <row r="220">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row>
    <row r="22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row>
    <row r="222">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row>
    <row r="223">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row>
    <row r="224">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row>
    <row r="22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row>
    <row r="226">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row>
    <row r="227">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row>
    <row r="228">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row>
    <row r="229">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row>
    <row r="230">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row>
    <row r="23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row>
    <row r="232">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row>
    <row r="233">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row>
    <row r="234">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row>
    <row r="23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row>
    <row r="236">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row>
    <row r="237">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row>
    <row r="238">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row>
    <row r="239">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row>
    <row r="240">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row>
    <row r="24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row>
    <row r="242">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row>
    <row r="243">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row>
    <row r="244">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row>
    <row r="24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row>
    <row r="246">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row>
    <row r="247">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row>
    <row r="248">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row>
    <row r="249">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row>
    <row r="250">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row>
    <row r="25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row>
    <row r="252">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row>
    <row r="253">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row>
    <row r="254">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row>
    <row r="25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row>
    <row r="256">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row>
    <row r="257">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row>
    <row r="258">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row>
    <row r="259">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row>
    <row r="260">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row>
    <row r="26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row>
    <row r="262">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row>
    <row r="263">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row>
    <row r="264">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row>
    <row r="26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row>
    <row r="266">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row>
    <row r="267">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row>
    <row r="268">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row>
    <row r="269">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row>
    <row r="270">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row>
    <row r="27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row>
    <row r="272">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row>
    <row r="273">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row>
    <row r="274">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row>
    <row r="27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row>
    <row r="276">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row>
    <row r="277">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row>
    <row r="278">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row>
    <row r="279">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row>
    <row r="280">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row>
    <row r="28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row>
    <row r="282">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row>
    <row r="283">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row>
    <row r="284">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row>
    <row r="28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row>
    <row r="286">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row>
    <row r="287">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row>
    <row r="288">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row>
    <row r="289">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row>
    <row r="290">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row>
    <row r="29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row>
    <row r="292">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row>
    <row r="293">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row>
    <row r="294">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row>
    <row r="295">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row>
    <row r="296">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row>
    <row r="297">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row>
    <row r="298">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row>
    <row r="299">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row>
    <row r="300">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row>
    <row r="30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row>
    <row r="302">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row>
    <row r="303">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row>
    <row r="304">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row>
    <row r="305">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row>
    <row r="306">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row>
    <row r="307">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row>
    <row r="308">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row>
    <row r="309">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row>
    <row r="310">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row>
    <row r="31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row>
    <row r="312">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row>
    <row r="313">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row>
    <row r="314">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row>
    <row r="31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row>
    <row r="316">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row>
    <row r="317">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row>
    <row r="318">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row>
    <row r="319">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row>
    <row r="320">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row>
    <row r="32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row>
    <row r="322">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row>
    <row r="323">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row>
    <row r="324">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row>
    <row r="32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row>
    <row r="326">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row>
    <row r="327">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row>
    <row r="328">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row>
    <row r="329">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row>
    <row r="330">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row>
    <row r="33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row>
    <row r="332">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row>
    <row r="333">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row>
    <row r="334">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row>
    <row r="33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row>
    <row r="336">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row>
    <row r="337">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row>
    <row r="338">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row>
    <row r="339">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row>
    <row r="340">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row>
    <row r="34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row>
    <row r="342">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row>
    <row r="343">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row>
    <row r="344">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row>
    <row r="34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row>
    <row r="346">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row>
    <row r="347">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row>
    <row r="348">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row>
    <row r="349">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row>
    <row r="350">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row>
    <row r="35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row>
    <row r="352">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row>
    <row r="353">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row>
    <row r="354">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row>
    <row r="35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row>
    <row r="356">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row>
    <row r="357">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row>
    <row r="358">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row>
    <row r="359">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row>
    <row r="360">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row>
    <row r="36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row>
    <row r="362">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row>
    <row r="363">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row>
    <row r="364">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row>
    <row r="36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row>
    <row r="366">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row>
    <row r="367">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row>
    <row r="368">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row>
    <row r="369">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row>
    <row r="370">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row>
    <row r="37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row>
    <row r="372">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row>
    <row r="373">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row>
    <row r="374">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row>
    <row r="375">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row>
    <row r="376">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row>
    <row r="377">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row>
    <row r="378">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row>
    <row r="379">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row>
    <row r="380">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row>
    <row r="38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row>
    <row r="382">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row>
    <row r="383">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row>
    <row r="384">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row>
    <row r="385">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row>
    <row r="386">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row>
    <row r="387">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row>
    <row r="388">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row>
    <row r="389">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row>
    <row r="390">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row>
    <row r="39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row>
    <row r="392">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row>
    <row r="393">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row>
    <row r="394">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row>
    <row r="395">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row>
    <row r="396">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row>
    <row r="397">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row>
    <row r="398">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row>
    <row r="399">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row>
    <row r="400">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row>
    <row r="40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row>
    <row r="402">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row>
    <row r="403">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row>
    <row r="404">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row>
    <row r="405">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row>
    <row r="406">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row>
    <row r="407">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row>
    <row r="408">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row>
    <row r="409">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row>
    <row r="410">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row>
    <row r="41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row>
    <row r="412">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row>
    <row r="413">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row>
    <row r="414">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row>
    <row r="415">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row>
    <row r="416">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row>
    <row r="417">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row>
    <row r="418">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row>
    <row r="419">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row>
    <row r="420">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row>
    <row r="42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row>
    <row r="422">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row>
    <row r="423">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row>
    <row r="424">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row>
    <row r="425">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row>
    <row r="426">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row>
    <row r="427">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row>
    <row r="428">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row>
    <row r="429">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row>
    <row r="430">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row>
    <row r="43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row>
    <row r="432">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row>
    <row r="433">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row>
    <row r="434">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row>
    <row r="435">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row>
    <row r="436">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row>
    <row r="437">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row>
    <row r="438">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row>
    <row r="439">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row>
    <row r="440">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row>
    <row r="44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row>
    <row r="442">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row>
    <row r="443">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row>
    <row r="444">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row>
    <row r="445">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row>
    <row r="446">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row>
    <row r="447">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row>
    <row r="448">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row>
    <row r="449">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row>
    <row r="450">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row>
    <row r="45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row>
    <row r="452">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row>
    <row r="453">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row>
    <row r="454">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row>
    <row r="455">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row>
    <row r="456">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row>
    <row r="457">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row>
    <row r="458">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row>
    <row r="459">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row>
    <row r="460">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row>
    <row r="46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row>
    <row r="462">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row>
    <row r="463">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row>
    <row r="464">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row>
    <row r="465">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row>
    <row r="466">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row>
    <row r="467">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row>
    <row r="468">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row>
    <row r="469">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row>
    <row r="470">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row>
    <row r="47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row>
    <row r="472">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row>
    <row r="473">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row>
    <row r="474">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row>
    <row r="475">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row>
    <row r="476">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row>
    <row r="477">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row>
    <row r="478">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row>
    <row r="479">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row>
    <row r="480">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row>
    <row r="48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row>
    <row r="482">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row>
    <row r="483">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row>
    <row r="484">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row>
    <row r="485">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row>
    <row r="486">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row>
    <row r="487">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row>
    <row r="488">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row>
    <row r="489">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row>
    <row r="490">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row>
    <row r="49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row>
    <row r="492">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row>
    <row r="493">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row>
    <row r="494">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row>
    <row r="495">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row>
    <row r="496">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row>
    <row r="497">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row>
    <row r="498">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row>
    <row r="499">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row>
    <row r="500">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row>
    <row r="50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row>
    <row r="502">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row>
    <row r="503">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row>
    <row r="504">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row>
    <row r="505">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row>
    <row r="506">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row>
    <row r="507">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row>
    <row r="508">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row>
    <row r="509">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row>
    <row r="510">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row>
    <row r="51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row>
    <row r="512">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row>
    <row r="513">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row>
    <row r="514">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row>
    <row r="515">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row>
    <row r="516">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row>
    <row r="517">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row>
    <row r="518">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row>
    <row r="519">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row>
    <row r="520">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row>
    <row r="52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row>
    <row r="522">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row>
    <row r="523">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row>
    <row r="524">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row>
    <row r="525">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row>
    <row r="526">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row>
    <row r="527">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row>
    <row r="528">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row>
    <row r="529">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row>
    <row r="530">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row>
    <row r="53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row>
    <row r="532">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row>
    <row r="533">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row>
    <row r="534">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row>
    <row r="535">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row>
    <row r="536">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row>
    <row r="537">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row>
    <row r="538">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row>
    <row r="539">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row>
    <row r="540">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row>
    <row r="54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row>
    <row r="542">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row>
    <row r="543">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row>
    <row r="544">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row>
    <row r="545">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row>
    <row r="546">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row>
    <row r="547">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row>
    <row r="548">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row>
    <row r="549">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row>
    <row r="550">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row>
    <row r="55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row>
    <row r="552">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row>
    <row r="553">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row>
    <row r="554">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row>
    <row r="555">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row>
    <row r="556">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row>
    <row r="557">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row>
    <row r="558">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row>
    <row r="559">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row>
    <row r="560">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row>
    <row r="56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row>
    <row r="562">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row>
    <row r="563">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row>
    <row r="564">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row>
    <row r="565">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row>
    <row r="566">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row>
    <row r="567">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row>
    <row r="568">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row>
    <row r="569">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row>
    <row r="570">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row>
    <row r="57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row>
    <row r="572">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row>
    <row r="573">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row>
    <row r="574">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row>
    <row r="575">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row>
    <row r="576">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row>
    <row r="577">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row>
    <row r="578">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row>
    <row r="579">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row>
    <row r="580">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row>
    <row r="58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row>
    <row r="582">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row>
    <row r="583">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row>
    <row r="584">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row>
    <row r="585">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row>
    <row r="586">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row>
    <row r="587">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row>
    <row r="588">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row>
    <row r="589">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row>
    <row r="590">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row>
    <row r="59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row>
    <row r="592">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row>
    <row r="593">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row>
    <row r="594">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row>
    <row r="595">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row>
    <row r="596">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row>
    <row r="597">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row>
    <row r="598">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row>
    <row r="599">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row>
    <row r="600">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row>
    <row r="60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row>
    <row r="602">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row>
    <row r="603">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row>
    <row r="604">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row>
    <row r="605">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row>
    <row r="606">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row>
    <row r="607">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row>
    <row r="608">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row>
    <row r="609">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row>
    <row r="610">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row>
    <row r="61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row>
    <row r="612">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row>
    <row r="613">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row>
    <row r="614">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row>
    <row r="615">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row>
    <row r="616">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row>
    <row r="617">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row>
    <row r="618">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row>
    <row r="619">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row>
    <row r="620">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row>
    <row r="62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row>
    <row r="622">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row>
    <row r="623">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row>
    <row r="624">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row>
    <row r="625">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row>
    <row r="626">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row>
    <row r="627">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row>
    <row r="628">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row>
    <row r="629">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row>
    <row r="630">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row>
    <row r="63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row>
    <row r="632">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row>
    <row r="633">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row>
    <row r="634">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row>
    <row r="635">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row>
    <row r="636">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row>
    <row r="637">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row>
    <row r="638">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row>
    <row r="639">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row>
    <row r="640">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row>
    <row r="64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row>
    <row r="642">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row>
    <row r="643">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row>
    <row r="644">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row>
    <row r="645">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row>
    <row r="646">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row>
    <row r="647">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row>
    <row r="648">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row>
    <row r="649">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row>
    <row r="650">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row>
    <row r="65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row>
    <row r="652">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row>
    <row r="653">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row>
    <row r="654">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row>
    <row r="655">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row>
    <row r="656">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row>
    <row r="657">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row>
    <row r="658">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row>
    <row r="659">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row>
    <row r="660">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row>
    <row r="66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row>
    <row r="662">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row>
    <row r="663">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row>
    <row r="664">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row>
    <row r="665">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row>
    <row r="666">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row>
    <row r="667">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row>
    <row r="668">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row>
    <row r="669">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row>
    <row r="670">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row>
    <row r="67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row>
    <row r="672">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row>
    <row r="673">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row>
    <row r="674">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row>
    <row r="675">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row>
    <row r="676">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row>
    <row r="677">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row>
    <row r="678">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row>
    <row r="679">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row>
    <row r="680">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row>
    <row r="68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row>
    <row r="682">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row>
    <row r="683">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row>
    <row r="684">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row>
    <row r="685">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row>
    <row r="686">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row>
    <row r="687">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row>
    <row r="688">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row>
    <row r="689">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row>
    <row r="690">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row>
    <row r="69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row>
    <row r="692">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row>
    <row r="693">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row>
    <row r="694">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row>
    <row r="695">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row>
    <row r="696">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row>
    <row r="697">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row>
    <row r="698">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row>
    <row r="699">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row>
    <row r="700">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row>
    <row r="70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row>
    <row r="702">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row>
    <row r="703">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row>
    <row r="704">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row>
    <row r="705">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row>
    <row r="706">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row>
    <row r="707">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row>
    <row r="708">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row>
    <row r="709">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row>
    <row r="710">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row>
    <row r="71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row>
    <row r="712">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row>
    <row r="713">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row>
    <row r="714">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row>
    <row r="715">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row>
    <row r="716">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row>
    <row r="717">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row>
    <row r="718">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row>
    <row r="719">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row>
    <row r="720">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row>
    <row r="72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row>
    <row r="722">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row>
    <row r="723">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row>
    <row r="724">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row>
    <row r="725">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row>
    <row r="726">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row>
    <row r="727">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row>
    <row r="728">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row>
    <row r="729">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row>
    <row r="730">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row>
    <row r="73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row>
    <row r="732">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row>
    <row r="733">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row>
    <row r="734">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row>
    <row r="735">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row>
    <row r="736">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row>
    <row r="737">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row>
    <row r="738">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row>
    <row r="739">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row>
    <row r="740">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row>
    <row r="74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row>
    <row r="742">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row>
    <row r="743">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row>
    <row r="744">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row>
    <row r="745">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row>
    <row r="746">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row>
    <row r="747">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row>
    <row r="748">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row>
    <row r="749">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row>
    <row r="750">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row>
    <row r="75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row>
    <row r="752">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row>
    <row r="753">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row>
    <row r="754">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row>
    <row r="755">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row>
    <row r="756">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row>
    <row r="757">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row>
    <row r="758">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row>
    <row r="759">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row>
    <row r="760">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row>
    <row r="76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row>
    <row r="762">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row>
    <row r="763">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row>
    <row r="764">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row>
    <row r="765">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row>
    <row r="766">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row>
    <row r="767">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row>
    <row r="768">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row>
    <row r="769">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row>
    <row r="770">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row>
    <row r="77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row>
    <row r="772">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row>
    <row r="773">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row>
    <row r="774">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row>
    <row r="775">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row>
    <row r="776">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row>
    <row r="777">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row>
    <row r="778">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row>
    <row r="779">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row>
    <row r="780">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row>
    <row r="78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row>
    <row r="782">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row>
    <row r="783">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row>
    <row r="784">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row>
    <row r="785">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row>
    <row r="786">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row>
    <row r="787">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row>
    <row r="788">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row>
    <row r="789">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row>
    <row r="790">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row>
    <row r="79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row>
    <row r="792">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row>
    <row r="793">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row>
    <row r="794">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row>
    <row r="795">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row>
    <row r="796">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row>
    <row r="797">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row>
    <row r="798">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row>
    <row r="799">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row>
    <row r="800">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row>
    <row r="80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row>
    <row r="802">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row>
    <row r="803">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row>
    <row r="804">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row>
    <row r="805">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row>
    <row r="806">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row>
    <row r="807">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row>
    <row r="808">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row>
    <row r="809">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row>
    <row r="810">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row>
    <row r="81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row>
    <row r="812">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row>
    <row r="813">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row>
    <row r="814">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row>
    <row r="815">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row>
    <row r="816">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row>
    <row r="817">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row>
    <row r="818">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row>
    <row r="819">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row>
    <row r="820">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row>
    <row r="82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row>
    <row r="822">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row>
    <row r="823">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row>
    <row r="824">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row>
    <row r="825">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row>
    <row r="826">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row>
    <row r="827">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row>
    <row r="828">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row>
    <row r="829">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row>
    <row r="830">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row>
    <row r="83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row>
    <row r="832">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row>
    <row r="833">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row>
    <row r="834">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row>
    <row r="835">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row>
    <row r="836">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row>
    <row r="837">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row>
    <row r="838">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row>
    <row r="839">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row>
    <row r="840">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row>
    <row r="84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row>
    <row r="842">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row>
    <row r="843">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row>
    <row r="844">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row>
    <row r="845">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row>
    <row r="846">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row>
    <row r="847">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row>
    <row r="848">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row>
    <row r="849">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row>
    <row r="850">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row>
    <row r="85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row>
    <row r="852">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row>
    <row r="853">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row>
    <row r="854">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row>
    <row r="855">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row>
    <row r="856">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row>
    <row r="857">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row>
    <row r="858">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row>
    <row r="859">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row>
    <row r="860">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row>
    <row r="86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row>
    <row r="862">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row>
    <row r="863">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row>
    <row r="864">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row>
    <row r="865">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row>
    <row r="866">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row>
    <row r="867">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row>
    <row r="868">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row>
    <row r="869">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row>
    <row r="870">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row>
    <row r="87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row>
    <row r="872">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row>
    <row r="873">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row>
    <row r="874">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row>
    <row r="875">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row>
    <row r="876">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row>
    <row r="877">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row>
    <row r="878">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row>
    <row r="879">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row>
    <row r="880">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row>
    <row r="88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row>
    <row r="882">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row>
    <row r="883">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row>
    <row r="884">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row>
    <row r="885">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row>
    <row r="886">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row>
    <row r="887">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row>
    <row r="888">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row>
    <row r="889">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row>
    <row r="890">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row>
    <row r="89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row>
    <row r="892">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row>
    <row r="893">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row>
    <row r="894">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row>
    <row r="895">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row>
    <row r="896">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row>
    <row r="897">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row>
    <row r="898">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row>
    <row r="899">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row>
    <row r="900">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row>
    <row r="90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row>
    <row r="902">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row>
    <row r="903">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row>
    <row r="904">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row>
    <row r="905">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row>
    <row r="906">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row>
    <row r="907">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row>
    <row r="908">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row>
    <row r="909">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row>
    <row r="910">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row>
    <row r="91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row>
    <row r="912">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row>
    <row r="913">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row>
    <row r="914">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row>
    <row r="915">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row>
    <row r="916">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row>
    <row r="917">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row>
    <row r="918">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row>
    <row r="919">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row>
    <row r="920">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row>
    <row r="92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row>
    <row r="922">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row>
    <row r="923">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row>
    <row r="924">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row>
    <row r="925">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row>
    <row r="926">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row>
    <row r="927">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row>
    <row r="928">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row>
    <row r="929">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row>
    <row r="930">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row>
    <row r="93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row>
    <row r="932">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row>
    <row r="933">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row>
    <row r="934">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row>
    <row r="935">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row>
    <row r="936">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row>
    <row r="937">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row>
    <row r="938">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row>
    <row r="939">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row>
    <row r="940">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row>
    <row r="94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row>
    <row r="942">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row>
    <row r="943">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row>
    <row r="944">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row>
    <row r="945">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row>
    <row r="946">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row>
    <row r="947">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row>
    <row r="948">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row>
    <row r="949">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row>
    <row r="950">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row>
    <row r="95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row>
    <row r="952">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row>
    <row r="953">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row>
    <row r="954">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row>
    <row r="955">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row>
    <row r="956">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row>
    <row r="957">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row>
    <row r="958">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row>
    <row r="959">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row>
    <row r="960">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row>
    <row r="96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row>
    <row r="962">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row>
    <row r="963">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row>
    <row r="964">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row>
    <row r="965">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row>
    <row r="966">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row>
    <row r="967">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row>
    <row r="968">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row>
    <row r="969">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row>
    <row r="970">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row>
    <row r="97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row>
    <row r="972">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row>
    <row r="973">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row>
    <row r="974">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row>
    <row r="975">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row>
    <row r="976">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row>
    <row r="977">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row>
    <row r="978">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row>
    <row r="979">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row>
    <row r="980">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row>
    <row r="98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row>
    <row r="982">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row>
    <row r="983">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row>
    <row r="984">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row>
    <row r="985">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row>
    <row r="986">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row>
    <row r="987">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row>
    <row r="988">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row>
    <row r="989">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row>
    <row r="990">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row>
    <row r="99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row>
    <row r="992">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row>
    <row r="993">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row>
    <row r="994">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row>
    <row r="995">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row>
    <row r="996">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row>
    <row r="997">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row>
    <row r="998">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row>
    <row r="999">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row>
    <row r="1000">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s>
  <sheetData>
    <row r="1" ht="39.0" customHeight="1">
      <c r="A1" s="91" t="s">
        <v>60</v>
      </c>
      <c r="B1" s="92"/>
      <c r="C1" s="92"/>
      <c r="D1" s="92"/>
      <c r="E1" s="93"/>
    </row>
    <row r="2" ht="21.0" customHeight="1">
      <c r="A2" s="94" t="s">
        <v>50</v>
      </c>
      <c r="B2" s="94"/>
      <c r="C2" s="94" t="s">
        <v>51</v>
      </c>
      <c r="D2" s="94"/>
      <c r="E2" s="93"/>
    </row>
    <row r="3">
      <c r="A3" s="94" t="s">
        <v>52</v>
      </c>
      <c r="B3" s="94" t="s">
        <v>53</v>
      </c>
      <c r="C3" s="94" t="s">
        <v>54</v>
      </c>
      <c r="D3" s="94" t="s">
        <v>55</v>
      </c>
      <c r="E3" s="93" t="s">
        <v>56</v>
      </c>
      <c r="L3" s="95"/>
    </row>
    <row r="4" ht="21.0" customHeight="1">
      <c r="A4" s="96">
        <v>0.0</v>
      </c>
      <c r="B4" s="97">
        <v>44503.0</v>
      </c>
      <c r="C4" s="98">
        <v>8.0</v>
      </c>
      <c r="D4" s="99">
        <v>0.0</v>
      </c>
      <c r="E4" s="93">
        <f> -(C4/F4) * A4 + C4</f>
        <v>8</v>
      </c>
      <c r="F4" s="2">
        <v>18.0</v>
      </c>
    </row>
    <row r="5" ht="21.0" customHeight="1">
      <c r="A5" s="96">
        <v>1.0</v>
      </c>
      <c r="B5" s="97">
        <v>44504.0</v>
      </c>
      <c r="C5" s="100">
        <v>8.0</v>
      </c>
      <c r="D5" s="100">
        <v>0.0</v>
      </c>
      <c r="E5" s="93">
        <f> -(C5/F4) * A5 + C5</f>
        <v>7.555555556</v>
      </c>
      <c r="F5" s="95">
        <f t="shared" ref="F5:F22" si="1">F4-1</f>
        <v>17</v>
      </c>
    </row>
    <row r="6" ht="21.0" customHeight="1">
      <c r="A6" s="96">
        <v>2.0</v>
      </c>
      <c r="B6" s="97">
        <v>44505.0</v>
      </c>
      <c r="C6" s="100">
        <v>8.0</v>
      </c>
      <c r="D6" s="100">
        <v>0.0</v>
      </c>
      <c r="E6" s="93">
        <f> -(C5/F4) * A6 + C5</f>
        <v>7.111111111</v>
      </c>
      <c r="F6" s="95">
        <f t="shared" si="1"/>
        <v>16</v>
      </c>
    </row>
    <row r="7" ht="21.0" customHeight="1">
      <c r="A7" s="96">
        <v>3.0</v>
      </c>
      <c r="B7" s="97">
        <v>44506.0</v>
      </c>
      <c r="C7" s="100">
        <v>8.0</v>
      </c>
      <c r="D7" s="100">
        <v>2.0</v>
      </c>
      <c r="E7" s="93">
        <f> -(C5/F4) * A7 + C5</f>
        <v>6.666666667</v>
      </c>
      <c r="F7" s="95">
        <f t="shared" si="1"/>
        <v>15</v>
      </c>
      <c r="L7" s="95"/>
    </row>
    <row r="8" ht="21.0" customHeight="1">
      <c r="A8" s="96">
        <v>4.0</v>
      </c>
      <c r="B8" s="97">
        <v>44507.0</v>
      </c>
      <c r="C8" s="100">
        <v>6.0</v>
      </c>
      <c r="D8" s="100">
        <v>0.0</v>
      </c>
      <c r="E8" s="93">
        <f> -(C5/F4) * A8 + C5</f>
        <v>6.222222222</v>
      </c>
      <c r="F8" s="95">
        <f t="shared" si="1"/>
        <v>14</v>
      </c>
    </row>
    <row r="9" ht="21.0" customHeight="1">
      <c r="A9" s="96">
        <v>5.0</v>
      </c>
      <c r="B9" s="97">
        <v>44508.0</v>
      </c>
      <c r="C9" s="100">
        <v>6.0</v>
      </c>
      <c r="D9" s="100">
        <v>0.0</v>
      </c>
      <c r="E9" s="93">
        <f> -(C5/F4) * A9 + C5</f>
        <v>5.777777778</v>
      </c>
      <c r="F9" s="95">
        <f t="shared" si="1"/>
        <v>13</v>
      </c>
    </row>
    <row r="10" ht="21.0" customHeight="1">
      <c r="A10" s="96">
        <v>6.0</v>
      </c>
      <c r="B10" s="97">
        <v>44509.0</v>
      </c>
      <c r="C10" s="100">
        <v>4.0</v>
      </c>
      <c r="D10" s="100">
        <v>2.0</v>
      </c>
      <c r="E10" s="93">
        <f> -(C5/F4) * A10 + C5</f>
        <v>5.333333333</v>
      </c>
      <c r="F10" s="95">
        <f t="shared" si="1"/>
        <v>12</v>
      </c>
    </row>
    <row r="11" ht="21.0" customHeight="1">
      <c r="A11" s="96">
        <v>7.0</v>
      </c>
      <c r="B11" s="97">
        <v>44510.0</v>
      </c>
      <c r="C11" s="100">
        <v>4.0</v>
      </c>
      <c r="D11" s="100">
        <v>0.0</v>
      </c>
      <c r="E11" s="93">
        <f> -(C5/F4) * A11 + C5</f>
        <v>4.888888889</v>
      </c>
      <c r="F11" s="95">
        <f t="shared" si="1"/>
        <v>11</v>
      </c>
      <c r="L11" s="95"/>
    </row>
    <row r="12" ht="21.0" customHeight="1">
      <c r="A12" s="101">
        <v>8.0</v>
      </c>
      <c r="B12" s="97">
        <v>44511.0</v>
      </c>
      <c r="C12" s="100">
        <v>4.0</v>
      </c>
      <c r="D12" s="100">
        <v>0.0</v>
      </c>
      <c r="E12" s="102">
        <f> -(C5/F4) * A12 + C5</f>
        <v>4.444444444</v>
      </c>
      <c r="F12" s="95">
        <f t="shared" si="1"/>
        <v>10</v>
      </c>
      <c r="L12" s="95"/>
    </row>
    <row r="13" ht="21.0" customHeight="1">
      <c r="A13" s="101">
        <v>9.0</v>
      </c>
      <c r="B13" s="97">
        <v>44512.0</v>
      </c>
      <c r="C13" s="100">
        <v>4.0</v>
      </c>
      <c r="D13" s="100">
        <v>0.0</v>
      </c>
      <c r="E13" s="102">
        <f> -(C5/F4) * A13 + C5</f>
        <v>4</v>
      </c>
      <c r="F13" s="95">
        <f t="shared" si="1"/>
        <v>9</v>
      </c>
    </row>
    <row r="14" ht="21.0" customHeight="1">
      <c r="A14" s="101">
        <v>10.0</v>
      </c>
      <c r="B14" s="97">
        <v>44513.0</v>
      </c>
      <c r="C14" s="100">
        <v>3.0</v>
      </c>
      <c r="D14" s="100">
        <v>1.0</v>
      </c>
      <c r="E14" s="102">
        <f> -(C5/F4) * A14 + C5</f>
        <v>3.555555556</v>
      </c>
      <c r="F14" s="95">
        <f t="shared" si="1"/>
        <v>8</v>
      </c>
      <c r="L14" s="95"/>
    </row>
    <row r="15" ht="21.0" customHeight="1">
      <c r="A15" s="101">
        <v>11.0</v>
      </c>
      <c r="B15" s="97">
        <v>44514.0</v>
      </c>
      <c r="C15" s="100">
        <v>3.0</v>
      </c>
      <c r="D15" s="100">
        <v>0.0</v>
      </c>
      <c r="E15" s="102">
        <f> -(C5/F4) * A15 + C5</f>
        <v>3.111111111</v>
      </c>
      <c r="F15" s="95">
        <f t="shared" si="1"/>
        <v>7</v>
      </c>
    </row>
    <row r="16" ht="21.0" customHeight="1">
      <c r="A16" s="101">
        <v>12.0</v>
      </c>
      <c r="B16" s="97">
        <v>44515.0</v>
      </c>
      <c r="C16" s="100">
        <v>3.0</v>
      </c>
      <c r="D16" s="100">
        <v>0.0</v>
      </c>
      <c r="E16" s="102">
        <f> -(C5/F4) * A16 + C5</f>
        <v>2.666666667</v>
      </c>
      <c r="F16" s="95">
        <f t="shared" si="1"/>
        <v>6</v>
      </c>
    </row>
    <row r="17">
      <c r="A17" s="101">
        <v>13.0</v>
      </c>
      <c r="B17" s="97">
        <v>44516.0</v>
      </c>
      <c r="C17" s="103">
        <v>3.0</v>
      </c>
      <c r="D17" s="104">
        <v>2.0</v>
      </c>
      <c r="E17" s="102">
        <f> -(C5/F4) * A17 + C5</f>
        <v>2.222222222</v>
      </c>
      <c r="F17" s="95">
        <f t="shared" si="1"/>
        <v>5</v>
      </c>
    </row>
    <row r="18">
      <c r="A18" s="101">
        <v>14.0</v>
      </c>
      <c r="B18" s="97">
        <v>44517.0</v>
      </c>
      <c r="C18" s="103">
        <v>1.0</v>
      </c>
      <c r="D18" s="104">
        <v>0.0</v>
      </c>
      <c r="E18" s="105">
        <f> -(C5/F4) * A18 + C5</f>
        <v>1.777777778</v>
      </c>
      <c r="F18" s="95">
        <f t="shared" si="1"/>
        <v>4</v>
      </c>
    </row>
    <row r="19">
      <c r="A19" s="101">
        <v>15.0</v>
      </c>
      <c r="B19" s="97">
        <v>44518.0</v>
      </c>
      <c r="C19" s="103">
        <v>1.0</v>
      </c>
      <c r="D19" s="104">
        <v>0.0</v>
      </c>
      <c r="E19" s="105">
        <f> -(C5/F4) * A19 + C5</f>
        <v>1.333333333</v>
      </c>
      <c r="F19" s="95">
        <f t="shared" si="1"/>
        <v>3</v>
      </c>
    </row>
    <row r="20">
      <c r="A20" s="101">
        <v>16.0</v>
      </c>
      <c r="B20" s="97">
        <v>44519.0</v>
      </c>
      <c r="C20" s="103">
        <v>1.0</v>
      </c>
      <c r="D20" s="104">
        <v>0.0</v>
      </c>
      <c r="E20" s="105">
        <f> -(C5/F4) * A20 + C5</f>
        <v>0.8888888889</v>
      </c>
      <c r="F20" s="95">
        <f t="shared" si="1"/>
        <v>2</v>
      </c>
    </row>
    <row r="21" ht="15.75" customHeight="1">
      <c r="A21" s="101">
        <v>17.0</v>
      </c>
      <c r="B21" s="97">
        <v>44520.0</v>
      </c>
      <c r="C21" s="103">
        <v>0.0</v>
      </c>
      <c r="D21" s="104">
        <v>1.0</v>
      </c>
      <c r="E21" s="105">
        <f> -(C5/F4) * A21 + C5</f>
        <v>0.4444444444</v>
      </c>
      <c r="F21" s="95">
        <f t="shared" si="1"/>
        <v>1</v>
      </c>
    </row>
    <row r="22" ht="15.75" customHeight="1">
      <c r="A22" s="101">
        <v>18.0</v>
      </c>
      <c r="B22" s="97">
        <v>44521.0</v>
      </c>
      <c r="C22" s="106">
        <v>0.0</v>
      </c>
      <c r="D22" s="107">
        <v>0.0</v>
      </c>
      <c r="E22" s="105">
        <f> -(C5/F4) * A22 + C5</f>
        <v>0</v>
      </c>
      <c r="F22" s="95">
        <f t="shared" si="1"/>
        <v>0</v>
      </c>
    </row>
    <row r="23" ht="15.75" customHeight="1"/>
    <row r="24" ht="15.75" customHeight="1"/>
    <row r="25" ht="15.75" customHeight="1"/>
    <row r="26" ht="15.75" customHeight="1"/>
    <row r="27" ht="15.75" customHeight="1">
      <c r="D27" s="95" t="s">
        <v>58</v>
      </c>
    </row>
    <row r="28" ht="15.75" customHeight="1">
      <c r="D28" s="95">
        <f>C5 / SUM(D4:D27)</f>
        <v>1</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s>
  <sheetData>
    <row r="1" ht="39.0" customHeight="1">
      <c r="A1" s="91" t="s">
        <v>60</v>
      </c>
      <c r="B1" s="92"/>
      <c r="C1" s="92"/>
      <c r="D1" s="92"/>
      <c r="E1" s="93"/>
    </row>
    <row r="2" ht="21.0" customHeight="1">
      <c r="A2" s="94" t="s">
        <v>50</v>
      </c>
      <c r="B2" s="94"/>
      <c r="C2" s="94" t="s">
        <v>51</v>
      </c>
      <c r="D2" s="94"/>
      <c r="E2" s="93"/>
    </row>
    <row r="3">
      <c r="A3" s="94" t="s">
        <v>52</v>
      </c>
      <c r="B3" s="94" t="s">
        <v>53</v>
      </c>
      <c r="C3" s="94" t="s">
        <v>54</v>
      </c>
      <c r="D3" s="94" t="s">
        <v>55</v>
      </c>
      <c r="E3" s="93" t="s">
        <v>56</v>
      </c>
      <c r="L3" s="95"/>
    </row>
    <row r="4" ht="21.0" customHeight="1">
      <c r="A4" s="96">
        <v>0.0</v>
      </c>
      <c r="B4" s="97">
        <v>44503.0</v>
      </c>
      <c r="C4" s="98">
        <v>6.0</v>
      </c>
      <c r="D4" s="99">
        <v>1.0</v>
      </c>
      <c r="E4" s="93">
        <f> -(C4/F4) * A4 + C4</f>
        <v>6</v>
      </c>
      <c r="F4" s="2">
        <v>18.0</v>
      </c>
    </row>
    <row r="5" ht="21.0" customHeight="1">
      <c r="A5" s="96">
        <v>1.0</v>
      </c>
      <c r="B5" s="97">
        <v>44504.0</v>
      </c>
      <c r="C5" s="108">
        <v>5.0</v>
      </c>
      <c r="D5" s="108">
        <v>0.0</v>
      </c>
      <c r="E5" s="93">
        <f> -(C4/F4) * A5 + C4</f>
        <v>5.666666667</v>
      </c>
      <c r="F5" s="95">
        <f t="shared" ref="F5:F22" si="1">F4-1</f>
        <v>17</v>
      </c>
    </row>
    <row r="6" ht="21.0" customHeight="1">
      <c r="A6" s="96">
        <v>2.0</v>
      </c>
      <c r="B6" s="97">
        <v>44505.0</v>
      </c>
      <c r="C6" s="108">
        <v>5.0</v>
      </c>
      <c r="D6" s="108">
        <v>0.0</v>
      </c>
      <c r="E6" s="93">
        <f> -(C4/F4) * A6 + C4</f>
        <v>5.333333333</v>
      </c>
      <c r="F6" s="95">
        <f t="shared" si="1"/>
        <v>16</v>
      </c>
    </row>
    <row r="7" ht="21.0" customHeight="1">
      <c r="A7" s="96">
        <v>3.0</v>
      </c>
      <c r="B7" s="97">
        <v>44506.0</v>
      </c>
      <c r="C7" s="108">
        <v>5.0</v>
      </c>
      <c r="D7" s="108">
        <v>0.0</v>
      </c>
      <c r="E7" s="93">
        <f> -(C4/F4) * A7 + C4</f>
        <v>5</v>
      </c>
      <c r="F7" s="95">
        <f t="shared" si="1"/>
        <v>15</v>
      </c>
      <c r="L7" s="95"/>
    </row>
    <row r="8" ht="21.0" customHeight="1">
      <c r="A8" s="96">
        <v>4.0</v>
      </c>
      <c r="B8" s="97">
        <v>44507.0</v>
      </c>
      <c r="C8" s="108">
        <v>4.0</v>
      </c>
      <c r="D8" s="108">
        <v>1.0</v>
      </c>
      <c r="E8" s="93">
        <f> -(C4/F4) * A8 + C4</f>
        <v>4.666666667</v>
      </c>
      <c r="F8" s="95">
        <f t="shared" si="1"/>
        <v>14</v>
      </c>
    </row>
    <row r="9" ht="21.0" customHeight="1">
      <c r="A9" s="96">
        <v>5.0</v>
      </c>
      <c r="B9" s="97">
        <v>44508.0</v>
      </c>
      <c r="C9" s="108">
        <v>4.0</v>
      </c>
      <c r="D9" s="108">
        <v>0.0</v>
      </c>
      <c r="E9" s="93">
        <f> -(C4/F4) * A9 + C4</f>
        <v>4.333333333</v>
      </c>
      <c r="F9" s="95">
        <f t="shared" si="1"/>
        <v>13</v>
      </c>
    </row>
    <row r="10" ht="21.0" customHeight="1">
      <c r="A10" s="96">
        <v>6.0</v>
      </c>
      <c r="B10" s="97">
        <v>44509.0</v>
      </c>
      <c r="C10" s="108">
        <v>4.0</v>
      </c>
      <c r="D10" s="108">
        <v>0.0</v>
      </c>
      <c r="E10" s="93">
        <f> -(C4/F4) * A10 + C4</f>
        <v>4</v>
      </c>
      <c r="F10" s="95">
        <f t="shared" si="1"/>
        <v>12</v>
      </c>
    </row>
    <row r="11" ht="21.0" customHeight="1">
      <c r="A11" s="96">
        <v>7.0</v>
      </c>
      <c r="B11" s="97">
        <v>44510.0</v>
      </c>
      <c r="C11" s="108">
        <v>4.0</v>
      </c>
      <c r="D11" s="108">
        <v>0.0</v>
      </c>
      <c r="E11" s="93">
        <f> -(C4/F4) * A11 + C4</f>
        <v>3.666666667</v>
      </c>
      <c r="F11" s="95">
        <f t="shared" si="1"/>
        <v>11</v>
      </c>
      <c r="L11" s="95"/>
    </row>
    <row r="12" ht="21.0" customHeight="1">
      <c r="A12" s="101">
        <v>8.0</v>
      </c>
      <c r="B12" s="97">
        <v>44511.0</v>
      </c>
      <c r="C12" s="108">
        <v>4.0</v>
      </c>
      <c r="D12" s="108">
        <v>0.0</v>
      </c>
      <c r="E12" s="102">
        <f> -(C4/F4) * A12 + C4</f>
        <v>3.333333333</v>
      </c>
      <c r="F12" s="95">
        <f t="shared" si="1"/>
        <v>10</v>
      </c>
      <c r="L12" s="95"/>
    </row>
    <row r="13" ht="21.0" customHeight="1">
      <c r="A13" s="101">
        <v>9.0</v>
      </c>
      <c r="B13" s="97">
        <v>44512.0</v>
      </c>
      <c r="C13" s="108">
        <v>4.0</v>
      </c>
      <c r="D13" s="108">
        <v>0.0</v>
      </c>
      <c r="E13" s="102">
        <f> -(C4/F4) * A13 + C4</f>
        <v>3</v>
      </c>
      <c r="F13" s="95">
        <f t="shared" si="1"/>
        <v>9</v>
      </c>
    </row>
    <row r="14" ht="21.0" customHeight="1">
      <c r="A14" s="101">
        <v>10.0</v>
      </c>
      <c r="B14" s="97">
        <v>44513.0</v>
      </c>
      <c r="C14" s="108">
        <v>3.0</v>
      </c>
      <c r="D14" s="108">
        <v>1.0</v>
      </c>
      <c r="E14" s="102">
        <f> -(C4/F4) * A14 + C4</f>
        <v>2.666666667</v>
      </c>
      <c r="F14" s="95">
        <f t="shared" si="1"/>
        <v>8</v>
      </c>
      <c r="L14" s="95"/>
    </row>
    <row r="15" ht="21.0" customHeight="1">
      <c r="A15" s="101">
        <v>11.0</v>
      </c>
      <c r="B15" s="97">
        <v>44514.0</v>
      </c>
      <c r="C15" s="108">
        <v>2.0</v>
      </c>
      <c r="D15" s="108">
        <v>1.0</v>
      </c>
      <c r="E15" s="102">
        <f> -(C4/F4) * A15 + C4</f>
        <v>2.333333333</v>
      </c>
      <c r="F15" s="95">
        <f t="shared" si="1"/>
        <v>7</v>
      </c>
    </row>
    <row r="16" ht="21.0" customHeight="1">
      <c r="A16" s="101">
        <v>12.0</v>
      </c>
      <c r="B16" s="97">
        <v>44515.0</v>
      </c>
      <c r="C16" s="108">
        <v>1.0</v>
      </c>
      <c r="D16" s="108">
        <v>1.0</v>
      </c>
      <c r="E16" s="102">
        <f> -(C4/F4) * A16 + C4</f>
        <v>2</v>
      </c>
      <c r="F16" s="95">
        <f t="shared" si="1"/>
        <v>6</v>
      </c>
    </row>
    <row r="17">
      <c r="A17" s="101">
        <v>13.0</v>
      </c>
      <c r="B17" s="97">
        <v>44516.0</v>
      </c>
      <c r="C17" s="103">
        <v>0.0</v>
      </c>
      <c r="D17" s="104">
        <v>0.0</v>
      </c>
      <c r="E17" s="102">
        <f> -(C4/F4) * A17 + C4</f>
        <v>1.666666667</v>
      </c>
      <c r="F17" s="95">
        <f t="shared" si="1"/>
        <v>5</v>
      </c>
    </row>
    <row r="18">
      <c r="A18" s="101">
        <v>14.0</v>
      </c>
      <c r="B18" s="97">
        <v>44517.0</v>
      </c>
      <c r="C18" s="103">
        <v>0.0</v>
      </c>
      <c r="D18" s="104">
        <v>0.0</v>
      </c>
      <c r="E18" s="105">
        <f> -(C4/F4) * A18 + C4</f>
        <v>1.333333333</v>
      </c>
      <c r="F18" s="95">
        <f t="shared" si="1"/>
        <v>4</v>
      </c>
    </row>
    <row r="19">
      <c r="A19" s="101">
        <v>15.0</v>
      </c>
      <c r="B19" s="97">
        <v>44518.0</v>
      </c>
      <c r="C19" s="103">
        <v>0.0</v>
      </c>
      <c r="D19" s="104">
        <v>0.0</v>
      </c>
      <c r="E19" s="105">
        <f> -(C4/F4) * A19 + C4</f>
        <v>1</v>
      </c>
      <c r="F19" s="95">
        <f t="shared" si="1"/>
        <v>3</v>
      </c>
    </row>
    <row r="20">
      <c r="A20" s="101">
        <v>16.0</v>
      </c>
      <c r="B20" s="97">
        <v>44519.0</v>
      </c>
      <c r="C20" s="103">
        <v>0.0</v>
      </c>
      <c r="D20" s="104">
        <v>0.0</v>
      </c>
      <c r="E20" s="105">
        <f> -(C4/F4) * A20 + C4</f>
        <v>0.6666666667</v>
      </c>
      <c r="F20" s="95">
        <f t="shared" si="1"/>
        <v>2</v>
      </c>
    </row>
    <row r="21" ht="15.75" customHeight="1">
      <c r="A21" s="101">
        <v>17.0</v>
      </c>
      <c r="B21" s="97">
        <v>44520.0</v>
      </c>
      <c r="C21" s="109">
        <v>0.0</v>
      </c>
      <c r="D21" s="110">
        <v>0.0</v>
      </c>
      <c r="E21" s="105">
        <f> -(C4/F4) * A21 + C4</f>
        <v>0.3333333333</v>
      </c>
      <c r="F21" s="95">
        <f t="shared" si="1"/>
        <v>1</v>
      </c>
    </row>
    <row r="22" ht="15.75" customHeight="1">
      <c r="A22" s="101">
        <v>18.0</v>
      </c>
      <c r="B22" s="111">
        <v>44521.0</v>
      </c>
      <c r="C22" s="112">
        <v>0.0</v>
      </c>
      <c r="D22" s="107">
        <v>0.0</v>
      </c>
      <c r="E22" s="105">
        <f> -(C4/F4) * A22 + C4</f>
        <v>0</v>
      </c>
      <c r="F22" s="95">
        <f t="shared" si="1"/>
        <v>0</v>
      </c>
    </row>
    <row r="23" ht="15.75" customHeight="1"/>
    <row r="24" ht="15.75" customHeight="1"/>
    <row r="25" ht="15.75" customHeight="1"/>
    <row r="26" ht="15.75" customHeight="1"/>
    <row r="27" ht="15.75" customHeight="1">
      <c r="D27" s="95" t="s">
        <v>58</v>
      </c>
    </row>
    <row r="28" ht="15.75" customHeight="1">
      <c r="D28" s="95">
        <f>C5 / SUM(D4:D27)</f>
        <v>1</v>
      </c>
    </row>
    <row r="29" ht="15.75" customHeight="1">
      <c r="G29" s="2" t="s">
        <v>61</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s>
  <sheetData>
    <row r="1" ht="39.0" customHeight="1">
      <c r="A1" s="91" t="s">
        <v>60</v>
      </c>
      <c r="B1" s="92"/>
      <c r="C1" s="92"/>
      <c r="D1" s="92"/>
      <c r="E1" s="93"/>
    </row>
    <row r="2" ht="21.0" customHeight="1">
      <c r="A2" s="94" t="s">
        <v>50</v>
      </c>
      <c r="B2" s="94"/>
      <c r="C2" s="94" t="s">
        <v>51</v>
      </c>
      <c r="D2" s="94"/>
      <c r="E2" s="93"/>
    </row>
    <row r="3">
      <c r="A3" s="94" t="s">
        <v>52</v>
      </c>
      <c r="B3" s="94" t="s">
        <v>53</v>
      </c>
      <c r="C3" s="94" t="s">
        <v>54</v>
      </c>
      <c r="D3" s="94" t="s">
        <v>55</v>
      </c>
      <c r="E3" s="93" t="s">
        <v>56</v>
      </c>
    </row>
    <row r="4" ht="21.0" customHeight="1">
      <c r="A4" s="96">
        <v>0.0</v>
      </c>
      <c r="B4" s="97">
        <v>44503.0</v>
      </c>
      <c r="C4" s="99">
        <v>7.0</v>
      </c>
      <c r="D4" s="99">
        <v>0.0</v>
      </c>
      <c r="E4" s="93">
        <f> -(C5/F4) * A4 + C5</f>
        <v>7</v>
      </c>
      <c r="F4" s="2">
        <v>18.0</v>
      </c>
    </row>
    <row r="5" ht="21.0" customHeight="1">
      <c r="A5" s="96">
        <v>1.0</v>
      </c>
      <c r="B5" s="97">
        <v>44504.0</v>
      </c>
      <c r="C5" s="100">
        <f t="shared" ref="C5:C22" si="1">SUM(C4-D4)</f>
        <v>7</v>
      </c>
      <c r="D5" s="100">
        <v>1.0</v>
      </c>
      <c r="E5" s="93">
        <f> -(C5/F4) * A5 + C5</f>
        <v>6.611111111</v>
      </c>
      <c r="F5" s="2">
        <v>17.0</v>
      </c>
    </row>
    <row r="6" ht="21.0" customHeight="1">
      <c r="A6" s="96">
        <v>2.0</v>
      </c>
      <c r="B6" s="97">
        <v>44505.0</v>
      </c>
      <c r="C6" s="100">
        <f t="shared" si="1"/>
        <v>6</v>
      </c>
      <c r="D6" s="113">
        <v>0.0</v>
      </c>
      <c r="E6" s="93">
        <f> -(C5/F4) * A6 + C5</f>
        <v>6.222222222</v>
      </c>
      <c r="F6" s="2">
        <v>16.0</v>
      </c>
    </row>
    <row r="7" ht="21.0" customHeight="1">
      <c r="A7" s="96">
        <v>3.0</v>
      </c>
      <c r="B7" s="97">
        <v>44506.0</v>
      </c>
      <c r="C7" s="100">
        <f t="shared" si="1"/>
        <v>6</v>
      </c>
      <c r="D7" s="100">
        <v>0.0</v>
      </c>
      <c r="E7" s="93">
        <f> -(C5/F4) * A7 + C5</f>
        <v>5.833333333</v>
      </c>
      <c r="F7" s="2">
        <v>15.0</v>
      </c>
    </row>
    <row r="8" ht="21.0" customHeight="1">
      <c r="A8" s="96">
        <v>4.0</v>
      </c>
      <c r="B8" s="97">
        <v>44507.0</v>
      </c>
      <c r="C8" s="100">
        <f t="shared" si="1"/>
        <v>6</v>
      </c>
      <c r="D8" s="100">
        <v>1.0</v>
      </c>
      <c r="E8" s="93">
        <f> -(C5/F4) * A8 + C5</f>
        <v>5.444444444</v>
      </c>
      <c r="F8" s="2">
        <v>14.0</v>
      </c>
    </row>
    <row r="9" ht="21.0" customHeight="1">
      <c r="A9" s="96">
        <v>5.0</v>
      </c>
      <c r="B9" s="97">
        <v>44508.0</v>
      </c>
      <c r="C9" s="100">
        <f t="shared" si="1"/>
        <v>5</v>
      </c>
      <c r="D9" s="113">
        <v>0.0</v>
      </c>
      <c r="E9" s="93">
        <f> -(C5/F4) * A9 + C5</f>
        <v>5.055555556</v>
      </c>
      <c r="F9" s="2">
        <v>13.0</v>
      </c>
    </row>
    <row r="10" ht="21.0" customHeight="1">
      <c r="A10" s="96">
        <v>6.0</v>
      </c>
      <c r="B10" s="97">
        <v>44509.0</v>
      </c>
      <c r="C10" s="100">
        <f t="shared" si="1"/>
        <v>5</v>
      </c>
      <c r="D10" s="113">
        <v>0.0</v>
      </c>
      <c r="E10" s="93">
        <f> -(C5/F4) * A10 + C5</f>
        <v>4.666666667</v>
      </c>
      <c r="F10" s="2">
        <v>12.0</v>
      </c>
    </row>
    <row r="11" ht="21.0" customHeight="1">
      <c r="A11" s="96">
        <v>7.0</v>
      </c>
      <c r="B11" s="97">
        <v>44510.0</v>
      </c>
      <c r="C11" s="100">
        <f t="shared" si="1"/>
        <v>5</v>
      </c>
      <c r="D11" s="100">
        <v>1.0</v>
      </c>
      <c r="E11" s="93">
        <f> -(C5/F4) * A11 + C5</f>
        <v>4.277777778</v>
      </c>
      <c r="F11" s="2">
        <v>11.0</v>
      </c>
    </row>
    <row r="12" ht="21.0" customHeight="1">
      <c r="A12" s="101">
        <v>8.0</v>
      </c>
      <c r="B12" s="97">
        <v>44511.0</v>
      </c>
      <c r="C12" s="100">
        <f t="shared" si="1"/>
        <v>4</v>
      </c>
      <c r="D12" s="100">
        <v>0.0</v>
      </c>
      <c r="E12" s="102">
        <f> -(C5/F4) * A12 + C5</f>
        <v>3.888888889</v>
      </c>
      <c r="F12" s="2">
        <v>10.0</v>
      </c>
    </row>
    <row r="13" ht="21.0" customHeight="1">
      <c r="A13" s="101">
        <v>9.0</v>
      </c>
      <c r="B13" s="97">
        <v>44512.0</v>
      </c>
      <c r="C13" s="100">
        <f t="shared" si="1"/>
        <v>4</v>
      </c>
      <c r="D13" s="100">
        <v>0.0</v>
      </c>
      <c r="E13" s="102">
        <f> -(C5/F4) * A13 + C5</f>
        <v>3.5</v>
      </c>
      <c r="F13" s="2">
        <v>9.0</v>
      </c>
    </row>
    <row r="14" ht="21.0" customHeight="1">
      <c r="A14" s="101">
        <v>10.0</v>
      </c>
      <c r="B14" s="114">
        <v>44513.0</v>
      </c>
      <c r="C14" s="100">
        <f t="shared" si="1"/>
        <v>4</v>
      </c>
      <c r="D14" s="100">
        <v>0.0</v>
      </c>
      <c r="E14" s="102">
        <f> -(C5/F4) * A14 + C5</f>
        <v>3.111111111</v>
      </c>
      <c r="F14" s="2">
        <v>8.0</v>
      </c>
    </row>
    <row r="15" ht="21.0" customHeight="1">
      <c r="A15" s="101">
        <v>11.0</v>
      </c>
      <c r="B15" s="97">
        <v>44514.0</v>
      </c>
      <c r="C15" s="100">
        <f t="shared" si="1"/>
        <v>4</v>
      </c>
      <c r="D15" s="100">
        <v>0.0</v>
      </c>
      <c r="E15" s="102">
        <f> -(C5/F4) * A15 + C5</f>
        <v>2.722222222</v>
      </c>
      <c r="F15" s="2">
        <v>7.0</v>
      </c>
    </row>
    <row r="16" ht="21.0" customHeight="1">
      <c r="A16" s="101">
        <v>12.0</v>
      </c>
      <c r="B16" s="97">
        <v>44515.0</v>
      </c>
      <c r="C16" s="100">
        <f t="shared" si="1"/>
        <v>4</v>
      </c>
      <c r="D16" s="115">
        <v>2.0</v>
      </c>
      <c r="E16" s="102">
        <f> -(C5/F4) * A16 + C5</f>
        <v>2.333333333</v>
      </c>
      <c r="F16" s="2">
        <v>6.0</v>
      </c>
    </row>
    <row r="17">
      <c r="A17" s="101">
        <v>13.0</v>
      </c>
      <c r="B17" s="97">
        <v>44516.0</v>
      </c>
      <c r="C17" s="100">
        <f t="shared" si="1"/>
        <v>2</v>
      </c>
      <c r="D17" s="116">
        <v>0.0</v>
      </c>
      <c r="E17" s="102">
        <f> -(C5/F4) * A17 + C5</f>
        <v>1.944444444</v>
      </c>
      <c r="F17" s="2">
        <v>5.0</v>
      </c>
    </row>
    <row r="18">
      <c r="A18" s="101">
        <v>14.0</v>
      </c>
      <c r="B18" s="97">
        <v>44517.0</v>
      </c>
      <c r="C18" s="100">
        <f t="shared" si="1"/>
        <v>2</v>
      </c>
      <c r="D18" s="116">
        <v>0.0</v>
      </c>
      <c r="E18" s="105">
        <f> -(C5/F4) * A18 + C5</f>
        <v>1.555555556</v>
      </c>
      <c r="F18" s="2">
        <v>4.0</v>
      </c>
    </row>
    <row r="19">
      <c r="A19" s="101">
        <v>15.0</v>
      </c>
      <c r="B19" s="97">
        <v>44518.0</v>
      </c>
      <c r="C19" s="100">
        <f t="shared" si="1"/>
        <v>2</v>
      </c>
      <c r="D19" s="116">
        <v>0.0</v>
      </c>
      <c r="E19" s="105">
        <f> -(C5/F4) * A19 + C5</f>
        <v>1.166666667</v>
      </c>
      <c r="F19" s="2">
        <v>3.0</v>
      </c>
    </row>
    <row r="20">
      <c r="A20" s="101">
        <v>16.0</v>
      </c>
      <c r="B20" s="97">
        <v>44519.0</v>
      </c>
      <c r="C20" s="100">
        <f t="shared" si="1"/>
        <v>2</v>
      </c>
      <c r="D20" s="116">
        <v>1.0</v>
      </c>
      <c r="E20" s="105">
        <f> -(C5/F4) * A20 + C5</f>
        <v>0.7777777778</v>
      </c>
      <c r="F20" s="2">
        <v>2.0</v>
      </c>
    </row>
    <row r="21" ht="15.75" customHeight="1">
      <c r="A21" s="101">
        <v>17.0</v>
      </c>
      <c r="B21" s="97">
        <v>44520.0</v>
      </c>
      <c r="C21" s="100">
        <f t="shared" si="1"/>
        <v>1</v>
      </c>
      <c r="D21" s="116">
        <v>0.0</v>
      </c>
      <c r="E21" s="105">
        <f> -(C5/F4) * A21 + C5</f>
        <v>0.3888888889</v>
      </c>
      <c r="F21" s="2">
        <v>1.0</v>
      </c>
    </row>
    <row r="22" ht="15.75" customHeight="1">
      <c r="A22" s="101">
        <v>18.0</v>
      </c>
      <c r="B22" s="97">
        <v>44521.0</v>
      </c>
      <c r="C22" s="100">
        <f t="shared" si="1"/>
        <v>1</v>
      </c>
      <c r="D22" s="116">
        <v>1.0</v>
      </c>
      <c r="E22" s="105">
        <f> -(C5/F4) * A22 + C5</f>
        <v>0</v>
      </c>
      <c r="F22" s="2">
        <v>0.0</v>
      </c>
    </row>
    <row r="23" ht="15.75" customHeight="1">
      <c r="C23" s="2">
        <v>0.0</v>
      </c>
      <c r="D23" s="2">
        <v>0.0</v>
      </c>
    </row>
    <row r="24" ht="15.75" customHeight="1">
      <c r="D24" s="95" t="s">
        <v>58</v>
      </c>
    </row>
    <row r="25" ht="15.75" customHeight="1">
      <c r="D25" s="95">
        <f>SUM(D4:D22)</f>
        <v>7</v>
      </c>
    </row>
    <row r="26" ht="15.75" customHeight="1">
      <c r="D26" s="2" t="s">
        <v>62</v>
      </c>
    </row>
    <row r="27" ht="15.75" customHeight="1">
      <c r="D27" s="2" t="s">
        <v>63</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s>
  <sheetData>
    <row r="1" ht="39.0" customHeight="1">
      <c r="A1" s="91" t="s">
        <v>60</v>
      </c>
      <c r="B1" s="92"/>
      <c r="C1" s="92"/>
      <c r="D1" s="92"/>
      <c r="E1" s="93"/>
    </row>
    <row r="2" ht="21.0" customHeight="1">
      <c r="A2" s="94" t="s">
        <v>50</v>
      </c>
      <c r="B2" s="94"/>
      <c r="C2" s="94" t="s">
        <v>51</v>
      </c>
      <c r="D2" s="94"/>
      <c r="E2" s="93"/>
    </row>
    <row r="3">
      <c r="A3" s="94" t="s">
        <v>52</v>
      </c>
      <c r="B3" s="94" t="s">
        <v>53</v>
      </c>
      <c r="C3" s="94" t="s">
        <v>54</v>
      </c>
      <c r="D3" s="94" t="s">
        <v>55</v>
      </c>
      <c r="E3" s="93" t="s">
        <v>56</v>
      </c>
    </row>
    <row r="4" ht="21.0" customHeight="1">
      <c r="A4" s="96">
        <v>0.0</v>
      </c>
      <c r="B4" s="97">
        <v>44503.0</v>
      </c>
      <c r="C4" s="99">
        <v>6.0</v>
      </c>
      <c r="D4" s="99">
        <v>0.0</v>
      </c>
      <c r="E4" s="93">
        <f> -(C5/F4) * A4 + C5</f>
        <v>6</v>
      </c>
      <c r="F4" s="2">
        <v>18.0</v>
      </c>
    </row>
    <row r="5" ht="21.0" customHeight="1">
      <c r="A5" s="96">
        <v>1.0</v>
      </c>
      <c r="B5" s="97">
        <v>44504.0</v>
      </c>
      <c r="C5" s="108">
        <v>6.0</v>
      </c>
      <c r="D5" s="117">
        <v>0.0</v>
      </c>
      <c r="E5" s="93">
        <f> -(C5/F4) * A5 + C5</f>
        <v>5.666666667</v>
      </c>
      <c r="F5" s="95">
        <f t="shared" ref="F5:F22" si="1">F4-1</f>
        <v>17</v>
      </c>
    </row>
    <row r="6" ht="21.0" customHeight="1">
      <c r="A6" s="96">
        <v>2.0</v>
      </c>
      <c r="B6" s="97">
        <v>44505.0</v>
      </c>
      <c r="C6" s="108">
        <v>6.0</v>
      </c>
      <c r="D6" s="108">
        <v>1.0</v>
      </c>
      <c r="E6" s="93">
        <f> -(C5/F4) * A6 + C5</f>
        <v>5.333333333</v>
      </c>
      <c r="F6" s="95">
        <f t="shared" si="1"/>
        <v>16</v>
      </c>
    </row>
    <row r="7" ht="21.0" customHeight="1">
      <c r="A7" s="96">
        <v>3.0</v>
      </c>
      <c r="B7" s="97">
        <v>44506.0</v>
      </c>
      <c r="C7" s="108">
        <v>5.0</v>
      </c>
      <c r="D7" s="108">
        <v>1.0</v>
      </c>
      <c r="E7" s="93">
        <f> -(C5/F4) * A7 + C5</f>
        <v>5</v>
      </c>
      <c r="F7" s="95">
        <f t="shared" si="1"/>
        <v>15</v>
      </c>
    </row>
    <row r="8" ht="21.0" customHeight="1">
      <c r="A8" s="96">
        <v>4.0</v>
      </c>
      <c r="B8" s="97">
        <v>44507.0</v>
      </c>
      <c r="C8" s="108">
        <v>5.0</v>
      </c>
      <c r="D8" s="108">
        <v>1.0</v>
      </c>
      <c r="E8" s="93">
        <f> -(C5/F4) * A8 + C5</f>
        <v>4.666666667</v>
      </c>
      <c r="F8" s="95">
        <f t="shared" si="1"/>
        <v>14</v>
      </c>
    </row>
    <row r="9" ht="21.0" customHeight="1">
      <c r="A9" s="96">
        <v>5.0</v>
      </c>
      <c r="B9" s="97">
        <v>44508.0</v>
      </c>
      <c r="C9" s="108">
        <v>5.0</v>
      </c>
      <c r="D9" s="108">
        <v>1.0</v>
      </c>
      <c r="E9" s="93">
        <f> -(C5/F4) * A9 + C5</f>
        <v>4.333333333</v>
      </c>
      <c r="F9" s="95">
        <f t="shared" si="1"/>
        <v>13</v>
      </c>
    </row>
    <row r="10" ht="21.0" customHeight="1">
      <c r="A10" s="96">
        <v>6.0</v>
      </c>
      <c r="B10" s="97">
        <v>44509.0</v>
      </c>
      <c r="C10" s="108">
        <v>4.0</v>
      </c>
      <c r="D10" s="108">
        <v>0.0</v>
      </c>
      <c r="E10" s="93">
        <f> -(C5/F4) * A10 + C5</f>
        <v>4</v>
      </c>
      <c r="F10" s="95">
        <f t="shared" si="1"/>
        <v>12</v>
      </c>
    </row>
    <row r="11" ht="21.0" customHeight="1">
      <c r="A11" s="96">
        <v>7.0</v>
      </c>
      <c r="B11" s="97">
        <v>44510.0</v>
      </c>
      <c r="C11" s="108">
        <v>4.0</v>
      </c>
      <c r="D11" s="108">
        <v>1.0</v>
      </c>
      <c r="E11" s="93">
        <f> -(C5/F4) * A11 + C5</f>
        <v>3.666666667</v>
      </c>
      <c r="F11" s="95">
        <f t="shared" si="1"/>
        <v>11</v>
      </c>
    </row>
    <row r="12" ht="21.0" customHeight="1">
      <c r="A12" s="96">
        <v>8.0</v>
      </c>
      <c r="B12" s="97">
        <v>44511.0</v>
      </c>
      <c r="C12" s="108">
        <v>4.0</v>
      </c>
      <c r="D12" s="108">
        <v>0.0</v>
      </c>
      <c r="E12" s="102">
        <f> -(C5/F4) * A12 + C5</f>
        <v>3.333333333</v>
      </c>
      <c r="F12" s="95">
        <f t="shared" si="1"/>
        <v>10</v>
      </c>
    </row>
    <row r="13" ht="21.0" customHeight="1">
      <c r="A13" s="96">
        <v>9.0</v>
      </c>
      <c r="B13" s="97">
        <v>44512.0</v>
      </c>
      <c r="C13" s="108">
        <v>3.0</v>
      </c>
      <c r="D13" s="117">
        <v>0.0</v>
      </c>
      <c r="E13" s="102">
        <f> -(C5/F4) * A13 + C5</f>
        <v>3</v>
      </c>
      <c r="F13" s="95">
        <f t="shared" si="1"/>
        <v>9</v>
      </c>
    </row>
    <row r="14" ht="21.0" customHeight="1">
      <c r="A14" s="96">
        <v>10.0</v>
      </c>
      <c r="B14" s="97">
        <v>44513.0</v>
      </c>
      <c r="C14" s="108">
        <v>2.0</v>
      </c>
      <c r="D14" s="117">
        <v>0.0</v>
      </c>
      <c r="E14" s="102">
        <f> -(C5/F4) * A14 + C5</f>
        <v>2.666666667</v>
      </c>
      <c r="F14" s="95">
        <f t="shared" si="1"/>
        <v>8</v>
      </c>
    </row>
    <row r="15" ht="21.0" customHeight="1">
      <c r="A15" s="96">
        <v>11.0</v>
      </c>
      <c r="B15" s="97">
        <v>44514.0</v>
      </c>
      <c r="C15" s="108">
        <v>2.0</v>
      </c>
      <c r="D15" s="108">
        <v>0.0</v>
      </c>
      <c r="E15" s="102">
        <f> -(C5/F4) * A15 + C5</f>
        <v>2.333333333</v>
      </c>
      <c r="F15" s="95">
        <f t="shared" si="1"/>
        <v>7</v>
      </c>
    </row>
    <row r="16" ht="21.0" customHeight="1">
      <c r="A16" s="96">
        <v>12.0</v>
      </c>
      <c r="B16" s="97">
        <v>44515.0</v>
      </c>
      <c r="C16" s="108">
        <v>1.0</v>
      </c>
      <c r="D16" s="108">
        <v>1.0</v>
      </c>
      <c r="E16" s="102">
        <f> -(C5/F4) * A16 + C5</f>
        <v>2</v>
      </c>
      <c r="F16" s="95">
        <f t="shared" si="1"/>
        <v>6</v>
      </c>
    </row>
    <row r="17">
      <c r="A17" s="96">
        <v>13.0</v>
      </c>
      <c r="B17" s="97">
        <v>44516.0</v>
      </c>
      <c r="C17" s="103">
        <v>0.0</v>
      </c>
      <c r="D17" s="118">
        <v>0.0</v>
      </c>
      <c r="E17" s="102">
        <f> -(C5/F4) * A17 + C5</f>
        <v>1.666666667</v>
      </c>
      <c r="F17" s="95">
        <f t="shared" si="1"/>
        <v>5</v>
      </c>
    </row>
    <row r="18">
      <c r="A18" s="101">
        <v>14.0</v>
      </c>
      <c r="B18" s="97">
        <v>44517.0</v>
      </c>
      <c r="C18" s="103">
        <v>0.0</v>
      </c>
      <c r="D18" s="118">
        <v>1.0</v>
      </c>
      <c r="E18" s="105">
        <f> -(C5/F4) * A18 + C5</f>
        <v>1.333333333</v>
      </c>
      <c r="F18" s="95">
        <f t="shared" si="1"/>
        <v>4</v>
      </c>
    </row>
    <row r="19">
      <c r="A19" s="101">
        <v>15.0</v>
      </c>
      <c r="B19" s="97">
        <v>44518.0</v>
      </c>
      <c r="C19" s="103">
        <v>0.0</v>
      </c>
      <c r="D19" s="118">
        <v>0.0</v>
      </c>
      <c r="E19" s="105">
        <f> -(C5/F4) * A19 + C5</f>
        <v>1</v>
      </c>
      <c r="F19" s="95">
        <f t="shared" si="1"/>
        <v>3</v>
      </c>
    </row>
    <row r="20">
      <c r="A20" s="101">
        <v>16.0</v>
      </c>
      <c r="B20" s="97">
        <v>44519.0</v>
      </c>
      <c r="C20" s="103">
        <v>0.0</v>
      </c>
      <c r="D20" s="118">
        <v>1.0</v>
      </c>
      <c r="E20" s="105">
        <f> -(C5/F4) * A20 + C5</f>
        <v>0.6666666667</v>
      </c>
      <c r="F20" s="95">
        <f t="shared" si="1"/>
        <v>2</v>
      </c>
    </row>
    <row r="21" ht="15.75" customHeight="1">
      <c r="A21" s="101">
        <v>17.0</v>
      </c>
      <c r="B21" s="97">
        <v>44520.0</v>
      </c>
      <c r="C21" s="103">
        <v>0.0</v>
      </c>
      <c r="D21" s="118">
        <v>0.0</v>
      </c>
      <c r="E21" s="105">
        <f> -(C5/F4) * A21 + C5</f>
        <v>0.3333333333</v>
      </c>
      <c r="F21" s="95">
        <f t="shared" si="1"/>
        <v>1</v>
      </c>
    </row>
    <row r="22" ht="15.75" customHeight="1">
      <c r="A22" s="101">
        <v>18.0</v>
      </c>
      <c r="B22" s="97">
        <v>44521.0</v>
      </c>
      <c r="C22" s="106">
        <v>0.0</v>
      </c>
      <c r="D22" s="112">
        <v>0.0</v>
      </c>
      <c r="E22" s="105">
        <f> -(C5/F4) * A22 + C5</f>
        <v>0</v>
      </c>
      <c r="F22" s="95">
        <f t="shared" si="1"/>
        <v>0</v>
      </c>
    </row>
    <row r="23" ht="15.75" customHeight="1">
      <c r="A23" s="96"/>
    </row>
    <row r="24" ht="15.75" customHeight="1"/>
    <row r="25" ht="15.75" customHeight="1"/>
    <row r="26" ht="15.75" customHeight="1">
      <c r="D26" s="95" t="s">
        <v>58</v>
      </c>
    </row>
    <row r="27" ht="15.75" customHeight="1">
      <c r="D27" s="95">
        <f>SUM(D2:D26) / COUNT(B4:B14)</f>
        <v>0.7272727273</v>
      </c>
      <c r="G27" s="2" t="s">
        <v>64</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0"/>
    <col customWidth="1" min="2" max="2" width="91.86"/>
    <col customWidth="1" min="3" max="6" width="8.71"/>
  </cols>
  <sheetData>
    <row r="1" ht="28.5" customHeight="1">
      <c r="A1" s="119" t="s">
        <v>65</v>
      </c>
      <c r="B1" s="120" t="s">
        <v>66</v>
      </c>
    </row>
    <row r="2">
      <c r="A2" s="121" t="s">
        <v>40</v>
      </c>
      <c r="B2" s="122"/>
    </row>
    <row r="3">
      <c r="A3" s="123"/>
      <c r="B3" s="123"/>
    </row>
    <row r="4">
      <c r="A4" s="123" t="s">
        <v>67</v>
      </c>
    </row>
    <row r="5">
      <c r="A5" s="124"/>
      <c r="B5" s="125" t="s">
        <v>68</v>
      </c>
    </row>
    <row r="6">
      <c r="A6" s="124"/>
      <c r="B6" s="125"/>
    </row>
    <row r="7">
      <c r="A7" s="124"/>
      <c r="B7" s="126" t="s">
        <v>69</v>
      </c>
    </row>
    <row r="8">
      <c r="A8" s="124"/>
      <c r="B8" s="121" t="s">
        <v>70</v>
      </c>
    </row>
    <row r="9">
      <c r="A9" s="127"/>
      <c r="B9" s="127"/>
    </row>
    <row r="10">
      <c r="A10" s="123" t="s">
        <v>71</v>
      </c>
    </row>
    <row r="11">
      <c r="A11" s="124"/>
      <c r="B11" s="125" t="s">
        <v>72</v>
      </c>
    </row>
    <row r="12">
      <c r="A12" s="124"/>
      <c r="B12" s="128"/>
    </row>
    <row r="13">
      <c r="A13" s="124"/>
      <c r="B13" s="127" t="s">
        <v>73</v>
      </c>
    </row>
    <row r="14">
      <c r="A14" s="124"/>
      <c r="B14" s="125" t="s">
        <v>74</v>
      </c>
    </row>
    <row r="15">
      <c r="A15" s="127"/>
      <c r="B15" s="127"/>
    </row>
    <row r="16">
      <c r="A16" s="127"/>
      <c r="B16" s="127" t="s">
        <v>75</v>
      </c>
    </row>
    <row r="17">
      <c r="A17" s="127"/>
      <c r="B17" s="125" t="s">
        <v>76</v>
      </c>
    </row>
    <row r="18">
      <c r="A18" s="127"/>
      <c r="B18" s="127"/>
    </row>
    <row r="19">
      <c r="A19" s="127"/>
      <c r="B19" s="127" t="s">
        <v>77</v>
      </c>
    </row>
    <row r="20">
      <c r="A20" s="127"/>
      <c r="B20" s="125" t="s">
        <v>78</v>
      </c>
    </row>
    <row r="21" ht="15.75" customHeight="1">
      <c r="A21" s="124"/>
      <c r="B21" s="128"/>
    </row>
    <row r="22" ht="15.75" customHeight="1">
      <c r="A22" s="123" t="s">
        <v>79</v>
      </c>
    </row>
    <row r="23" ht="15.75" customHeight="1">
      <c r="A23" s="123"/>
      <c r="B23" s="125" t="s">
        <v>80</v>
      </c>
    </row>
    <row r="24" ht="15.75" customHeight="1">
      <c r="A24" s="123"/>
      <c r="B24" s="125" t="s">
        <v>81</v>
      </c>
    </row>
    <row r="25" ht="15.75" customHeight="1">
      <c r="A25" s="123"/>
      <c r="B25" s="125" t="s">
        <v>82</v>
      </c>
    </row>
    <row r="26" ht="15.75" customHeight="1">
      <c r="A26" s="123"/>
      <c r="B26" s="123"/>
    </row>
    <row r="27" ht="15.75" customHeight="1">
      <c r="A27" s="123" t="s">
        <v>83</v>
      </c>
    </row>
    <row r="28" ht="15.75" customHeight="1">
      <c r="A28" s="129"/>
      <c r="B28" s="125" t="s">
        <v>84</v>
      </c>
    </row>
    <row r="29" ht="15.75" customHeight="1">
      <c r="A29" s="129"/>
      <c r="B29" s="130"/>
    </row>
    <row r="30" ht="15.75" customHeight="1">
      <c r="A30" s="129"/>
      <c r="B30" s="131" t="s">
        <v>85</v>
      </c>
    </row>
    <row r="31" ht="15.75" customHeight="1">
      <c r="A31" s="129"/>
      <c r="B31" s="131" t="s">
        <v>86</v>
      </c>
    </row>
    <row r="32" ht="15.75" customHeight="1">
      <c r="A32" s="129"/>
      <c r="B32" s="124"/>
    </row>
    <row r="33" ht="15.75" customHeight="1">
      <c r="A33" s="123" t="s">
        <v>87</v>
      </c>
    </row>
    <row r="34" ht="15.75" customHeight="1">
      <c r="A34" s="123"/>
      <c r="B34" s="125" t="s">
        <v>88</v>
      </c>
    </row>
    <row r="35" ht="15.75" customHeight="1">
      <c r="A35" s="123"/>
      <c r="B35" s="123"/>
    </row>
    <row r="36" ht="15.75" customHeight="1">
      <c r="A36" s="123"/>
      <c r="B36" s="132" t="s">
        <v>40</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4:B4"/>
    <mergeCell ref="A10:B10"/>
    <mergeCell ref="A22:B22"/>
    <mergeCell ref="A27:B27"/>
    <mergeCell ref="A33:B33"/>
  </mergeCells>
  <hyperlinks>
    <hyperlink r:id="rId1" ref="A2"/>
    <hyperlink r:id="rId2" ref="B8"/>
    <hyperlink r:id="rId3" ref="B36"/>
  </hyperlinks>
  <printOptions/>
  <pageMargins bottom="0.75" footer="0.0" header="0.0" left="0.7" right="0.7" top="0.75"/>
  <pageSetup orientation="landscape"/>
  <drawing r:id="rId4"/>
</worksheet>
</file>