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i\Downloads\"/>
    </mc:Choice>
  </mc:AlternateContent>
  <xr:revisionPtr revIDLastSave="0" documentId="13_ncr:1_{1BC89D26-131A-4675-B1F0-2B0386345001}" xr6:coauthVersionLast="47" xr6:coauthVersionMax="47" xr10:uidLastSave="{00000000-0000-0000-0000-000000000000}"/>
  <bookViews>
    <workbookView xWindow="19080" yWindow="-120" windowWidth="29040" windowHeight="15840" activeTab="6" xr2:uid="{00000000-000D-0000-FFFF-FFFF00000000}"/>
  </bookViews>
  <sheets>
    <sheet name="Forecasts" sheetId="2" r:id="rId1"/>
    <sheet name="GDP Growth" sheetId="3" r:id="rId2"/>
    <sheet name="Employment Growth" sheetId="4" r:id="rId3"/>
    <sheet name="Inflation" sheetId="5" r:id="rId4"/>
    <sheet name="Interest Rates" sheetId="6" r:id="rId5"/>
    <sheet name="Contribution to Growth" sheetId="7" r:id="rId6"/>
    <sheet name="Housing Forecasts" sheetId="8" r:id="rId7"/>
  </sheets>
  <externalReferences>
    <externalReference r:id="rId8"/>
  </externalReferences>
  <definedNames>
    <definedName name="Data">[1]sheet0!$C$2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8" l="1"/>
  <c r="H65" i="8"/>
  <c r="I65" i="8"/>
  <c r="G66" i="8"/>
  <c r="H66" i="8"/>
  <c r="I66" i="8"/>
  <c r="G67" i="8"/>
  <c r="H67" i="8"/>
  <c r="I67" i="8"/>
  <c r="G68" i="8"/>
  <c r="H68" i="8"/>
  <c r="I68" i="8"/>
  <c r="G69" i="8"/>
  <c r="H69" i="8"/>
  <c r="I69" i="8"/>
  <c r="G70" i="8"/>
  <c r="H70" i="8"/>
  <c r="I70" i="8"/>
  <c r="G71" i="8"/>
  <c r="H71" i="8"/>
  <c r="I71" i="8"/>
  <c r="G72" i="8"/>
  <c r="H72" i="8"/>
  <c r="I72" i="8"/>
  <c r="G73" i="8"/>
  <c r="H73" i="8"/>
  <c r="I73" i="8"/>
  <c r="G74" i="8"/>
  <c r="H74" i="8"/>
  <c r="I74" i="8"/>
  <c r="G75" i="8"/>
  <c r="H75" i="8"/>
  <c r="I75" i="8"/>
  <c r="G76" i="8"/>
  <c r="H76" i="8"/>
  <c r="I76" i="8"/>
  <c r="G77" i="8"/>
  <c r="H77" i="8"/>
  <c r="I77" i="8"/>
  <c r="G78" i="8"/>
  <c r="H78" i="8"/>
  <c r="I78" i="8"/>
  <c r="G79" i="8"/>
  <c r="H79" i="8"/>
  <c r="I79" i="8"/>
  <c r="G80" i="8"/>
  <c r="H80" i="8"/>
  <c r="I80" i="8"/>
  <c r="G81" i="8"/>
  <c r="H81" i="8"/>
  <c r="I81" i="8"/>
  <c r="G82" i="8"/>
  <c r="H82" i="8"/>
  <c r="I82" i="8"/>
  <c r="G83" i="8"/>
  <c r="H83" i="8"/>
  <c r="I83" i="8"/>
  <c r="G84" i="8"/>
  <c r="H84" i="8"/>
  <c r="I84" i="8"/>
  <c r="G85" i="8"/>
  <c r="H85" i="8"/>
  <c r="I85" i="8"/>
  <c r="G86" i="8"/>
  <c r="H86" i="8"/>
  <c r="I86" i="8"/>
  <c r="G87" i="8"/>
  <c r="H87" i="8"/>
  <c r="I87" i="8"/>
  <c r="G88" i="8"/>
  <c r="H88" i="8"/>
  <c r="I88" i="8"/>
  <c r="G89" i="8"/>
  <c r="H89" i="8"/>
  <c r="I89" i="8"/>
  <c r="G90" i="8"/>
  <c r="H90" i="8"/>
  <c r="I90" i="8"/>
  <c r="G91" i="8"/>
  <c r="H91" i="8"/>
  <c r="I91" i="8"/>
  <c r="G92" i="8"/>
  <c r="H92" i="8"/>
  <c r="I92" i="8"/>
  <c r="G93" i="8"/>
  <c r="H93" i="8"/>
  <c r="I93" i="8"/>
  <c r="G94" i="8"/>
  <c r="H94" i="8"/>
  <c r="I94" i="8"/>
  <c r="G95" i="8"/>
  <c r="H95" i="8"/>
  <c r="I95" i="8"/>
  <c r="G96" i="8"/>
  <c r="H96" i="8"/>
  <c r="I96" i="8"/>
  <c r="G97" i="8"/>
  <c r="H97" i="8"/>
  <c r="I97" i="8"/>
  <c r="G98" i="8"/>
  <c r="H98" i="8"/>
  <c r="I98" i="8"/>
  <c r="G99" i="8"/>
  <c r="H99" i="8"/>
  <c r="I99" i="8"/>
  <c r="G100" i="8"/>
  <c r="H100" i="8"/>
  <c r="I100" i="8"/>
  <c r="G101" i="8"/>
  <c r="H101" i="8"/>
  <c r="I101" i="8"/>
  <c r="G102" i="8"/>
  <c r="H102" i="8"/>
  <c r="I102" i="8"/>
  <c r="G103" i="8"/>
  <c r="H103" i="8"/>
  <c r="I103" i="8"/>
  <c r="G63" i="8"/>
  <c r="H63" i="8"/>
  <c r="I63" i="8"/>
  <c r="G64" i="8"/>
  <c r="H64" i="8"/>
  <c r="I64" i="8"/>
  <c r="H62" i="8"/>
  <c r="I62" i="8"/>
  <c r="G62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B127" i="8"/>
  <c r="C127" i="8"/>
  <c r="D127" i="8"/>
  <c r="B128" i="8"/>
  <c r="C128" i="8"/>
  <c r="D128" i="8"/>
  <c r="B129" i="8"/>
  <c r="C129" i="8"/>
  <c r="D129" i="8"/>
  <c r="B130" i="8"/>
  <c r="C130" i="8"/>
  <c r="D130" i="8"/>
  <c r="B131" i="8"/>
  <c r="C131" i="8"/>
  <c r="D131" i="8"/>
  <c r="B132" i="8"/>
  <c r="C132" i="8"/>
  <c r="D132" i="8"/>
  <c r="D54" i="3"/>
  <c r="E54" i="3"/>
  <c r="D54" i="5"/>
  <c r="E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D10" i="5"/>
  <c r="D9" i="5"/>
  <c r="D8" i="5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L11" i="3"/>
  <c r="M11" i="3" s="1"/>
  <c r="E11" i="3"/>
  <c r="D11" i="3"/>
  <c r="L10" i="3"/>
  <c r="M10" i="3" s="1"/>
  <c r="D10" i="3"/>
  <c r="L9" i="3"/>
  <c r="M9" i="3" s="1"/>
  <c r="D9" i="3"/>
  <c r="L8" i="3"/>
  <c r="M8" i="3" s="1"/>
  <c r="D8" i="3"/>
  <c r="L7" i="3"/>
  <c r="M9" i="4"/>
  <c r="M10" i="4"/>
  <c r="M11" i="4"/>
  <c r="M8" i="4"/>
  <c r="L8" i="4"/>
  <c r="L9" i="4"/>
  <c r="L10" i="4"/>
  <c r="L11" i="4"/>
  <c r="L7" i="4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K10" i="5" s="1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7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E11" i="4"/>
  <c r="D8" i="4"/>
  <c r="K7" i="5" l="1"/>
  <c r="K11" i="5"/>
  <c r="L11" i="5" s="1"/>
  <c r="K8" i="5"/>
  <c r="K9" i="5"/>
  <c r="L9" i="5" s="1"/>
  <c r="L10" i="5" l="1"/>
  <c r="L8" i="5"/>
</calcChain>
</file>

<file path=xl/sharedStrings.xml><?xml version="1.0" encoding="utf-8"?>
<sst xmlns="http://schemas.openxmlformats.org/spreadsheetml/2006/main" count="710" uniqueCount="245">
  <si>
    <t>Location</t>
  </si>
  <si>
    <t>Indicator</t>
  </si>
  <si>
    <t>Scenario</t>
  </si>
  <si>
    <t>Units</t>
  </si>
  <si>
    <t>Scale</t>
  </si>
  <si>
    <t>Measurement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</si>
  <si>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</si>
  <si>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</si>
  <si>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</si>
  <si>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</si>
  <si>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</si>
  <si>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</si>
  <si>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</si>
  <si>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</si>
  <si>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</si>
  <si>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</si>
  <si>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</si>
  <si>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</si>
  <si>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</si>
  <si>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</si>
  <si>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</si>
  <si>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</si>
  <si>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</si>
  <si>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</si>
  <si>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</si>
  <si>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</si>
  <si>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</si>
  <si>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</si>
  <si>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</si>
  <si>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</si>
  <si>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</si>
  <si>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</si>
  <si>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</si>
  <si>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</si>
  <si>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</si>
  <si>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</si>
  <si>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</si>
  <si>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</si>
  <si>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</si>
  <si>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</si>
  <si>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</si>
  <si>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</si>
  <si>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</si>
  <si>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</si>
  <si>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</si>
  <si>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</si>
  <si>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</si>
  <si>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</si>
  <si>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</si>
  <si>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</si>
  <si>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</si>
  <si>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</si>
  <si>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</si>
  <si>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</si>
  <si>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Source</t>
  </si>
  <si>
    <t>Seasonally adjusted</t>
  </si>
  <si>
    <t>Base year price</t>
  </si>
  <si>
    <t>Base year index</t>
  </si>
  <si>
    <t>Historical end year</t>
  </si>
  <si>
    <t>Historical end quarter</t>
  </si>
  <si>
    <t>Date of last update</t>
  </si>
  <si>
    <t>Source details</t>
  </si>
  <si>
    <t>Additional source details</t>
  </si>
  <si>
    <t>Location code</t>
  </si>
  <si>
    <t>Indicator code</t>
  </si>
  <si>
    <t>Canada</t>
  </si>
  <si>
    <t>Consumer price index</t>
  </si>
  <si>
    <t>CMHC_ForecastBaseline_September2022_Updated</t>
  </si>
  <si>
    <t>Index</t>
  </si>
  <si>
    <t>2002=100</t>
  </si>
  <si>
    <t>Level</t>
  </si>
  <si>
    <t>Statistics Canada\Haver Analytics</t>
  </si>
  <si>
    <t>Yes</t>
  </si>
  <si>
    <t/>
  </si>
  <si>
    <t>2002</t>
  </si>
  <si>
    <t>2022</t>
  </si>
  <si>
    <t>2</t>
  </si>
  <si>
    <t>23 September 2022</t>
  </si>
  <si>
    <t>V4C90914@CANADA</t>
  </si>
  <si>
    <t>Canada: CPI: All Items [V41690914] (SA, 2002=100)</t>
  </si>
  <si>
    <t>CAN</t>
  </si>
  <si>
    <t>CPI</t>
  </si>
  <si>
    <t>Employment, total</t>
  </si>
  <si>
    <t>Person</t>
  </si>
  <si>
    <t>Thousands</t>
  </si>
  <si>
    <t>Labour supply - Unemployment</t>
  </si>
  <si>
    <t>ET</t>
  </si>
  <si>
    <t>GDP, real, LCU</t>
  </si>
  <si>
    <t>C$</t>
  </si>
  <si>
    <t>Millions: chained 2012 Prices</t>
  </si>
  <si>
    <t>chained 2012</t>
  </si>
  <si>
    <t>V6E05752@CANADA/4</t>
  </si>
  <si>
    <t>Canada: Gross Domestic Product at Market Prices (SAAR, Mil.Chn.2012.C$)/4</t>
  </si>
  <si>
    <t>GDP</t>
  </si>
  <si>
    <t>Interest rate, central bank policy</t>
  </si>
  <si>
    <t>%</t>
  </si>
  <si>
    <t>NA</t>
  </si>
  <si>
    <t>Bank of Canada\Haver Analytics</t>
  </si>
  <si>
    <t>No</t>
  </si>
  <si>
    <t>agg(R156DTR@INTDAILY,avg)</t>
  </si>
  <si>
    <t>Canada: Target Rate (%)</t>
  </si>
  <si>
    <t>RCB</t>
  </si>
  <si>
    <t>Interest rate, 10-Year Benchmark Bond Yield</t>
  </si>
  <si>
    <t>R156GA@INTDAILY; spliced with V122543@CANADA</t>
  </si>
  <si>
    <t>Canada: Benchmark Bond Yields: 10-years (%), spliced with Canada: 10-Year Benchmark Bond Yield, Last Wednesday (EOP, %)</t>
  </si>
  <si>
    <t>RLG</t>
  </si>
  <si>
    <t>Unemployment rate</t>
  </si>
  <si>
    <t>V2062815@CANADA</t>
  </si>
  <si>
    <t>Unemployment Rate: Both Sexes, 15 Years and Over</t>
  </si>
  <si>
    <t>UP</t>
  </si>
  <si>
    <t>Interest rate, 5-year government bond yields</t>
  </si>
  <si>
    <t>Bank of Canada\Datastream\Haver Analytics</t>
  </si>
  <si>
    <t>R156G5@INTDAILY, extended back with TRCN5YT</t>
  </si>
  <si>
    <t>Canada: Benchmark Bond Yields: 5-years (%)</t>
  </si>
  <si>
    <t>RLG5</t>
  </si>
  <si>
    <t>Interest rate on fixed 5-year mortgages [%]</t>
  </si>
  <si>
    <t>Canada Mortgage and Housing Corporation\Haver Analytics</t>
  </si>
  <si>
    <t>DP00001@CANADA</t>
  </si>
  <si>
    <t>Canada: Conventional Mortgage Lending Rate: Five Year Term (%)</t>
  </si>
  <si>
    <t>RBM</t>
  </si>
  <si>
    <t>Annual Growth</t>
  </si>
  <si>
    <t>Annualized Quarterly Growth</t>
  </si>
  <si>
    <t>Growth</t>
  </si>
  <si>
    <t>Annualized Quarterly Inflation</t>
  </si>
  <si>
    <t>Year-on-year inflation</t>
  </si>
  <si>
    <t>Inflation</t>
  </si>
  <si>
    <t>Policy Rate</t>
  </si>
  <si>
    <t>10-yr GoC bond yield</t>
  </si>
  <si>
    <t>5-yr GoC Bond Yield</t>
  </si>
  <si>
    <t>Conventional 5-yr fixed mortgage rate</t>
  </si>
  <si>
    <t>Consumption</t>
  </si>
  <si>
    <t>Government</t>
  </si>
  <si>
    <t>Business Fixed Investment</t>
  </si>
  <si>
    <t>Exports</t>
  </si>
  <si>
    <t>Imports</t>
  </si>
  <si>
    <t>Inventories</t>
  </si>
  <si>
    <t>Growth rate (%)</t>
  </si>
  <si>
    <t>Annual</t>
  </si>
  <si>
    <t>2032Q4</t>
  </si>
  <si>
    <t>2032Q3</t>
  </si>
  <si>
    <t>2032Q2</t>
  </si>
  <si>
    <t>2032Q1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</si>
  <si>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</si>
  <si>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</si>
  <si>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</si>
  <si>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</si>
  <si>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</si>
  <si>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</si>
  <si>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</si>
  <si>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</si>
  <si>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</si>
  <si>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</si>
  <si>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</si>
  <si>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</si>
  <si>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</si>
  <si>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</si>
  <si>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</si>
  <si>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</si>
  <si>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</si>
  <si>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</si>
  <si>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</si>
  <si>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</si>
  <si>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</si>
  <si>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</si>
  <si>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</si>
  <si>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</si>
  <si>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</si>
  <si>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</si>
  <si>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</si>
  <si>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</si>
  <si>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</si>
  <si>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</si>
  <si>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</si>
  <si>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</si>
  <si>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</si>
  <si>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</si>
  <si>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</si>
  <si>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</si>
  <si>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</si>
  <si>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</si>
  <si>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</si>
  <si>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</si>
  <si>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</si>
  <si>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</si>
  <si>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</si>
  <si>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</si>
  <si>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</si>
  <si>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</si>
  <si>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</si>
  <si>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</si>
  <si>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</si>
  <si>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</si>
  <si>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</si>
  <si>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</si>
  <si>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</si>
  <si>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</si>
  <si>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</si>
  <si>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</si>
  <si>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</si>
  <si>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</si>
  <si>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</si>
  <si>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</si>
  <si>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</si>
  <si>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</si>
  <si>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</si>
  <si>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</si>
  <si>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</si>
  <si>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</si>
  <si>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</si>
  <si>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</si>
  <si>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</si>
  <si>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</si>
  <si>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</si>
  <si>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</si>
  <si>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</si>
  <si>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</si>
  <si>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</si>
  <si>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</si>
  <si>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</si>
  <si>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</si>
  <si>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</si>
  <si>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</si>
  <si>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</si>
  <si>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</si>
  <si>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</si>
  <si>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</si>
  <si>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</si>
  <si>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</si>
  <si>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</si>
  <si>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</si>
  <si>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2009Q4</t>
  </si>
  <si>
    <t>2009Q3</t>
  </si>
  <si>
    <t>2009Q2</t>
  </si>
  <si>
    <t>2009Q1</t>
  </si>
  <si>
    <t>2008Q4</t>
  </si>
  <si>
    <t>2008Q3</t>
  </si>
  <si>
    <t>2008Q2</t>
  </si>
  <si>
    <t>2008Q1</t>
  </si>
  <si>
    <t>Quarterly</t>
  </si>
  <si>
    <t>MLS Sales 
(units)</t>
  </si>
  <si>
    <t>Total Housing Starts (units)</t>
  </si>
  <si>
    <t>MLS Average House Price 
($)</t>
  </si>
  <si>
    <t>MLS Average House Price 
YoY Growth</t>
  </si>
  <si>
    <t>MLS Sales 
YoY Growth</t>
  </si>
  <si>
    <t>Total Housing Starts 
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</si>
</sst>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BE1E23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4A80"/>
      </patternFill>
    </fill>
    <fill>
      <patternFill patternType="solid">
        <fgColor rgb="FFF5F5F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363636"/>
      </left>
      <right style="thin">
        <color rgb="FF363636"/>
      </right>
      <top style="thin">
        <color rgb="FF363636"/>
      </top>
      <bottom style="thin">
        <color rgb="FF36363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0"/>
    <xf numFmtId="0" fontId="1" fillId="0" borderId="0"/>
  </cellStyleXfs>
  <cellXfs count="38">
    <xf numFmtId="0" fontId="0" fillId="0" borderId="0" xfId="0"/>
    <xf numFmtId="0" fontId="0" fillId="3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164" fontId="0" fillId="3" borderId="1" xfId="0" applyNumberFormat="1" applyFont="1" applyFill="1" applyBorder="1"/>
    <xf numFmtId="164" fontId="3" fillId="3" borderId="1" xfId="0" applyNumberFormat="1" applyFont="1" applyFill="1" applyBorder="1"/>
    <xf numFmtId="0" fontId="5" fillId="0" borderId="0" xfId="0" applyFont="1"/>
    <xf numFmtId="0" fontId="5" fillId="0" borderId="0" xfId="0" applyFont="1" applyAlignment="1">
      <alignment wrapText="1"/>
    </xf>
    <xf numFmtId="165" fontId="0" fillId="0" borderId="0" xfId="1" applyNumberFormat="1" applyFont="1"/>
    <xf numFmtId="0" fontId="5" fillId="3" borderId="1" xfId="0" applyFont="1" applyFill="1" applyBorder="1"/>
    <xf numFmtId="0" fontId="5" fillId="0" borderId="2" xfId="2" applyBorder="1"/>
    <xf numFmtId="0" fontId="5" fillId="0" borderId="0" xfId="2"/>
    <xf numFmtId="0" fontId="6" fillId="0" borderId="2" xfId="2" applyFont="1" applyBorder="1"/>
    <xf numFmtId="166" fontId="6" fillId="0" borderId="2" xfId="2" applyNumberFormat="1" applyFont="1" applyBorder="1"/>
    <xf numFmtId="166" fontId="5" fillId="0" borderId="2" xfId="2" applyNumberFormat="1" applyBorder="1"/>
    <xf numFmtId="0" fontId="0" fillId="3" borderId="1" xfId="0" applyFont="1" applyFill="1" applyBorder="1" applyAlignment="1">
      <alignment wrapText="1"/>
    </xf>
    <xf numFmtId="0" fontId="5" fillId="0" borderId="0" xfId="0" applyFont="1" applyFill="1" applyBorder="1"/>
    <xf numFmtId="165" fontId="0" fillId="0" borderId="0" xfId="1" applyNumberFormat="1" applyFont="1" applyFill="1" applyBorder="1"/>
    <xf numFmtId="0" fontId="1" fillId="0" borderId="0" xfId="3"/>
    <xf numFmtId="0" fontId="1" fillId="0" borderId="0" xfId="3" applyAlignment="1">
      <alignment horizontal="center"/>
    </xf>
    <xf numFmtId="166" fontId="7" fillId="0" borderId="0" xfId="3" applyNumberFormat="1" applyFont="1" applyAlignment="1">
      <alignment horizontal="center"/>
    </xf>
    <xf numFmtId="1" fontId="7" fillId="0" borderId="0" xfId="3" applyNumberFormat="1" applyFont="1"/>
    <xf numFmtId="166" fontId="1" fillId="0" borderId="0" xfId="3" applyNumberFormat="1" applyAlignment="1">
      <alignment horizontal="center"/>
    </xf>
    <xf numFmtId="1" fontId="1" fillId="0" borderId="0" xfId="3" applyNumberFormat="1"/>
    <xf numFmtId="0" fontId="8" fillId="0" borderId="0" xfId="3" applyFont="1"/>
    <xf numFmtId="3" fontId="7" fillId="0" borderId="0" xfId="3" applyNumberFormat="1" applyFont="1" applyAlignment="1">
      <alignment horizontal="center"/>
    </xf>
    <xf numFmtId="3" fontId="1" fillId="0" borderId="0" xfId="3" applyNumberFormat="1" applyAlignment="1">
      <alignment horizontal="center"/>
    </xf>
    <xf numFmtId="3" fontId="9" fillId="0" borderId="0" xfId="3" applyNumberFormat="1" applyFont="1" applyAlignment="1">
      <alignment horizontal="center"/>
    </xf>
    <xf numFmtId="0" fontId="7" fillId="0" borderId="0" xfId="3" applyFont="1"/>
    <xf numFmtId="3" fontId="7" fillId="4" borderId="0" xfId="3" applyNumberFormat="1" applyFont="1" applyFill="1" applyAlignment="1">
      <alignment horizontal="center"/>
    </xf>
    <xf numFmtId="0" fontId="7" fillId="4" borderId="0" xfId="3" applyFont="1" applyFill="1"/>
    <xf numFmtId="0" fontId="9" fillId="0" borderId="0" xfId="3" applyFont="1"/>
    <xf numFmtId="0" fontId="8" fillId="0" borderId="0" xfId="3" applyFont="1" applyAlignment="1">
      <alignment horizontal="center"/>
    </xf>
    <xf numFmtId="0" fontId="10" fillId="0" borderId="0" xfId="3" applyFont="1" applyAlignment="1">
      <alignment horizontal="center" vertical="center" wrapText="1"/>
    </xf>
    <xf numFmtId="0" fontId="11" fillId="0" borderId="0" xfId="3" applyFont="1" applyAlignment="1">
      <alignment horizontal="center"/>
    </xf>
    <xf numFmtId="165" fontId="1" fillId="0" borderId="0" xfId="1" applyNumberFormat="1" applyFont="1"/>
    <xf numFmtId="9" fontId="7" fillId="0" borderId="0" xfId="1" applyFont="1"/>
    <xf numFmtId="9" fontId="7" fillId="4" borderId="0" xfId="1" applyFont="1" applyFill="1"/>
  </cellXfs>
  <cellStyles count="4">
    <cellStyle name="Normal" xfId="0" builtinId="0"/>
    <cellStyle name="Normal 2" xfId="2" xr:uid="{66C1C4DF-D431-4D95-9F5E-8D63DB644186}"/>
    <cellStyle name="Normal 3" xfId="3" xr:uid="{51229C2D-D435-4EFB-80DD-054DDD2C43D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Annualized</a:t>
            </a:r>
            <a:r>
              <a:rPr lang="en-CA" baseline="0"/>
              <a:t> Q/Q GDP Growth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Growth'!$B$11:$B$26</c:f>
              <c:strCache>
                <c:ptCount val="16"/>
                <c:pt idx="0">
                  <c:v>2022 Q1</c:v>
                </c:pt>
                <c:pt idx="1">
                  <c:v>2022 Q2</c:v>
                </c:pt>
                <c:pt idx="2">
                  <c:v>2022 Q3</c:v>
                </c:pt>
                <c:pt idx="3">
                  <c:v>2022 Q4</c:v>
                </c:pt>
                <c:pt idx="4">
                  <c:v>2023 Q1</c:v>
                </c:pt>
                <c:pt idx="5">
                  <c:v>2023 Q2</c:v>
                </c:pt>
                <c:pt idx="6">
                  <c:v>2023 Q3</c:v>
                </c:pt>
                <c:pt idx="7">
                  <c:v>2023 Q4</c:v>
                </c:pt>
                <c:pt idx="8">
                  <c:v>2024 Q1</c:v>
                </c:pt>
                <c:pt idx="9">
                  <c:v>2024 Q2</c:v>
                </c:pt>
                <c:pt idx="10">
                  <c:v>2024 Q3</c:v>
                </c:pt>
                <c:pt idx="11">
                  <c:v>2024 Q4</c:v>
                </c:pt>
                <c:pt idx="12">
                  <c:v>2025 Q1</c:v>
                </c:pt>
                <c:pt idx="13">
                  <c:v>2025 Q2</c:v>
                </c:pt>
                <c:pt idx="14">
                  <c:v>2025 Q3</c:v>
                </c:pt>
                <c:pt idx="15">
                  <c:v>2025 Q4</c:v>
                </c:pt>
              </c:strCache>
            </c:strRef>
          </c:cat>
          <c:val>
            <c:numRef>
              <c:f>'GDP Growth'!$D$11:$D$26</c:f>
              <c:numCache>
                <c:formatCode>0.0%</c:formatCode>
                <c:ptCount val="16"/>
                <c:pt idx="0">
                  <c:v>3.0950568952354818E-2</c:v>
                </c:pt>
                <c:pt idx="1">
                  <c:v>3.2677519445956538E-2</c:v>
                </c:pt>
                <c:pt idx="2">
                  <c:v>-3.5285673608900225E-3</c:v>
                </c:pt>
                <c:pt idx="3">
                  <c:v>-3.3283145112551371E-2</c:v>
                </c:pt>
                <c:pt idx="4">
                  <c:v>-2.6685667581523576E-2</c:v>
                </c:pt>
                <c:pt idx="5">
                  <c:v>-1.8269576410121613E-2</c:v>
                </c:pt>
                <c:pt idx="6">
                  <c:v>5.8193116866103178E-3</c:v>
                </c:pt>
                <c:pt idx="7">
                  <c:v>2.5281545778314651E-2</c:v>
                </c:pt>
                <c:pt idx="8">
                  <c:v>3.7482982117916341E-2</c:v>
                </c:pt>
                <c:pt idx="9">
                  <c:v>4.3848011958022459E-2</c:v>
                </c:pt>
                <c:pt idx="10">
                  <c:v>4.2204896643915912E-2</c:v>
                </c:pt>
                <c:pt idx="11">
                  <c:v>3.7403367773497509E-2</c:v>
                </c:pt>
                <c:pt idx="12">
                  <c:v>3.5981421779263556E-2</c:v>
                </c:pt>
                <c:pt idx="13">
                  <c:v>3.197143703029659E-2</c:v>
                </c:pt>
                <c:pt idx="14">
                  <c:v>3.0754434107325146E-2</c:v>
                </c:pt>
                <c:pt idx="15">
                  <c:v>3.0318716490431274E-2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A-4D85-BC7F-6FBD7FE8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99904"/>
        <c:axId val="1776701568"/>
      </c:lineChart>
      <c:catAx>
        <c:axId val="17766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01568"/>
        <c:crosses val="autoZero"/>
        <c:auto val="1"/>
        <c:lblAlgn val="ctr"/>
        <c:lblOffset val="100"/>
        <c:noMultiLvlLbl val="0"/>
      </c:catAx>
      <c:valAx>
        <c:axId val="17767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Annualized</a:t>
            </a:r>
            <a:r>
              <a:rPr lang="en-CA" baseline="0"/>
              <a:t> Q/Q Employment Growth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'Employment Growth'!$B$11:$B$26</c:f>
              <c:strCache>
                <c:ptCount val="16"/>
                <c:pt idx="0">
                  <c:v>2022 Q1</c:v>
                </c:pt>
                <c:pt idx="1">
                  <c:v>2022 Q2</c:v>
                </c:pt>
                <c:pt idx="2">
                  <c:v>2022 Q3</c:v>
                </c:pt>
                <c:pt idx="3">
                  <c:v>2022 Q4</c:v>
                </c:pt>
                <c:pt idx="4">
                  <c:v>2023 Q1</c:v>
                </c:pt>
                <c:pt idx="5">
                  <c:v>2023 Q2</c:v>
                </c:pt>
                <c:pt idx="6">
                  <c:v>2023 Q3</c:v>
                </c:pt>
                <c:pt idx="7">
                  <c:v>2023 Q4</c:v>
                </c:pt>
                <c:pt idx="8">
                  <c:v>2024 Q1</c:v>
                </c:pt>
                <c:pt idx="9">
                  <c:v>2024 Q2</c:v>
                </c:pt>
                <c:pt idx="10">
                  <c:v>2024 Q3</c:v>
                </c:pt>
                <c:pt idx="11">
                  <c:v>2024 Q4</c:v>
                </c:pt>
                <c:pt idx="12">
                  <c:v>2025 Q1</c:v>
                </c:pt>
                <c:pt idx="13">
                  <c:v>2025 Q2</c:v>
                </c:pt>
                <c:pt idx="14">
                  <c:v>2025 Q3</c:v>
                </c:pt>
                <c:pt idx="15">
                  <c:v>2025 Q4</c:v>
                </c:pt>
              </c:strCache>
            </c:strRef>
          </c:cat>
          <c:val>
            <c:numRef>
              <c:f>'Employment Growth'!$D$11:$D$26</c:f>
              <c:numCache>
                <c:formatCode>0.0%</c:formatCode>
                <c:ptCount val="16"/>
                <c:pt idx="0">
                  <c:v>3.2093864678077733E-2</c:v>
                </c:pt>
                <c:pt idx="1">
                  <c:v>3.9279403799911794E-2</c:v>
                </c:pt>
                <c:pt idx="2">
                  <c:v>-5.1072998230388134E-3</c:v>
                </c:pt>
                <c:pt idx="3">
                  <c:v>-8.7197599013547622E-3</c:v>
                </c:pt>
                <c:pt idx="4">
                  <c:v>-1.4419415829595161E-2</c:v>
                </c:pt>
                <c:pt idx="5">
                  <c:v>-1.5860531778860487E-2</c:v>
                </c:pt>
                <c:pt idx="6">
                  <c:v>-1.2285416007306038E-3</c:v>
                </c:pt>
                <c:pt idx="7">
                  <c:v>2.4199065578303092E-3</c:v>
                </c:pt>
                <c:pt idx="8">
                  <c:v>1.1715937620357275E-2</c:v>
                </c:pt>
                <c:pt idx="9">
                  <c:v>1.9849514661100631E-2</c:v>
                </c:pt>
                <c:pt idx="10">
                  <c:v>1.8508663327788888E-2</c:v>
                </c:pt>
                <c:pt idx="11">
                  <c:v>2.1904138372029314E-2</c:v>
                </c:pt>
                <c:pt idx="12">
                  <c:v>2.0490842028979328E-2</c:v>
                </c:pt>
                <c:pt idx="13">
                  <c:v>2.140760304769862E-2</c:v>
                </c:pt>
                <c:pt idx="14">
                  <c:v>2.2273439201391021E-2</c:v>
                </c:pt>
                <c:pt idx="15">
                  <c:v>1.9993748525286348E-2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4-44D3-892B-7456A519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99904"/>
        <c:axId val="1776701568"/>
      </c:lineChart>
      <c:catAx>
        <c:axId val="17766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01568"/>
        <c:crosses val="autoZero"/>
        <c:auto val="1"/>
        <c:lblAlgn val="ctr"/>
        <c:lblOffset val="100"/>
        <c:noMultiLvlLbl val="0"/>
      </c:catAx>
      <c:valAx>
        <c:axId val="17767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YoY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Inflation!$B$11:$B$26</c:f>
              <c:strCache>
                <c:ptCount val="16"/>
                <c:pt idx="0">
                  <c:v>2022 Q1</c:v>
                </c:pt>
                <c:pt idx="1">
                  <c:v>2022 Q2</c:v>
                </c:pt>
                <c:pt idx="2">
                  <c:v>2022 Q3</c:v>
                </c:pt>
                <c:pt idx="3">
                  <c:v>2022 Q4</c:v>
                </c:pt>
                <c:pt idx="4">
                  <c:v>2023 Q1</c:v>
                </c:pt>
                <c:pt idx="5">
                  <c:v>2023 Q2</c:v>
                </c:pt>
                <c:pt idx="6">
                  <c:v>2023 Q3</c:v>
                </c:pt>
                <c:pt idx="7">
                  <c:v>2023 Q4</c:v>
                </c:pt>
                <c:pt idx="8">
                  <c:v>2024 Q1</c:v>
                </c:pt>
                <c:pt idx="9">
                  <c:v>2024 Q2</c:v>
                </c:pt>
                <c:pt idx="10">
                  <c:v>2024 Q3</c:v>
                </c:pt>
                <c:pt idx="11">
                  <c:v>2024 Q4</c:v>
                </c:pt>
                <c:pt idx="12">
                  <c:v>2025 Q1</c:v>
                </c:pt>
                <c:pt idx="13">
                  <c:v>2025 Q2</c:v>
                </c:pt>
                <c:pt idx="14">
                  <c:v>2025 Q3</c:v>
                </c:pt>
                <c:pt idx="15">
                  <c:v>2025 Q4</c:v>
                </c:pt>
              </c:strCache>
            </c:strRef>
          </c:cat>
          <c:val>
            <c:numRef>
              <c:f>'Employment Growth'!$E$11:$E$26</c:f>
              <c:numCache>
                <c:formatCode>0.0%</c:formatCode>
                <c:ptCount val="16"/>
                <c:pt idx="0">
                  <c:v>4.6621194577186831E-2</c:v>
                </c:pt>
                <c:pt idx="1">
                  <c:v>5.0303374336619688E-2</c:v>
                </c:pt>
                <c:pt idx="2">
                  <c:v>3.1853455246756868E-2</c:v>
                </c:pt>
                <c:pt idx="3">
                  <c:v>1.4159008251940719E-2</c:v>
                </c:pt>
                <c:pt idx="4">
                  <c:v>2.5344112088621085E-3</c:v>
                </c:pt>
                <c:pt idx="5">
                  <c:v>-1.103625571889133E-2</c:v>
                </c:pt>
                <c:pt idx="6">
                  <c:v>-1.0073750966175465E-2</c:v>
                </c:pt>
                <c:pt idx="7">
                  <c:v>-7.3042819792579206E-3</c:v>
                </c:pt>
                <c:pt idx="8">
                  <c:v>-7.8772261893633733E-4</c:v>
                </c:pt>
                <c:pt idx="9">
                  <c:v>8.1557296333607532E-3</c:v>
                </c:pt>
                <c:pt idx="10">
                  <c:v>1.3099902940760799E-2</c:v>
                </c:pt>
                <c:pt idx="11">
                  <c:v>1.7987376520079978E-2</c:v>
                </c:pt>
                <c:pt idx="12">
                  <c:v>2.0187557943769585E-2</c:v>
                </c:pt>
                <c:pt idx="13">
                  <c:v>2.0576986116147111E-2</c:v>
                </c:pt>
                <c:pt idx="14">
                  <c:v>2.1518786941508994E-2</c:v>
                </c:pt>
                <c:pt idx="15">
                  <c:v>2.104103452343753E-2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2-4B34-B62E-E8E09EFA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99904"/>
        <c:axId val="1776701568"/>
      </c:lineChart>
      <c:catAx>
        <c:axId val="17766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01568"/>
        <c:crosses val="autoZero"/>
        <c:auto val="1"/>
        <c:lblAlgn val="ctr"/>
        <c:lblOffset val="100"/>
        <c:noMultiLvlLbl val="0"/>
      </c:catAx>
      <c:valAx>
        <c:axId val="17767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Policy Rate and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Inflation!$B$11:$B$26</c:f>
              <c:strCache>
                <c:ptCount val="16"/>
                <c:pt idx="0">
                  <c:v>2022 Q1</c:v>
                </c:pt>
                <c:pt idx="1">
                  <c:v>2022 Q2</c:v>
                </c:pt>
                <c:pt idx="2">
                  <c:v>2022 Q3</c:v>
                </c:pt>
                <c:pt idx="3">
                  <c:v>2022 Q4</c:v>
                </c:pt>
                <c:pt idx="4">
                  <c:v>2023 Q1</c:v>
                </c:pt>
                <c:pt idx="5">
                  <c:v>2023 Q2</c:v>
                </c:pt>
                <c:pt idx="6">
                  <c:v>2023 Q3</c:v>
                </c:pt>
                <c:pt idx="7">
                  <c:v>2023 Q4</c:v>
                </c:pt>
                <c:pt idx="8">
                  <c:v>2024 Q1</c:v>
                </c:pt>
                <c:pt idx="9">
                  <c:v>2024 Q2</c:v>
                </c:pt>
                <c:pt idx="10">
                  <c:v>2024 Q3</c:v>
                </c:pt>
                <c:pt idx="11">
                  <c:v>2024 Q4</c:v>
                </c:pt>
                <c:pt idx="12">
                  <c:v>2025 Q1</c:v>
                </c:pt>
                <c:pt idx="13">
                  <c:v>2025 Q2</c:v>
                </c:pt>
                <c:pt idx="14">
                  <c:v>2025 Q3</c:v>
                </c:pt>
                <c:pt idx="15">
                  <c:v>2025 Q4</c:v>
                </c:pt>
              </c:strCache>
            </c:strRef>
          </c:cat>
          <c:val>
            <c:numRef>
              <c:f>Inflation!$E$11:$E$26</c:f>
              <c:numCache>
                <c:formatCode>0.0%</c:formatCode>
                <c:ptCount val="16"/>
                <c:pt idx="0">
                  <c:v>5.7793525179856031E-2</c:v>
                </c:pt>
                <c:pt idx="1">
                  <c:v>7.4460025027264676E-2</c:v>
                </c:pt>
                <c:pt idx="2">
                  <c:v>7.3638678595524976E-2</c:v>
                </c:pt>
                <c:pt idx="3">
                  <c:v>6.781954023068093E-2</c:v>
                </c:pt>
                <c:pt idx="4">
                  <c:v>5.8143971467687905E-2</c:v>
                </c:pt>
                <c:pt idx="5">
                  <c:v>3.9263526652731695E-2</c:v>
                </c:pt>
                <c:pt idx="6">
                  <c:v>3.0933437264381469E-2</c:v>
                </c:pt>
                <c:pt idx="7">
                  <c:v>2.5781842160376156E-2</c:v>
                </c:pt>
                <c:pt idx="8">
                  <c:v>2.107821964438128E-2</c:v>
                </c:pt>
                <c:pt idx="9">
                  <c:v>2.028498363312714E-2</c:v>
                </c:pt>
                <c:pt idx="10">
                  <c:v>2.0105637532722431E-2</c:v>
                </c:pt>
                <c:pt idx="11">
                  <c:v>2.1514490692455812E-2</c:v>
                </c:pt>
                <c:pt idx="12">
                  <c:v>2.2227495848593071E-2</c:v>
                </c:pt>
                <c:pt idx="13">
                  <c:v>2.2084654512030788E-2</c:v>
                </c:pt>
                <c:pt idx="14">
                  <c:v>2.2210891544689249E-2</c:v>
                </c:pt>
                <c:pt idx="15">
                  <c:v>2.2139897171377543E-2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0-48C1-B1DF-50EF8432E091}"/>
            </c:ext>
          </c:extLst>
        </c:ser>
        <c:ser>
          <c:idx val="1"/>
          <c:order val="1"/>
          <c:tx>
            <c:v>Policy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Inflation!$B$11:$B$26</c:f>
              <c:strCache>
                <c:ptCount val="16"/>
                <c:pt idx="0">
                  <c:v>2022 Q1</c:v>
                </c:pt>
                <c:pt idx="1">
                  <c:v>2022 Q2</c:v>
                </c:pt>
                <c:pt idx="2">
                  <c:v>2022 Q3</c:v>
                </c:pt>
                <c:pt idx="3">
                  <c:v>2022 Q4</c:v>
                </c:pt>
                <c:pt idx="4">
                  <c:v>2023 Q1</c:v>
                </c:pt>
                <c:pt idx="5">
                  <c:v>2023 Q2</c:v>
                </c:pt>
                <c:pt idx="6">
                  <c:v>2023 Q3</c:v>
                </c:pt>
                <c:pt idx="7">
                  <c:v>2023 Q4</c:v>
                </c:pt>
                <c:pt idx="8">
                  <c:v>2024 Q1</c:v>
                </c:pt>
                <c:pt idx="9">
                  <c:v>2024 Q2</c:v>
                </c:pt>
                <c:pt idx="10">
                  <c:v>2024 Q3</c:v>
                </c:pt>
                <c:pt idx="11">
                  <c:v>2024 Q4</c:v>
                </c:pt>
                <c:pt idx="12">
                  <c:v>2025 Q1</c:v>
                </c:pt>
                <c:pt idx="13">
                  <c:v>2025 Q2</c:v>
                </c:pt>
                <c:pt idx="14">
                  <c:v>2025 Q3</c:v>
                </c:pt>
                <c:pt idx="15">
                  <c:v>2025 Q4</c:v>
                </c:pt>
              </c:strCache>
            </c:strRef>
          </c:cat>
          <c:val>
            <c:numRef>
              <c:f>Inflation!$F$11:$F$26</c:f>
              <c:numCache>
                <c:formatCode>0.0%</c:formatCode>
                <c:ptCount val="16"/>
                <c:pt idx="0">
                  <c:v>3.3203129999999997E-3</c:v>
                </c:pt>
                <c:pt idx="1">
                  <c:v>1.092308E-2</c:v>
                </c:pt>
                <c:pt idx="2">
                  <c:v>3.0414629999999998E-2</c:v>
                </c:pt>
                <c:pt idx="3">
                  <c:v>3.926383E-2</c:v>
                </c:pt>
                <c:pt idx="4">
                  <c:v>4.0005949999999998E-2</c:v>
                </c:pt>
                <c:pt idx="5">
                  <c:v>3.9645890000000003E-2</c:v>
                </c:pt>
                <c:pt idx="6">
                  <c:v>3.9448910000000004E-2</c:v>
                </c:pt>
                <c:pt idx="7">
                  <c:v>3.6287170000000001E-2</c:v>
                </c:pt>
                <c:pt idx="8">
                  <c:v>3.0762770000000002E-2</c:v>
                </c:pt>
                <c:pt idx="9">
                  <c:v>2.529578E-2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0-48C1-B1DF-50EF8432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957248"/>
        <c:axId val="1814953504"/>
      </c:lineChart>
      <c:catAx>
        <c:axId val="18149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3504"/>
        <c:crosses val="autoZero"/>
        <c:auto val="1"/>
        <c:lblAlgn val="ctr"/>
        <c:lblOffset val="100"/>
        <c:noMultiLvlLbl val="0"/>
      </c:catAx>
      <c:valAx>
        <c:axId val="18149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Interest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'Interest Rates'!$B$6</c:f>
              <c:strCache>
                <c:ptCount val="1"/>
                <c:pt idx="0">
                  <c:v>Policy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'Interest Rates'!$A$7:$A$26</c:f>
              <c:strCache>
                <c:ptCount val="20"/>
                <c:pt idx="0">
                  <c:v>2021 Q1</c:v>
                </c:pt>
                <c:pt idx="1">
                  <c:v>2021 Q2</c:v>
                </c:pt>
                <c:pt idx="2">
                  <c:v>2021 Q3</c:v>
                </c:pt>
                <c:pt idx="3">
                  <c:v>2021 Q4</c:v>
                </c:pt>
                <c:pt idx="4">
                  <c:v>2022 Q1</c:v>
                </c:pt>
                <c:pt idx="5">
                  <c:v>2022 Q2</c:v>
                </c:pt>
                <c:pt idx="6">
                  <c:v>2022 Q3</c:v>
                </c:pt>
                <c:pt idx="7">
                  <c:v>2022 Q4</c:v>
                </c:pt>
                <c:pt idx="8">
                  <c:v>2023 Q1</c:v>
                </c:pt>
                <c:pt idx="9">
                  <c:v>2023 Q2</c:v>
                </c:pt>
                <c:pt idx="10">
                  <c:v>2023 Q3</c:v>
                </c:pt>
                <c:pt idx="11">
                  <c:v>2023 Q4</c:v>
                </c:pt>
                <c:pt idx="12">
                  <c:v>2024 Q1</c:v>
                </c:pt>
                <c:pt idx="13">
                  <c:v>2024 Q2</c:v>
                </c:pt>
                <c:pt idx="14">
                  <c:v>2024 Q3</c:v>
                </c:pt>
                <c:pt idx="15">
                  <c:v>2024 Q4</c:v>
                </c:pt>
                <c:pt idx="16">
                  <c:v>2025 Q1</c:v>
                </c:pt>
                <c:pt idx="17">
                  <c:v>2025 Q2</c:v>
                </c:pt>
                <c:pt idx="18">
                  <c:v>2025 Q3</c:v>
                </c:pt>
                <c:pt idx="19">
                  <c:v>2025 Q4</c:v>
                </c:pt>
              </c:strCache>
            </c:strRef>
          </c:cat>
          <c:val>
            <c:numRef>
              <c:f>'Interest Rates'!$B$7:$B$26</c:f>
              <c:numCache>
                <c:formatCode>#,##0.0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0.33203129999999997</c:v>
                </c:pt>
                <c:pt idx="5">
                  <c:v>1.0923080000000001</c:v>
                </c:pt>
                <c:pt idx="6">
                  <c:v>3.0414629999999998</c:v>
                </c:pt>
                <c:pt idx="7">
                  <c:v>3.926383</c:v>
                </c:pt>
                <c:pt idx="8">
                  <c:v>4.0005949999999997</c:v>
                </c:pt>
                <c:pt idx="9">
                  <c:v>3.9645890000000001</c:v>
                </c:pt>
                <c:pt idx="10">
                  <c:v>3.9448910000000001</c:v>
                </c:pt>
                <c:pt idx="11">
                  <c:v>3.628717</c:v>
                </c:pt>
                <c:pt idx="12">
                  <c:v>3.0762770000000002</c:v>
                </c:pt>
                <c:pt idx="13">
                  <c:v>2.5295779999999999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0-4F22-B96A-292CE202EA37}"/>
            </c:ext>
          </c:extLst>
        </c:ser>
        <c:ser>
          <c:idx val="1"/>
          <c:order val="1"/>
          <c:tx>
            <c:strRef>
              <c:f>'Interest Rates'!$C$6</c:f>
              <c:strCache>
                <c:ptCount val="1"/>
                <c:pt idx="0">
                  <c:v>10-yr GoC bond 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'Interest Rates'!$A$7:$A$26</c:f>
              <c:strCache>
                <c:ptCount val="20"/>
                <c:pt idx="0">
                  <c:v>2021 Q1</c:v>
                </c:pt>
                <c:pt idx="1">
                  <c:v>2021 Q2</c:v>
                </c:pt>
                <c:pt idx="2">
                  <c:v>2021 Q3</c:v>
                </c:pt>
                <c:pt idx="3">
                  <c:v>2021 Q4</c:v>
                </c:pt>
                <c:pt idx="4">
                  <c:v>2022 Q1</c:v>
                </c:pt>
                <c:pt idx="5">
                  <c:v>2022 Q2</c:v>
                </c:pt>
                <c:pt idx="6">
                  <c:v>2022 Q3</c:v>
                </c:pt>
                <c:pt idx="7">
                  <c:v>2022 Q4</c:v>
                </c:pt>
                <c:pt idx="8">
                  <c:v>2023 Q1</c:v>
                </c:pt>
                <c:pt idx="9">
                  <c:v>2023 Q2</c:v>
                </c:pt>
                <c:pt idx="10">
                  <c:v>2023 Q3</c:v>
                </c:pt>
                <c:pt idx="11">
                  <c:v>2023 Q4</c:v>
                </c:pt>
                <c:pt idx="12">
                  <c:v>2024 Q1</c:v>
                </c:pt>
                <c:pt idx="13">
                  <c:v>2024 Q2</c:v>
                </c:pt>
                <c:pt idx="14">
                  <c:v>2024 Q3</c:v>
                </c:pt>
                <c:pt idx="15">
                  <c:v>2024 Q4</c:v>
                </c:pt>
                <c:pt idx="16">
                  <c:v>2025 Q1</c:v>
                </c:pt>
                <c:pt idx="17">
                  <c:v>2025 Q2</c:v>
                </c:pt>
                <c:pt idx="18">
                  <c:v>2025 Q3</c:v>
                </c:pt>
                <c:pt idx="19">
                  <c:v>2025 Q4</c:v>
                </c:pt>
              </c:strCache>
            </c:strRef>
          </c:cat>
          <c:val>
            <c:numRef>
              <c:f>'Interest Rates'!$C$7:$C$26</c:f>
              <c:numCache>
                <c:formatCode>#,##0.0</c:formatCode>
                <c:ptCount val="20"/>
                <c:pt idx="0">
                  <c:v>1.1519349999999999</c:v>
                </c:pt>
                <c:pt idx="1">
                  <c:v>1.4868250000000001</c:v>
                </c:pt>
                <c:pt idx="2">
                  <c:v>1.2350000000000001</c:v>
                </c:pt>
                <c:pt idx="3">
                  <c:v>1.577258</c:v>
                </c:pt>
                <c:pt idx="4">
                  <c:v>1.934355</c:v>
                </c:pt>
                <c:pt idx="5">
                  <c:v>2.9890479999999999</c:v>
                </c:pt>
                <c:pt idx="6">
                  <c:v>3.2661129999999998</c:v>
                </c:pt>
                <c:pt idx="7">
                  <c:v>3.6274790000000001</c:v>
                </c:pt>
                <c:pt idx="8">
                  <c:v>3.685578</c:v>
                </c:pt>
                <c:pt idx="9">
                  <c:v>3.6008930000000001</c:v>
                </c:pt>
                <c:pt idx="10">
                  <c:v>3.4311099999999999</c:v>
                </c:pt>
                <c:pt idx="11">
                  <c:v>3.2281409999999999</c:v>
                </c:pt>
                <c:pt idx="12">
                  <c:v>3.0588340000000001</c:v>
                </c:pt>
                <c:pt idx="13">
                  <c:v>2.9402949999999999</c:v>
                </c:pt>
                <c:pt idx="14">
                  <c:v>3.0610270000000002</c:v>
                </c:pt>
                <c:pt idx="15">
                  <c:v>3.0915430000000002</c:v>
                </c:pt>
                <c:pt idx="16">
                  <c:v>3.08169</c:v>
                </c:pt>
                <c:pt idx="17">
                  <c:v>3.0815730000000001</c:v>
                </c:pt>
                <c:pt idx="18">
                  <c:v>3.080851</c:v>
                </c:pt>
                <c:pt idx="19">
                  <c:v>3.0811410000000001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0-4F22-B96A-292CE202EA37}"/>
            </c:ext>
          </c:extLst>
        </c:ser>
        <c:ser>
          <c:idx val="2"/>
          <c:order val="2"/>
          <c:tx>
            <c:strRef>
              <c:f>'Interest Rates'!$D$6</c:f>
              <c:strCache>
                <c:ptCount val="1"/>
                <c:pt idx="0">
                  <c:v>5-yr GoC Bond Yield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'Interest Rates'!$A$7:$A$26</c:f>
              <c:strCache>
                <c:ptCount val="20"/>
                <c:pt idx="0">
                  <c:v>2021 Q1</c:v>
                </c:pt>
                <c:pt idx="1">
                  <c:v>2021 Q2</c:v>
                </c:pt>
                <c:pt idx="2">
                  <c:v>2021 Q3</c:v>
                </c:pt>
                <c:pt idx="3">
                  <c:v>2021 Q4</c:v>
                </c:pt>
                <c:pt idx="4">
                  <c:v>2022 Q1</c:v>
                </c:pt>
                <c:pt idx="5">
                  <c:v>2022 Q2</c:v>
                </c:pt>
                <c:pt idx="6">
                  <c:v>2022 Q3</c:v>
                </c:pt>
                <c:pt idx="7">
                  <c:v>2022 Q4</c:v>
                </c:pt>
                <c:pt idx="8">
                  <c:v>2023 Q1</c:v>
                </c:pt>
                <c:pt idx="9">
                  <c:v>2023 Q2</c:v>
                </c:pt>
                <c:pt idx="10">
                  <c:v>2023 Q3</c:v>
                </c:pt>
                <c:pt idx="11">
                  <c:v>2023 Q4</c:v>
                </c:pt>
                <c:pt idx="12">
                  <c:v>2024 Q1</c:v>
                </c:pt>
                <c:pt idx="13">
                  <c:v>2024 Q2</c:v>
                </c:pt>
                <c:pt idx="14">
                  <c:v>2024 Q3</c:v>
                </c:pt>
                <c:pt idx="15">
                  <c:v>2024 Q4</c:v>
                </c:pt>
                <c:pt idx="16">
                  <c:v>2025 Q1</c:v>
                </c:pt>
                <c:pt idx="17">
                  <c:v>2025 Q2</c:v>
                </c:pt>
                <c:pt idx="18">
                  <c:v>2025 Q3</c:v>
                </c:pt>
                <c:pt idx="19">
                  <c:v>2025 Q4</c:v>
                </c:pt>
              </c:strCache>
            </c:strRef>
          </c:cat>
          <c:val>
            <c:numRef>
              <c:f>'Interest Rates'!$D$7:$D$26</c:f>
              <c:numCache>
                <c:formatCode>#,##0.0</c:formatCode>
                <c:ptCount val="20"/>
                <c:pt idx="0">
                  <c:v>0.66209680000000004</c:v>
                </c:pt>
                <c:pt idx="1">
                  <c:v>0.92555560000000003</c:v>
                </c:pt>
                <c:pt idx="2">
                  <c:v>0.86048389999999997</c:v>
                </c:pt>
                <c:pt idx="3">
                  <c:v>1.342903</c:v>
                </c:pt>
                <c:pt idx="4">
                  <c:v>1.7701610000000001</c:v>
                </c:pt>
                <c:pt idx="5">
                  <c:v>2.8676189999999999</c:v>
                </c:pt>
                <c:pt idx="6">
                  <c:v>3.4788410000000001</c:v>
                </c:pt>
                <c:pt idx="7">
                  <c:v>3.8566790000000002</c:v>
                </c:pt>
                <c:pt idx="8">
                  <c:v>3.7822390000000001</c:v>
                </c:pt>
                <c:pt idx="9">
                  <c:v>3.7320220000000002</c:v>
                </c:pt>
                <c:pt idx="10">
                  <c:v>3.5264669999999998</c:v>
                </c:pt>
                <c:pt idx="11">
                  <c:v>3.252964</c:v>
                </c:pt>
                <c:pt idx="12">
                  <c:v>3.0022989999999998</c:v>
                </c:pt>
                <c:pt idx="13">
                  <c:v>2.7379169999999999</c:v>
                </c:pt>
                <c:pt idx="14">
                  <c:v>2.8178839999999998</c:v>
                </c:pt>
                <c:pt idx="15">
                  <c:v>2.8404989999999999</c:v>
                </c:pt>
                <c:pt idx="16">
                  <c:v>2.8332090000000001</c:v>
                </c:pt>
                <c:pt idx="17">
                  <c:v>2.8331200000000001</c:v>
                </c:pt>
                <c:pt idx="18">
                  <c:v>2.8325990000000001</c:v>
                </c:pt>
                <c:pt idx="19">
                  <c:v>2.8328039999999999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0-4F22-B96A-292CE202EA37}"/>
            </c:ext>
          </c:extLst>
        </c:ser>
        <c:ser>
          <c:idx val="3"/>
          <c:order val="3"/>
          <c:tx>
            <c:strRef>
              <c:f>'Interest Rates'!$E$6</c:f>
              <c:strCache>
                <c:ptCount val="1"/>
                <c:pt idx="0">
                  <c:v>Conventional 5-yr fixed mortgage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'Interest Rates'!$A$7:$A$26</c:f>
              <c:strCache>
                <c:ptCount val="20"/>
                <c:pt idx="0">
                  <c:v>2021 Q1</c:v>
                </c:pt>
                <c:pt idx="1">
                  <c:v>2021 Q2</c:v>
                </c:pt>
                <c:pt idx="2">
                  <c:v>2021 Q3</c:v>
                </c:pt>
                <c:pt idx="3">
                  <c:v>2021 Q4</c:v>
                </c:pt>
                <c:pt idx="4">
                  <c:v>2022 Q1</c:v>
                </c:pt>
                <c:pt idx="5">
                  <c:v>2022 Q2</c:v>
                </c:pt>
                <c:pt idx="6">
                  <c:v>2022 Q3</c:v>
                </c:pt>
                <c:pt idx="7">
                  <c:v>2022 Q4</c:v>
                </c:pt>
                <c:pt idx="8">
                  <c:v>2023 Q1</c:v>
                </c:pt>
                <c:pt idx="9">
                  <c:v>2023 Q2</c:v>
                </c:pt>
                <c:pt idx="10">
                  <c:v>2023 Q3</c:v>
                </c:pt>
                <c:pt idx="11">
                  <c:v>2023 Q4</c:v>
                </c:pt>
                <c:pt idx="12">
                  <c:v>2024 Q1</c:v>
                </c:pt>
                <c:pt idx="13">
                  <c:v>2024 Q2</c:v>
                </c:pt>
                <c:pt idx="14">
                  <c:v>2024 Q3</c:v>
                </c:pt>
                <c:pt idx="15">
                  <c:v>2024 Q4</c:v>
                </c:pt>
                <c:pt idx="16">
                  <c:v>2025 Q1</c:v>
                </c:pt>
                <c:pt idx="17">
                  <c:v>2025 Q2</c:v>
                </c:pt>
                <c:pt idx="18">
                  <c:v>2025 Q3</c:v>
                </c:pt>
                <c:pt idx="19">
                  <c:v>2025 Q4</c:v>
                </c:pt>
              </c:strCache>
            </c:strRef>
          </c:cat>
          <c:val>
            <c:numRef>
              <c:f>'Interest Rates'!$E$7:$E$26</c:f>
              <c:numCache>
                <c:formatCode>#,##0.0</c:formatCode>
                <c:ptCount val="20"/>
                <c:pt idx="0">
                  <c:v>3.27</c:v>
                </c:pt>
                <c:pt idx="1">
                  <c:v>3.253333</c:v>
                </c:pt>
                <c:pt idx="2">
                  <c:v>3.2066669999999999</c:v>
                </c:pt>
                <c:pt idx="3">
                  <c:v>3.38</c:v>
                </c:pt>
                <c:pt idx="4">
                  <c:v>3.5966670000000001</c:v>
                </c:pt>
                <c:pt idx="5">
                  <c:v>4.6233329999999997</c:v>
                </c:pt>
                <c:pt idx="6">
                  <c:v>5.8814070000000003</c:v>
                </c:pt>
                <c:pt idx="7">
                  <c:v>6.0340129999999998</c:v>
                </c:pt>
                <c:pt idx="8">
                  <c:v>5.9334889999999998</c:v>
                </c:pt>
                <c:pt idx="9">
                  <c:v>5.8535409999999999</c:v>
                </c:pt>
                <c:pt idx="10">
                  <c:v>5.6922319999999997</c:v>
                </c:pt>
                <c:pt idx="11">
                  <c:v>5.4749889999999999</c:v>
                </c:pt>
                <c:pt idx="12">
                  <c:v>5.2755270000000003</c:v>
                </c:pt>
                <c:pt idx="13">
                  <c:v>5.1287209999999996</c:v>
                </c:pt>
                <c:pt idx="14">
                  <c:v>5.2498610000000001</c:v>
                </c:pt>
                <c:pt idx="15">
                  <c:v>5.3028380000000004</c:v>
                </c:pt>
                <c:pt idx="16">
                  <c:v>5.3112680000000001</c:v>
                </c:pt>
                <c:pt idx="17">
                  <c:v>5.3125580000000001</c:v>
                </c:pt>
                <c:pt idx="18">
                  <c:v>5.3125439999999999</c:v>
                </c:pt>
                <c:pt idx="19">
                  <c:v>5.3130009999999999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0-4F22-B96A-292CE202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137232"/>
        <c:axId val="1847139728"/>
      </c:lineChart>
      <c:catAx>
        <c:axId val="18471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39728"/>
        <c:crosses val="autoZero"/>
        <c:auto val="1"/>
        <c:lblAlgn val="ctr"/>
        <c:lblOffset val="100"/>
        <c:noMultiLvlLbl val="0"/>
      </c:catAx>
      <c:valAx>
        <c:axId val="18471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14</xdr:row>
      <xdr:rowOff>61912</xdr:rowOff>
    </xdr:from>
    <xdr:to>
      <xdr:col>22</xdr:col>
      <xdr:colOff>371475</xdr:colOff>
      <xdr:row>28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BE46D-5AAF-42B9-8816-699235D11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11</xdr:row>
      <xdr:rowOff>180975</xdr:rowOff>
    </xdr:from>
    <xdr:to>
      <xdr:col>22</xdr:col>
      <xdr:colOff>504826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6C641-E773-40FD-9813-AC92F74E7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13</xdr:row>
      <xdr:rowOff>85725</xdr:rowOff>
    </xdr:from>
    <xdr:to>
      <xdr:col>23</xdr:col>
      <xdr:colOff>476251</xdr:colOff>
      <xdr:row>27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75F48-5E4A-4EF9-9565-6DD8AEE4A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29</xdr:row>
      <xdr:rowOff>23812</xdr:rowOff>
    </xdr:from>
    <xdr:to>
      <xdr:col>23</xdr:col>
      <xdr:colOff>476250</xdr:colOff>
      <xdr:row>43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35065-AEF1-468C-ACEE-4A99B634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8</xdr:row>
      <xdr:rowOff>85725</xdr:rowOff>
    </xdr:from>
    <xdr:to>
      <xdr:col>23</xdr:col>
      <xdr:colOff>247650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44104-9A8D-4D35-B30D-E7773E197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239E-0B5B-4455-91E8-990E2295E381}">
  <dimension ref="A1:I65"/>
  <sheetViews>
    <sheetView workbookViewId="0">
      <selection activeCell="I54" sqref="I54"/>
    </sheetView>
  </sheetViews>
  <sheetFormatPr defaultRowHeight="15" x14ac:dyDescent="0.25"/>
  <cols>
    <col min="2" max="2" width="9.85546875" customWidth="1"/>
    <col min="3" max="3" width="12.5703125" customWidth="1"/>
    <col min="7" max="7" width="15.140625" customWidth="1"/>
  </cols>
  <sheetData>
    <row r="1" spans="1:9" x14ac:dyDescent="0.25">
      <c r="A1" s="2" t="s">
        <v>0</v>
      </c>
      <c r="B1" s="1" t="s">
        <v>65</v>
      </c>
      <c r="C1" s="1" t="s">
        <v>65</v>
      </c>
      <c r="D1" s="1" t="s">
        <v>65</v>
      </c>
      <c r="E1" s="1" t="s">
        <v>65</v>
      </c>
      <c r="F1" s="1" t="s">
        <v>65</v>
      </c>
      <c r="G1" s="1" t="s">
        <v>65</v>
      </c>
      <c r="H1" s="1" t="s">
        <v>65</v>
      </c>
      <c r="I1" s="1" t="s">
        <v>65</v>
      </c>
    </row>
    <row r="2" spans="1:9" ht="90" x14ac:dyDescent="0.25">
      <c r="A2" s="2" t="s">
        <v>1</v>
      </c>
      <c r="B2" s="15" t="s">
        <v>66</v>
      </c>
      <c r="C2" s="15" t="s">
        <v>82</v>
      </c>
      <c r="D2" s="15" t="s">
        <v>87</v>
      </c>
      <c r="E2" s="15" t="s">
        <v>94</v>
      </c>
      <c r="F2" s="15" t="s">
        <v>102</v>
      </c>
      <c r="G2" s="15" t="s">
        <v>106</v>
      </c>
      <c r="H2" s="15" t="s">
        <v>110</v>
      </c>
      <c r="I2" s="15" t="s">
        <v>115</v>
      </c>
    </row>
    <row r="3" spans="1:9" x14ac:dyDescent="0.25">
      <c r="A3" s="2" t="s">
        <v>2</v>
      </c>
      <c r="B3" s="1" t="s">
        <v>67</v>
      </c>
      <c r="C3" s="1" t="s">
        <v>67</v>
      </c>
      <c r="D3" s="1" t="s">
        <v>67</v>
      </c>
      <c r="E3" s="1" t="s">
        <v>67</v>
      </c>
      <c r="F3" s="1" t="s">
        <v>67</v>
      </c>
      <c r="G3" s="1" t="s">
        <v>67</v>
      </c>
      <c r="H3" s="1" t="s">
        <v>67</v>
      </c>
      <c r="I3" s="1" t="s">
        <v>67</v>
      </c>
    </row>
    <row r="4" spans="1:9" x14ac:dyDescent="0.25">
      <c r="A4" s="2" t="s">
        <v>3</v>
      </c>
      <c r="B4" s="1" t="s">
        <v>68</v>
      </c>
      <c r="C4" s="1" t="s">
        <v>83</v>
      </c>
      <c r="D4" s="1" t="s">
        <v>88</v>
      </c>
      <c r="E4" s="1" t="s">
        <v>95</v>
      </c>
      <c r="F4" s="1" t="s">
        <v>95</v>
      </c>
      <c r="G4" s="1" t="s">
        <v>95</v>
      </c>
      <c r="H4" s="1" t="s">
        <v>95</v>
      </c>
      <c r="I4" s="1" t="s">
        <v>95</v>
      </c>
    </row>
    <row r="5" spans="1:9" x14ac:dyDescent="0.25">
      <c r="A5" s="2" t="s">
        <v>4</v>
      </c>
      <c r="B5" s="1" t="s">
        <v>69</v>
      </c>
      <c r="C5" s="1" t="s">
        <v>84</v>
      </c>
      <c r="D5" s="1" t="s">
        <v>89</v>
      </c>
      <c r="E5" s="1" t="s">
        <v>96</v>
      </c>
      <c r="F5" s="1" t="s">
        <v>96</v>
      </c>
      <c r="G5" s="1" t="s">
        <v>96</v>
      </c>
      <c r="H5" s="1" t="s">
        <v>96</v>
      </c>
      <c r="I5" s="1" t="s">
        <v>96</v>
      </c>
    </row>
    <row r="6" spans="1:9" ht="30" x14ac:dyDescent="0.25">
      <c r="A6" s="2" t="s">
        <v>5</v>
      </c>
      <c r="B6" s="1" t="s">
        <v>70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  <c r="I6" s="1" t="s">
        <v>70</v>
      </c>
    </row>
    <row r="7" spans="1:9" x14ac:dyDescent="0.25">
      <c r="A7" s="3" t="s">
        <v>6</v>
      </c>
      <c r="B7" s="4">
        <v>139</v>
      </c>
      <c r="C7" s="4">
        <v>18559.37</v>
      </c>
      <c r="D7" s="4">
        <v>520170</v>
      </c>
      <c r="E7" s="4">
        <v>0.25</v>
      </c>
      <c r="F7" s="4">
        <v>1.1519349999999999</v>
      </c>
      <c r="G7" s="4">
        <v>8.4</v>
      </c>
      <c r="H7" s="4">
        <v>0.66209680000000004</v>
      </c>
      <c r="I7" s="4">
        <v>3.27</v>
      </c>
    </row>
    <row r="8" spans="1:9" x14ac:dyDescent="0.25">
      <c r="A8" s="3" t="s">
        <v>7</v>
      </c>
      <c r="B8" s="4">
        <v>140.5667</v>
      </c>
      <c r="C8" s="4">
        <v>18673.3</v>
      </c>
      <c r="D8" s="4">
        <v>516050</v>
      </c>
      <c r="E8" s="4">
        <v>0.25</v>
      </c>
      <c r="F8" s="4">
        <v>1.4868250000000001</v>
      </c>
      <c r="G8" s="4">
        <v>7.8666669999999996</v>
      </c>
      <c r="H8" s="4">
        <v>0.92555560000000003</v>
      </c>
      <c r="I8" s="4">
        <v>3.253333</v>
      </c>
    </row>
    <row r="9" spans="1:9" x14ac:dyDescent="0.25">
      <c r="A9" s="3" t="s">
        <v>8</v>
      </c>
      <c r="B9" s="4">
        <v>142.4333</v>
      </c>
      <c r="C9" s="4">
        <v>18982.87</v>
      </c>
      <c r="D9" s="4">
        <v>522799</v>
      </c>
      <c r="E9" s="4">
        <v>0.25</v>
      </c>
      <c r="F9" s="4">
        <v>1.2350000000000001</v>
      </c>
      <c r="G9" s="4">
        <v>7.1666670000000003</v>
      </c>
      <c r="H9" s="4">
        <v>0.86048389999999997</v>
      </c>
      <c r="I9" s="4">
        <v>3.2066669999999999</v>
      </c>
    </row>
    <row r="10" spans="1:9" x14ac:dyDescent="0.25">
      <c r="A10" s="3" t="s">
        <v>9</v>
      </c>
      <c r="B10" s="4">
        <v>144.4333</v>
      </c>
      <c r="C10" s="4">
        <v>19271.830000000002</v>
      </c>
      <c r="D10" s="4">
        <v>531177.30000000005</v>
      </c>
      <c r="E10" s="4">
        <v>0.25</v>
      </c>
      <c r="F10" s="4">
        <v>1.577258</v>
      </c>
      <c r="G10" s="4">
        <v>6.3</v>
      </c>
      <c r="H10" s="4">
        <v>1.342903</v>
      </c>
      <c r="I10" s="4">
        <v>3.38</v>
      </c>
    </row>
    <row r="11" spans="1:9" x14ac:dyDescent="0.25">
      <c r="A11" s="3" t="s">
        <v>10</v>
      </c>
      <c r="B11" s="4">
        <v>147.0333</v>
      </c>
      <c r="C11" s="4">
        <v>19424.63</v>
      </c>
      <c r="D11" s="4">
        <v>535240.5</v>
      </c>
      <c r="E11" s="4">
        <v>0.33203129999999997</v>
      </c>
      <c r="F11" s="4">
        <v>1.934355</v>
      </c>
      <c r="G11" s="4">
        <v>5.766667</v>
      </c>
      <c r="H11" s="4">
        <v>1.7701610000000001</v>
      </c>
      <c r="I11" s="4">
        <v>3.5966670000000001</v>
      </c>
    </row>
    <row r="12" spans="1:9" x14ac:dyDescent="0.25">
      <c r="A12" s="3" t="s">
        <v>11</v>
      </c>
      <c r="B12" s="4">
        <v>151.0333</v>
      </c>
      <c r="C12" s="4">
        <v>19612.63</v>
      </c>
      <c r="D12" s="4">
        <v>539560.5</v>
      </c>
      <c r="E12" s="4">
        <v>1.0923080000000001</v>
      </c>
      <c r="F12" s="4">
        <v>2.9890479999999999</v>
      </c>
      <c r="G12" s="4">
        <v>5.0666669999999998</v>
      </c>
      <c r="H12" s="4">
        <v>2.8676189999999999</v>
      </c>
      <c r="I12" s="4">
        <v>4.6233329999999997</v>
      </c>
    </row>
    <row r="13" spans="1:9" x14ac:dyDescent="0.25">
      <c r="A13" s="3" t="s">
        <v>12</v>
      </c>
      <c r="B13" s="5">
        <v>152.92189999999999</v>
      </c>
      <c r="C13" s="5">
        <v>19587.54</v>
      </c>
      <c r="D13" s="5">
        <v>539083.9</v>
      </c>
      <c r="E13" s="5">
        <v>3.0414629999999998</v>
      </c>
      <c r="F13" s="5">
        <v>3.2661129999999998</v>
      </c>
      <c r="G13" s="5">
        <v>5.0954670000000002</v>
      </c>
      <c r="H13" s="5">
        <v>3.4788410000000001</v>
      </c>
      <c r="I13" s="5">
        <v>5.8814070000000003</v>
      </c>
    </row>
    <row r="14" spans="1:9" x14ac:dyDescent="0.25">
      <c r="A14" s="3" t="s">
        <v>13</v>
      </c>
      <c r="B14" s="5">
        <v>154.2287</v>
      </c>
      <c r="C14" s="5">
        <v>19544.7</v>
      </c>
      <c r="D14" s="5">
        <v>534541.19999999995</v>
      </c>
      <c r="E14" s="5">
        <v>3.926383</v>
      </c>
      <c r="F14" s="5">
        <v>3.6274790000000001</v>
      </c>
      <c r="G14" s="5">
        <v>6.0245810000000004</v>
      </c>
      <c r="H14" s="5">
        <v>3.8566790000000002</v>
      </c>
      <c r="I14" s="5">
        <v>6.0340129999999998</v>
      </c>
    </row>
    <row r="15" spans="1:9" x14ac:dyDescent="0.25">
      <c r="A15" s="3" t="s">
        <v>14</v>
      </c>
      <c r="B15" s="5">
        <v>155.58240000000001</v>
      </c>
      <c r="C15" s="5">
        <v>19473.86</v>
      </c>
      <c r="D15" s="5">
        <v>530938.80000000005</v>
      </c>
      <c r="E15" s="5">
        <v>4.0005949999999997</v>
      </c>
      <c r="F15" s="5">
        <v>3.685578</v>
      </c>
      <c r="G15" s="5">
        <v>6.7388649999999997</v>
      </c>
      <c r="H15" s="5">
        <v>3.7822390000000001</v>
      </c>
      <c r="I15" s="5">
        <v>5.9334889999999998</v>
      </c>
    </row>
    <row r="16" spans="1:9" x14ac:dyDescent="0.25">
      <c r="A16" s="3" t="s">
        <v>15</v>
      </c>
      <c r="B16" s="5">
        <v>156.96340000000001</v>
      </c>
      <c r="C16" s="5">
        <v>19396.18</v>
      </c>
      <c r="D16" s="5">
        <v>528497</v>
      </c>
      <c r="E16" s="5">
        <v>3.9645890000000001</v>
      </c>
      <c r="F16" s="5">
        <v>3.6008930000000001</v>
      </c>
      <c r="G16" s="5">
        <v>7.4801149999999996</v>
      </c>
      <c r="H16" s="5">
        <v>3.7320220000000002</v>
      </c>
      <c r="I16" s="5">
        <v>5.8535409999999999</v>
      </c>
    </row>
    <row r="17" spans="1:9" x14ac:dyDescent="0.25">
      <c r="A17" s="3" t="s">
        <v>16</v>
      </c>
      <c r="B17" s="5">
        <v>157.6523</v>
      </c>
      <c r="C17" s="5">
        <v>19390.22</v>
      </c>
      <c r="D17" s="5">
        <v>529264.19999999995</v>
      </c>
      <c r="E17" s="5">
        <v>3.9448910000000001</v>
      </c>
      <c r="F17" s="5">
        <v>3.4311099999999999</v>
      </c>
      <c r="G17" s="5">
        <v>7.8747049999999996</v>
      </c>
      <c r="H17" s="5">
        <v>3.5264669999999998</v>
      </c>
      <c r="I17" s="5">
        <v>5.6922319999999997</v>
      </c>
    </row>
    <row r="18" spans="1:9" x14ac:dyDescent="0.25">
      <c r="A18" s="3" t="s">
        <v>17</v>
      </c>
      <c r="B18" s="5">
        <v>158.20500000000001</v>
      </c>
      <c r="C18" s="5">
        <v>19401.939999999999</v>
      </c>
      <c r="D18" s="5">
        <v>532578.1</v>
      </c>
      <c r="E18" s="5">
        <v>3.628717</v>
      </c>
      <c r="F18" s="5">
        <v>3.2281409999999999</v>
      </c>
      <c r="G18" s="5">
        <v>8.1825349999999997</v>
      </c>
      <c r="H18" s="5">
        <v>3.252964</v>
      </c>
      <c r="I18" s="5">
        <v>5.4749889999999999</v>
      </c>
    </row>
    <row r="19" spans="1:9" x14ac:dyDescent="0.25">
      <c r="A19" s="3" t="s">
        <v>18</v>
      </c>
      <c r="B19" s="5">
        <v>158.86179999999999</v>
      </c>
      <c r="C19" s="5">
        <v>19458.52</v>
      </c>
      <c r="D19" s="5">
        <v>537500.1</v>
      </c>
      <c r="E19" s="5">
        <v>3.0762770000000002</v>
      </c>
      <c r="F19" s="5">
        <v>3.0588340000000001</v>
      </c>
      <c r="G19" s="5">
        <v>8.2651789999999998</v>
      </c>
      <c r="H19" s="5">
        <v>3.0022989999999998</v>
      </c>
      <c r="I19" s="5">
        <v>5.2755270000000003</v>
      </c>
    </row>
    <row r="20" spans="1:9" x14ac:dyDescent="0.25">
      <c r="A20" s="3" t="s">
        <v>19</v>
      </c>
      <c r="B20" s="5">
        <v>160.1474</v>
      </c>
      <c r="C20" s="5">
        <v>19554.37</v>
      </c>
      <c r="D20" s="5">
        <v>543297.69999999995</v>
      </c>
      <c r="E20" s="5">
        <v>2.5295779999999999</v>
      </c>
      <c r="F20" s="5">
        <v>2.9402949999999999</v>
      </c>
      <c r="G20" s="5">
        <v>8.1627749999999999</v>
      </c>
      <c r="H20" s="5">
        <v>2.7379169999999999</v>
      </c>
      <c r="I20" s="5">
        <v>5.1287209999999996</v>
      </c>
    </row>
    <row r="21" spans="1:9" x14ac:dyDescent="0.25">
      <c r="A21" s="3" t="s">
        <v>20</v>
      </c>
      <c r="B21" s="5">
        <v>160.822</v>
      </c>
      <c r="C21" s="5">
        <v>19644.23</v>
      </c>
      <c r="D21" s="5">
        <v>548941.6</v>
      </c>
      <c r="E21" s="5">
        <v>2.5</v>
      </c>
      <c r="F21" s="5">
        <v>3.0610270000000002</v>
      </c>
      <c r="G21" s="5">
        <v>8.075977</v>
      </c>
      <c r="H21" s="5">
        <v>2.8178839999999998</v>
      </c>
      <c r="I21" s="5">
        <v>5.2498610000000001</v>
      </c>
    </row>
    <row r="22" spans="1:9" x14ac:dyDescent="0.25">
      <c r="A22" s="3" t="s">
        <v>21</v>
      </c>
      <c r="B22" s="5">
        <v>161.6087</v>
      </c>
      <c r="C22" s="5">
        <v>19750.93</v>
      </c>
      <c r="D22" s="5">
        <v>554004.19999999995</v>
      </c>
      <c r="E22" s="5">
        <v>2.5</v>
      </c>
      <c r="F22" s="5">
        <v>3.0915430000000002</v>
      </c>
      <c r="G22" s="5">
        <v>7.8437130000000002</v>
      </c>
      <c r="H22" s="5">
        <v>2.8404989999999999</v>
      </c>
      <c r="I22" s="5">
        <v>5.3028380000000004</v>
      </c>
    </row>
    <row r="23" spans="1:9" x14ac:dyDescent="0.25">
      <c r="A23" s="3" t="s">
        <v>22</v>
      </c>
      <c r="B23" s="5">
        <v>162.3929</v>
      </c>
      <c r="C23" s="5">
        <v>19851.34</v>
      </c>
      <c r="D23" s="5">
        <v>558921.80000000005</v>
      </c>
      <c r="E23" s="5">
        <v>2.5</v>
      </c>
      <c r="F23" s="5">
        <v>3.08169</v>
      </c>
      <c r="G23" s="5">
        <v>7.5975250000000001</v>
      </c>
      <c r="H23" s="5">
        <v>2.8332090000000001</v>
      </c>
      <c r="I23" s="5">
        <v>5.3112680000000001</v>
      </c>
    </row>
    <row r="24" spans="1:9" x14ac:dyDescent="0.25">
      <c r="A24" s="3" t="s">
        <v>23</v>
      </c>
      <c r="B24" s="5">
        <v>163.6842</v>
      </c>
      <c r="C24" s="5">
        <v>19956.740000000002</v>
      </c>
      <c r="D24" s="5">
        <v>563336.6</v>
      </c>
      <c r="E24" s="5">
        <v>2.5</v>
      </c>
      <c r="F24" s="5">
        <v>3.0815730000000001</v>
      </c>
      <c r="G24" s="5">
        <v>7.3151599999999997</v>
      </c>
      <c r="H24" s="5">
        <v>2.8331200000000001</v>
      </c>
      <c r="I24" s="5">
        <v>5.3125580000000001</v>
      </c>
    </row>
    <row r="25" spans="1:9" x14ac:dyDescent="0.25">
      <c r="A25" s="3" t="s">
        <v>24</v>
      </c>
      <c r="B25" s="5">
        <v>164.39400000000001</v>
      </c>
      <c r="C25" s="5">
        <v>20066.95</v>
      </c>
      <c r="D25" s="5">
        <v>567618.80000000005</v>
      </c>
      <c r="E25" s="5">
        <v>2.5</v>
      </c>
      <c r="F25" s="5">
        <v>3.080851</v>
      </c>
      <c r="G25" s="5">
        <v>7.0327210000000004</v>
      </c>
      <c r="H25" s="5">
        <v>2.8325990000000001</v>
      </c>
      <c r="I25" s="5">
        <v>5.3125439999999999</v>
      </c>
    </row>
    <row r="26" spans="1:9" x14ac:dyDescent="0.25">
      <c r="A26" s="3" t="s">
        <v>25</v>
      </c>
      <c r="B26" s="5">
        <v>165.1867</v>
      </c>
      <c r="C26" s="5">
        <v>20166.509999999998</v>
      </c>
      <c r="D26" s="5">
        <v>571873.1</v>
      </c>
      <c r="E26" s="5">
        <v>2.5</v>
      </c>
      <c r="F26" s="5">
        <v>3.0811410000000001</v>
      </c>
      <c r="G26" s="5">
        <v>6.8000870000000004</v>
      </c>
      <c r="H26" s="5">
        <v>2.8328039999999999</v>
      </c>
      <c r="I26" s="5">
        <v>5.3130009999999999</v>
      </c>
    </row>
    <row r="27" spans="1:9" x14ac:dyDescent="0.25">
      <c r="A27" s="3" t="s">
        <v>26</v>
      </c>
      <c r="B27" s="5">
        <v>165.98259999999999</v>
      </c>
      <c r="C27" s="5">
        <v>20253.22</v>
      </c>
      <c r="D27" s="5">
        <v>576189.19999999995</v>
      </c>
      <c r="E27" s="5">
        <v>2.5</v>
      </c>
      <c r="F27" s="5">
        <v>3.082643</v>
      </c>
      <c r="G27" s="5">
        <v>6.6141310000000004</v>
      </c>
      <c r="H27" s="5">
        <v>2.8339349999999999</v>
      </c>
      <c r="I27" s="5">
        <v>5.3142620000000003</v>
      </c>
    </row>
    <row r="28" spans="1:9" x14ac:dyDescent="0.25">
      <c r="A28" s="3" t="s">
        <v>27</v>
      </c>
      <c r="B28" s="5">
        <v>167.25970000000001</v>
      </c>
      <c r="C28" s="5">
        <v>20340.89</v>
      </c>
      <c r="D28" s="5">
        <v>580201.4</v>
      </c>
      <c r="E28" s="5">
        <v>2.5</v>
      </c>
      <c r="F28" s="5">
        <v>3.0846659999999999</v>
      </c>
      <c r="G28" s="5">
        <v>6.4239100000000002</v>
      </c>
      <c r="H28" s="5">
        <v>2.835423</v>
      </c>
      <c r="I28" s="5">
        <v>5.3158960000000004</v>
      </c>
    </row>
    <row r="29" spans="1:9" x14ac:dyDescent="0.25">
      <c r="A29" s="3" t="s">
        <v>28</v>
      </c>
      <c r="B29" s="5">
        <v>168.02420000000001</v>
      </c>
      <c r="C29" s="5">
        <v>20414.39</v>
      </c>
      <c r="D29" s="5">
        <v>583986.9</v>
      </c>
      <c r="E29" s="5">
        <v>2.5</v>
      </c>
      <c r="F29" s="5">
        <v>3.0854409999999999</v>
      </c>
      <c r="G29" s="5">
        <v>6.3062120000000004</v>
      </c>
      <c r="H29" s="5">
        <v>2.8359939999999999</v>
      </c>
      <c r="I29" s="5">
        <v>5.3166650000000004</v>
      </c>
    </row>
    <row r="30" spans="1:9" x14ac:dyDescent="0.25">
      <c r="A30" s="3" t="s">
        <v>29</v>
      </c>
      <c r="B30" s="5">
        <v>168.88319999999999</v>
      </c>
      <c r="C30" s="5">
        <v>20484.86</v>
      </c>
      <c r="D30" s="5">
        <v>587767.19999999995</v>
      </c>
      <c r="E30" s="5">
        <v>2.5</v>
      </c>
      <c r="F30" s="5">
        <v>3.0858270000000001</v>
      </c>
      <c r="G30" s="5">
        <v>6.2022810000000002</v>
      </c>
      <c r="H30" s="5">
        <v>2.8362759999999998</v>
      </c>
      <c r="I30" s="5">
        <v>5.3170469999999996</v>
      </c>
    </row>
    <row r="31" spans="1:9" x14ac:dyDescent="0.25">
      <c r="A31" s="3" t="s">
        <v>30</v>
      </c>
      <c r="B31" s="5">
        <v>169.74809999999999</v>
      </c>
      <c r="C31" s="5">
        <v>20545.98</v>
      </c>
      <c r="D31" s="5">
        <v>591272.1</v>
      </c>
      <c r="E31" s="5">
        <v>2.5</v>
      </c>
      <c r="F31" s="5">
        <v>3.0862020000000001</v>
      </c>
      <c r="G31" s="5">
        <v>6.1389899999999997</v>
      </c>
      <c r="H31" s="5">
        <v>2.8404739999999999</v>
      </c>
      <c r="I31" s="5">
        <v>5.3173640000000004</v>
      </c>
    </row>
    <row r="32" spans="1:9" x14ac:dyDescent="0.25">
      <c r="A32" s="3" t="s">
        <v>31</v>
      </c>
      <c r="B32" s="5">
        <v>171.09200000000001</v>
      </c>
      <c r="C32" s="5">
        <v>20605.61</v>
      </c>
      <c r="D32" s="5">
        <v>594593.9</v>
      </c>
      <c r="E32" s="5">
        <v>2.5</v>
      </c>
      <c r="F32" s="5">
        <v>3.08657</v>
      </c>
      <c r="G32" s="5">
        <v>6.0822329999999996</v>
      </c>
      <c r="H32" s="5">
        <v>2.8384369999999999</v>
      </c>
      <c r="I32" s="5">
        <v>5.3176589999999999</v>
      </c>
    </row>
    <row r="33" spans="1:9" x14ac:dyDescent="0.25">
      <c r="A33" s="3" t="s">
        <v>32</v>
      </c>
      <c r="B33" s="5">
        <v>171.88900000000001</v>
      </c>
      <c r="C33" s="5">
        <v>20665.37</v>
      </c>
      <c r="D33" s="5">
        <v>598010.69999999995</v>
      </c>
      <c r="E33" s="5">
        <v>2.5</v>
      </c>
      <c r="F33" s="5">
        <v>3.0871119999999999</v>
      </c>
      <c r="G33" s="5">
        <v>6.0411049999999999</v>
      </c>
      <c r="H33" s="5">
        <v>2.8365290000000001</v>
      </c>
      <c r="I33" s="5">
        <v>5.3180610000000001</v>
      </c>
    </row>
    <row r="34" spans="1:9" x14ac:dyDescent="0.25">
      <c r="A34" s="3" t="s">
        <v>33</v>
      </c>
      <c r="B34" s="5">
        <v>172.7372</v>
      </c>
      <c r="C34" s="5">
        <v>20720.91</v>
      </c>
      <c r="D34" s="5">
        <v>601076.80000000005</v>
      </c>
      <c r="E34" s="5">
        <v>2.5</v>
      </c>
      <c r="F34" s="5">
        <v>3.0871710000000001</v>
      </c>
      <c r="G34" s="5">
        <v>6.0187200000000001</v>
      </c>
      <c r="H34" s="5">
        <v>2.834257</v>
      </c>
      <c r="I34" s="5">
        <v>5.3181390000000004</v>
      </c>
    </row>
    <row r="35" spans="1:9" x14ac:dyDescent="0.25">
      <c r="A35" s="3" t="s">
        <v>34</v>
      </c>
      <c r="B35" s="5">
        <v>173.58439999999999</v>
      </c>
      <c r="C35" s="5">
        <v>20773.47</v>
      </c>
      <c r="D35" s="5">
        <v>604307.30000000005</v>
      </c>
      <c r="E35" s="5">
        <v>2.5</v>
      </c>
      <c r="F35" s="5">
        <v>3.0870009999999999</v>
      </c>
      <c r="G35" s="5">
        <v>6.0108090000000001</v>
      </c>
      <c r="H35" s="5">
        <v>2.8318180000000002</v>
      </c>
      <c r="I35" s="5">
        <v>5.3180259999999997</v>
      </c>
    </row>
    <row r="36" spans="1:9" x14ac:dyDescent="0.25">
      <c r="A36" s="3" t="s">
        <v>35</v>
      </c>
      <c r="B36" s="5">
        <v>174.92490000000001</v>
      </c>
      <c r="C36" s="5">
        <v>20826.53</v>
      </c>
      <c r="D36" s="5">
        <v>607247.69999999995</v>
      </c>
      <c r="E36" s="5">
        <v>2.5</v>
      </c>
      <c r="F36" s="5">
        <v>3.0868790000000002</v>
      </c>
      <c r="G36" s="5">
        <v>6.0002680000000002</v>
      </c>
      <c r="H36" s="5">
        <v>2.8294169999999998</v>
      </c>
      <c r="I36" s="5">
        <v>5.3179290000000004</v>
      </c>
    </row>
    <row r="37" spans="1:9" x14ac:dyDescent="0.25">
      <c r="A37" s="3" t="s">
        <v>36</v>
      </c>
      <c r="B37" s="5">
        <v>175.71889999999999</v>
      </c>
      <c r="C37" s="5">
        <v>20878.16</v>
      </c>
      <c r="D37" s="5">
        <v>610135.19999999995</v>
      </c>
      <c r="E37" s="5">
        <v>2.5</v>
      </c>
      <c r="F37" s="5">
        <v>3.0857109999999999</v>
      </c>
      <c r="G37" s="5">
        <v>5.995749</v>
      </c>
      <c r="H37" s="5">
        <v>2.827639</v>
      </c>
      <c r="I37" s="5">
        <v>5.3171280000000003</v>
      </c>
    </row>
    <row r="38" spans="1:9" x14ac:dyDescent="0.25">
      <c r="A38" s="3" t="s">
        <v>37</v>
      </c>
      <c r="B38" s="5">
        <v>176.5635</v>
      </c>
      <c r="C38" s="5">
        <v>20930.84</v>
      </c>
      <c r="D38" s="5">
        <v>613165.9</v>
      </c>
      <c r="E38" s="5">
        <v>2.5</v>
      </c>
      <c r="F38" s="5">
        <v>3.084619</v>
      </c>
      <c r="G38" s="5">
        <v>5.9917899999999999</v>
      </c>
      <c r="H38" s="5">
        <v>2.8273160000000002</v>
      </c>
      <c r="I38" s="5">
        <v>5.3163179999999999</v>
      </c>
    </row>
    <row r="39" spans="1:9" x14ac:dyDescent="0.25">
      <c r="A39" s="3" t="s">
        <v>38</v>
      </c>
      <c r="B39" s="5">
        <v>177.4145</v>
      </c>
      <c r="C39" s="5">
        <v>20980.66</v>
      </c>
      <c r="D39" s="5">
        <v>616083.6</v>
      </c>
      <c r="E39" s="5">
        <v>2.5</v>
      </c>
      <c r="F39" s="5">
        <v>3.0848140000000002</v>
      </c>
      <c r="G39" s="5">
        <v>5.9903180000000003</v>
      </c>
      <c r="H39" s="5">
        <v>2.8274539999999999</v>
      </c>
      <c r="I39" s="5">
        <v>5.3163900000000002</v>
      </c>
    </row>
    <row r="40" spans="1:9" x14ac:dyDescent="0.25">
      <c r="A40" s="3" t="s">
        <v>39</v>
      </c>
      <c r="B40" s="5">
        <v>178.7527</v>
      </c>
      <c r="C40" s="5">
        <v>21030.76</v>
      </c>
      <c r="D40" s="5">
        <v>618912</v>
      </c>
      <c r="E40" s="5">
        <v>2.5</v>
      </c>
      <c r="F40" s="5">
        <v>3.0859960000000002</v>
      </c>
      <c r="G40" s="5">
        <v>5.9872620000000003</v>
      </c>
      <c r="H40" s="5">
        <v>2.8283360000000002</v>
      </c>
      <c r="I40" s="5">
        <v>5.3172189999999997</v>
      </c>
    </row>
    <row r="41" spans="1:9" x14ac:dyDescent="0.25">
      <c r="A41" s="3" t="s">
        <v>40</v>
      </c>
      <c r="B41" s="5">
        <v>179.5607</v>
      </c>
      <c r="C41" s="5">
        <v>21080.63</v>
      </c>
      <c r="D41" s="5">
        <v>621722.4</v>
      </c>
      <c r="E41" s="5">
        <v>2.5</v>
      </c>
      <c r="F41" s="5">
        <v>3.0865010000000002</v>
      </c>
      <c r="G41" s="5">
        <v>5.9848530000000002</v>
      </c>
      <c r="H41" s="5">
        <v>2.8287100000000001</v>
      </c>
      <c r="I41" s="5">
        <v>5.3176500000000004</v>
      </c>
    </row>
    <row r="42" spans="1:9" x14ac:dyDescent="0.25">
      <c r="A42" s="3" t="s">
        <v>41</v>
      </c>
      <c r="B42" s="5">
        <v>180.41290000000001</v>
      </c>
      <c r="C42" s="5">
        <v>21130.5</v>
      </c>
      <c r="D42" s="5">
        <v>624495.19999999995</v>
      </c>
      <c r="E42" s="5">
        <v>2.5</v>
      </c>
      <c r="F42" s="5">
        <v>3.0863800000000001</v>
      </c>
      <c r="G42" s="5">
        <v>5.9820799999999998</v>
      </c>
      <c r="H42" s="5">
        <v>2.8286199999999999</v>
      </c>
      <c r="I42" s="5">
        <v>5.3176050000000004</v>
      </c>
    </row>
    <row r="43" spans="1:9" x14ac:dyDescent="0.25">
      <c r="A43" s="3" t="s">
        <v>42</v>
      </c>
      <c r="B43" s="5">
        <v>181.2801</v>
      </c>
      <c r="C43" s="5">
        <v>21183.89</v>
      </c>
      <c r="D43" s="5">
        <v>627201.1</v>
      </c>
      <c r="E43" s="5">
        <v>2.5</v>
      </c>
      <c r="F43" s="5">
        <v>3.086322</v>
      </c>
      <c r="G43" s="5">
        <v>5.9789409999999998</v>
      </c>
      <c r="H43" s="5">
        <v>2.8285830000000001</v>
      </c>
      <c r="I43" s="5">
        <v>5.3175549999999996</v>
      </c>
    </row>
    <row r="44" spans="1:9" x14ac:dyDescent="0.25">
      <c r="A44" s="3" t="s">
        <v>43</v>
      </c>
      <c r="B44" s="5">
        <v>182.62219999999999</v>
      </c>
      <c r="C44" s="5">
        <v>21236.54</v>
      </c>
      <c r="D44" s="5">
        <v>629941.19999999995</v>
      </c>
      <c r="E44" s="5">
        <v>2.5</v>
      </c>
      <c r="F44" s="5">
        <v>3.0866259999999999</v>
      </c>
      <c r="G44" s="5">
        <v>5.97614</v>
      </c>
      <c r="H44" s="5">
        <v>2.828811</v>
      </c>
      <c r="I44" s="5">
        <v>5.3176699999999997</v>
      </c>
    </row>
    <row r="45" spans="1:9" x14ac:dyDescent="0.25">
      <c r="A45" s="3" t="s">
        <v>44</v>
      </c>
      <c r="B45" s="5">
        <v>183.45320000000001</v>
      </c>
      <c r="C45" s="5">
        <v>21290.98</v>
      </c>
      <c r="D45" s="5">
        <v>632681.1</v>
      </c>
      <c r="E45" s="5">
        <v>2.5</v>
      </c>
      <c r="F45" s="5">
        <v>3.0872999999999999</v>
      </c>
      <c r="G45" s="5">
        <v>5.973509</v>
      </c>
      <c r="H45" s="5">
        <v>2.8293140000000001</v>
      </c>
      <c r="I45" s="5">
        <v>5.3181620000000001</v>
      </c>
    </row>
    <row r="46" spans="1:9" x14ac:dyDescent="0.25">
      <c r="A46" s="3" t="s">
        <v>45</v>
      </c>
      <c r="B46" s="5">
        <v>184.30260000000001</v>
      </c>
      <c r="C46" s="5">
        <v>21346.14</v>
      </c>
      <c r="D46" s="5">
        <v>635460.5</v>
      </c>
      <c r="E46" s="5">
        <v>2.5</v>
      </c>
      <c r="F46" s="5">
        <v>3.0881630000000002</v>
      </c>
      <c r="G46" s="5">
        <v>5.9712009999999998</v>
      </c>
      <c r="H46" s="5">
        <v>2.829952</v>
      </c>
      <c r="I46" s="5">
        <v>5.3188079999999998</v>
      </c>
    </row>
    <row r="47" spans="1:9" x14ac:dyDescent="0.25">
      <c r="A47" s="3" t="s">
        <v>46</v>
      </c>
      <c r="B47" s="5">
        <v>185.18819999999999</v>
      </c>
      <c r="C47" s="5">
        <v>21399.78</v>
      </c>
      <c r="D47" s="5">
        <v>638329.30000000005</v>
      </c>
      <c r="E47" s="5">
        <v>2.5</v>
      </c>
      <c r="F47" s="5">
        <v>3.0890689999999998</v>
      </c>
      <c r="G47" s="5">
        <v>5.9691749999999999</v>
      </c>
      <c r="H47" s="5">
        <v>2.8306279999999999</v>
      </c>
      <c r="I47" s="5">
        <v>5.3194970000000001</v>
      </c>
    </row>
    <row r="48" spans="1:9" x14ac:dyDescent="0.25">
      <c r="A48" s="3" t="s">
        <v>47</v>
      </c>
      <c r="B48" s="5">
        <v>186.1816</v>
      </c>
      <c r="C48" s="5">
        <v>21453.5</v>
      </c>
      <c r="D48" s="5">
        <v>641199.69999999995</v>
      </c>
      <c r="E48" s="5">
        <v>2.5</v>
      </c>
      <c r="F48" s="5">
        <v>3.0898780000000001</v>
      </c>
      <c r="G48" s="5">
        <v>5.9681050000000004</v>
      </c>
      <c r="H48" s="5">
        <v>2.8312089999999999</v>
      </c>
      <c r="I48" s="5">
        <v>5.3200849999999997</v>
      </c>
    </row>
    <row r="49" spans="1:9" x14ac:dyDescent="0.25">
      <c r="A49" s="3" t="s">
        <v>48</v>
      </c>
      <c r="B49" s="5">
        <v>187.03299999999999</v>
      </c>
      <c r="C49" s="5">
        <v>21508.82</v>
      </c>
      <c r="D49" s="5">
        <v>644074.6</v>
      </c>
      <c r="E49" s="5">
        <v>2.5</v>
      </c>
      <c r="F49" s="5">
        <v>3.0904919999999998</v>
      </c>
      <c r="G49" s="5">
        <v>5.9667909999999997</v>
      </c>
      <c r="H49" s="5">
        <v>2.8316819999999998</v>
      </c>
      <c r="I49" s="5">
        <v>5.3205330000000002</v>
      </c>
    </row>
    <row r="50" spans="1:9" x14ac:dyDescent="0.25">
      <c r="A50" s="3" t="s">
        <v>49</v>
      </c>
      <c r="B50" s="5">
        <v>187.91329999999999</v>
      </c>
      <c r="C50" s="5">
        <v>21564.98</v>
      </c>
      <c r="D50" s="5">
        <v>646954.30000000005</v>
      </c>
      <c r="E50" s="5">
        <v>2.5</v>
      </c>
      <c r="F50" s="5">
        <v>3.0909719999999998</v>
      </c>
      <c r="G50" s="5">
        <v>5.9663789999999999</v>
      </c>
      <c r="H50" s="5">
        <v>2.8320370000000001</v>
      </c>
      <c r="I50" s="5">
        <v>5.3208830000000003</v>
      </c>
    </row>
    <row r="51" spans="1:9" x14ac:dyDescent="0.25">
      <c r="A51" s="3" t="s">
        <v>50</v>
      </c>
      <c r="B51" s="5">
        <v>188.80029999999999</v>
      </c>
      <c r="C51" s="5">
        <v>21619.15</v>
      </c>
      <c r="D51" s="5">
        <v>649840.1</v>
      </c>
      <c r="E51" s="5">
        <v>2.5</v>
      </c>
      <c r="F51" s="5">
        <v>3.0912199999999999</v>
      </c>
      <c r="G51" s="5">
        <v>5.9662189999999997</v>
      </c>
      <c r="H51" s="5">
        <v>2.832211</v>
      </c>
      <c r="I51" s="5">
        <v>5.3210810000000004</v>
      </c>
    </row>
    <row r="52" spans="1:9" x14ac:dyDescent="0.25">
      <c r="A52" s="3" t="s">
        <v>51</v>
      </c>
      <c r="B52" s="5">
        <v>189.83940000000001</v>
      </c>
      <c r="C52" s="5">
        <v>21675.91</v>
      </c>
      <c r="D52" s="5">
        <v>652734.69999999995</v>
      </c>
      <c r="E52" s="5">
        <v>2.5</v>
      </c>
      <c r="F52" s="5">
        <v>3.0912839999999999</v>
      </c>
      <c r="G52" s="5">
        <v>5.9663399999999998</v>
      </c>
      <c r="H52" s="5">
        <v>2.8322560000000001</v>
      </c>
      <c r="I52" s="5">
        <v>5.3211170000000001</v>
      </c>
    </row>
    <row r="53" spans="1:9" x14ac:dyDescent="0.25">
      <c r="A53" s="3" t="s">
        <v>52</v>
      </c>
      <c r="B53" s="5">
        <v>190.71270000000001</v>
      </c>
      <c r="C53" s="5">
        <v>21731.67</v>
      </c>
      <c r="D53" s="5">
        <v>655639.9</v>
      </c>
      <c r="E53" s="5">
        <v>2.5</v>
      </c>
      <c r="F53" s="5">
        <v>3.0918160000000001</v>
      </c>
      <c r="G53" s="5">
        <v>5.9657730000000004</v>
      </c>
      <c r="H53" s="5">
        <v>2.8326440000000002</v>
      </c>
      <c r="I53" s="5">
        <v>5.3214389999999998</v>
      </c>
    </row>
    <row r="54" spans="1:9" x14ac:dyDescent="0.25">
      <c r="A54" s="3" t="s">
        <v>53</v>
      </c>
      <c r="B54" s="5">
        <v>191.61179999999999</v>
      </c>
      <c r="C54" s="5">
        <v>21787.64</v>
      </c>
      <c r="D54" s="5">
        <v>658552</v>
      </c>
      <c r="E54" s="5">
        <v>2.5</v>
      </c>
      <c r="F54" s="5">
        <v>3.0909599999999999</v>
      </c>
      <c r="G54" s="5">
        <v>5.9660640000000003</v>
      </c>
      <c r="H54" s="5">
        <v>2.8320210000000001</v>
      </c>
      <c r="I54" s="5">
        <v>5.3208989999999998</v>
      </c>
    </row>
    <row r="55" spans="1:9" x14ac:dyDescent="0.25">
      <c r="A55" s="2" t="s">
        <v>54</v>
      </c>
      <c r="B55" s="1" t="s">
        <v>71</v>
      </c>
      <c r="C55" s="1" t="s">
        <v>71</v>
      </c>
      <c r="D55" s="1" t="s">
        <v>71</v>
      </c>
      <c r="E55" s="1" t="s">
        <v>97</v>
      </c>
      <c r="F55" s="1" t="s">
        <v>97</v>
      </c>
      <c r="G55" s="1" t="s">
        <v>71</v>
      </c>
      <c r="H55" s="1" t="s">
        <v>111</v>
      </c>
      <c r="I55" s="1" t="s">
        <v>116</v>
      </c>
    </row>
    <row r="56" spans="1:9" ht="45" x14ac:dyDescent="0.25">
      <c r="A56" s="2" t="s">
        <v>55</v>
      </c>
      <c r="B56" s="1" t="s">
        <v>72</v>
      </c>
      <c r="C56" s="1" t="s">
        <v>72</v>
      </c>
      <c r="D56" s="1" t="s">
        <v>72</v>
      </c>
      <c r="E56" s="1" t="s">
        <v>98</v>
      </c>
      <c r="F56" s="1" t="s">
        <v>98</v>
      </c>
      <c r="G56" s="1" t="s">
        <v>72</v>
      </c>
      <c r="H56" s="1" t="s">
        <v>98</v>
      </c>
      <c r="I56" s="1" t="s">
        <v>98</v>
      </c>
    </row>
    <row r="57" spans="1:9" ht="45" x14ac:dyDescent="0.25">
      <c r="A57" s="2" t="s">
        <v>56</v>
      </c>
      <c r="B57" s="1" t="s">
        <v>73</v>
      </c>
      <c r="C57" s="1" t="s">
        <v>73</v>
      </c>
      <c r="D57" s="1" t="s">
        <v>90</v>
      </c>
      <c r="E57" s="1" t="s">
        <v>73</v>
      </c>
      <c r="F57" s="1" t="s">
        <v>73</v>
      </c>
      <c r="G57" s="1" t="s">
        <v>73</v>
      </c>
      <c r="H57" s="1" t="s">
        <v>73</v>
      </c>
      <c r="I57" s="1" t="s">
        <v>73</v>
      </c>
    </row>
    <row r="58" spans="1:9" ht="45" x14ac:dyDescent="0.25">
      <c r="A58" s="2" t="s">
        <v>57</v>
      </c>
      <c r="B58" s="1" t="s">
        <v>74</v>
      </c>
      <c r="C58" s="1" t="s">
        <v>73</v>
      </c>
      <c r="D58" s="1" t="s">
        <v>73</v>
      </c>
      <c r="E58" s="1" t="s">
        <v>73</v>
      </c>
      <c r="F58" s="1" t="s">
        <v>73</v>
      </c>
      <c r="G58" s="1" t="s">
        <v>73</v>
      </c>
      <c r="H58" s="1" t="s">
        <v>73</v>
      </c>
      <c r="I58" s="1" t="s">
        <v>73</v>
      </c>
    </row>
    <row r="59" spans="1:9" ht="45" x14ac:dyDescent="0.25">
      <c r="A59" s="2" t="s">
        <v>58</v>
      </c>
      <c r="B59" s="1" t="s">
        <v>75</v>
      </c>
      <c r="C59" s="1" t="s">
        <v>75</v>
      </c>
      <c r="D59" s="1" t="s">
        <v>75</v>
      </c>
      <c r="E59" s="1" t="s">
        <v>75</v>
      </c>
      <c r="F59" s="1" t="s">
        <v>75</v>
      </c>
      <c r="G59" s="1" t="s">
        <v>75</v>
      </c>
      <c r="H59" s="1" t="s">
        <v>75</v>
      </c>
      <c r="I59" s="1" t="s">
        <v>75</v>
      </c>
    </row>
    <row r="60" spans="1:9" ht="45" x14ac:dyDescent="0.25">
      <c r="A60" s="2" t="s">
        <v>59</v>
      </c>
      <c r="B60" s="1" t="s">
        <v>76</v>
      </c>
      <c r="C60" s="1" t="s">
        <v>76</v>
      </c>
      <c r="D60" s="1" t="s">
        <v>76</v>
      </c>
      <c r="E60" s="1" t="s">
        <v>76</v>
      </c>
      <c r="F60" s="1" t="s">
        <v>76</v>
      </c>
      <c r="G60" s="1" t="s">
        <v>76</v>
      </c>
      <c r="H60" s="1" t="s">
        <v>76</v>
      </c>
      <c r="I60" s="1" t="s">
        <v>76</v>
      </c>
    </row>
    <row r="61" spans="1:9" ht="45" x14ac:dyDescent="0.25">
      <c r="A61" s="2" t="s">
        <v>60</v>
      </c>
      <c r="B61" s="1" t="s">
        <v>77</v>
      </c>
      <c r="C61" s="1" t="s">
        <v>77</v>
      </c>
      <c r="D61" s="1" t="s">
        <v>77</v>
      </c>
      <c r="E61" s="1" t="s">
        <v>77</v>
      </c>
      <c r="F61" s="1" t="s">
        <v>77</v>
      </c>
      <c r="G61" s="1" t="s">
        <v>77</v>
      </c>
      <c r="H61" s="1" t="s">
        <v>77</v>
      </c>
      <c r="I61" s="1" t="s">
        <v>77</v>
      </c>
    </row>
    <row r="62" spans="1:9" ht="30" x14ac:dyDescent="0.25">
      <c r="A62" s="2" t="s">
        <v>61</v>
      </c>
      <c r="B62" s="1" t="s">
        <v>78</v>
      </c>
      <c r="C62" s="1" t="s">
        <v>85</v>
      </c>
      <c r="D62" s="1" t="s">
        <v>91</v>
      </c>
      <c r="E62" s="1" t="s">
        <v>99</v>
      </c>
      <c r="F62" s="1" t="s">
        <v>103</v>
      </c>
      <c r="G62" s="1" t="s">
        <v>107</v>
      </c>
      <c r="H62" s="1" t="s">
        <v>112</v>
      </c>
      <c r="I62" s="1" t="s">
        <v>117</v>
      </c>
    </row>
    <row r="63" spans="1:9" ht="45" x14ac:dyDescent="0.25">
      <c r="A63" s="2" t="s">
        <v>62</v>
      </c>
      <c r="B63" s="1" t="s">
        <v>79</v>
      </c>
      <c r="C63" s="1" t="s">
        <v>73</v>
      </c>
      <c r="D63" s="1" t="s">
        <v>92</v>
      </c>
      <c r="E63" s="1" t="s">
        <v>100</v>
      </c>
      <c r="F63" s="1" t="s">
        <v>104</v>
      </c>
      <c r="G63" s="1" t="s">
        <v>108</v>
      </c>
      <c r="H63" s="1" t="s">
        <v>113</v>
      </c>
      <c r="I63" s="1" t="s">
        <v>118</v>
      </c>
    </row>
    <row r="64" spans="1:9" ht="30" x14ac:dyDescent="0.25">
      <c r="A64" s="2" t="s">
        <v>63</v>
      </c>
      <c r="B64" s="1" t="s">
        <v>80</v>
      </c>
      <c r="C64" s="1" t="s">
        <v>80</v>
      </c>
      <c r="D64" s="1" t="s">
        <v>80</v>
      </c>
      <c r="E64" s="1" t="s">
        <v>80</v>
      </c>
      <c r="F64" s="1" t="s">
        <v>80</v>
      </c>
      <c r="G64" s="1" t="s">
        <v>80</v>
      </c>
      <c r="H64" s="1" t="s">
        <v>80</v>
      </c>
      <c r="I64" s="1" t="s">
        <v>80</v>
      </c>
    </row>
    <row r="65" spans="1:9" ht="30" x14ac:dyDescent="0.25">
      <c r="A65" s="2" t="s">
        <v>64</v>
      </c>
      <c r="B65" s="1" t="s">
        <v>81</v>
      </c>
      <c r="C65" s="1" t="s">
        <v>86</v>
      </c>
      <c r="D65" s="1" t="s">
        <v>93</v>
      </c>
      <c r="E65" s="1" t="s">
        <v>101</v>
      </c>
      <c r="F65" s="1" t="s">
        <v>105</v>
      </c>
      <c r="G65" s="1" t="s">
        <v>109</v>
      </c>
      <c r="H65" s="1" t="s">
        <v>114</v>
      </c>
      <c r="I65" s="1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949-3A5B-4888-A8CF-8E2F6F79EEDE}">
  <dimension ref="A1:M65"/>
  <sheetViews>
    <sheetView topLeftCell="A22" workbookViewId="0">
      <selection activeCell="E54" sqref="E54"/>
    </sheetView>
  </sheetViews>
  <sheetFormatPr defaultRowHeight="15" x14ac:dyDescent="0.25"/>
  <sheetData>
    <row r="1" spans="1:13" x14ac:dyDescent="0.25">
      <c r="B1" s="2" t="s">
        <v>0</v>
      </c>
      <c r="C1" s="1" t="s">
        <v>65</v>
      </c>
    </row>
    <row r="2" spans="1:13" x14ac:dyDescent="0.25">
      <c r="B2" s="2" t="s">
        <v>1</v>
      </c>
      <c r="C2" s="1" t="s">
        <v>87</v>
      </c>
    </row>
    <row r="3" spans="1:13" x14ac:dyDescent="0.25">
      <c r="B3" s="2" t="s">
        <v>2</v>
      </c>
      <c r="C3" s="1" t="s">
        <v>67</v>
      </c>
    </row>
    <row r="4" spans="1:13" x14ac:dyDescent="0.25">
      <c r="B4" s="2" t="s">
        <v>3</v>
      </c>
      <c r="C4" s="1" t="s">
        <v>88</v>
      </c>
    </row>
    <row r="5" spans="1:13" x14ac:dyDescent="0.25">
      <c r="B5" s="2" t="s">
        <v>4</v>
      </c>
      <c r="C5" s="1" t="s">
        <v>89</v>
      </c>
    </row>
    <row r="6" spans="1:13" ht="60" x14ac:dyDescent="0.25">
      <c r="B6" s="2" t="s">
        <v>5</v>
      </c>
      <c r="C6" s="1" t="s">
        <v>70</v>
      </c>
      <c r="D6" s="7" t="s">
        <v>121</v>
      </c>
      <c r="E6" s="7" t="s">
        <v>120</v>
      </c>
      <c r="L6" s="6" t="s">
        <v>70</v>
      </c>
      <c r="M6" s="6" t="s">
        <v>122</v>
      </c>
    </row>
    <row r="7" spans="1:13" x14ac:dyDescent="0.25">
      <c r="A7" t="str">
        <f>LEFT(B7,4)</f>
        <v>2021</v>
      </c>
      <c r="B7" s="3" t="s">
        <v>6</v>
      </c>
      <c r="C7" s="4">
        <v>520170</v>
      </c>
      <c r="K7">
        <v>2021</v>
      </c>
      <c r="L7">
        <f>AVERAGEIF(A$7:A$54,K7, C$7:C$54)</f>
        <v>522549.07500000001</v>
      </c>
    </row>
    <row r="8" spans="1:13" x14ac:dyDescent="0.25">
      <c r="A8" t="str">
        <f t="shared" ref="A8:A65" si="0">LEFT(B8,4)</f>
        <v>2021</v>
      </c>
      <c r="B8" s="3" t="s">
        <v>7</v>
      </c>
      <c r="C8" s="4">
        <v>516050</v>
      </c>
      <c r="D8" s="8">
        <f>(C8/C7)^4-1</f>
        <v>-3.1307528998911538E-2</v>
      </c>
      <c r="K8">
        <v>2022</v>
      </c>
      <c r="L8">
        <f t="shared" ref="L8:L11" si="1">AVERAGEIF(A$7:A$54,K8, C$7:C$54)</f>
        <v>537106.52499999991</v>
      </c>
      <c r="M8" s="8">
        <f>L8/L7-1</f>
        <v>2.7858531756084215E-2</v>
      </c>
    </row>
    <row r="9" spans="1:13" x14ac:dyDescent="0.25">
      <c r="A9" t="str">
        <f t="shared" si="0"/>
        <v>2021</v>
      </c>
      <c r="B9" s="3" t="s">
        <v>8</v>
      </c>
      <c r="C9" s="4">
        <v>522799</v>
      </c>
      <c r="D9" s="8">
        <f t="shared" ref="D9:D54" si="2">(C9/C8)^4-1</f>
        <v>5.3347971508374448E-2</v>
      </c>
      <c r="K9">
        <v>2023</v>
      </c>
      <c r="L9">
        <f t="shared" si="1"/>
        <v>530319.52500000002</v>
      </c>
      <c r="M9" s="8">
        <f t="shared" ref="M9:M11" si="3">L9/L8-1</f>
        <v>-1.2636227050118021E-2</v>
      </c>
    </row>
    <row r="10" spans="1:13" x14ac:dyDescent="0.25">
      <c r="A10" t="str">
        <f t="shared" si="0"/>
        <v>2021</v>
      </c>
      <c r="B10" s="3" t="s">
        <v>9</v>
      </c>
      <c r="C10" s="4">
        <v>531177.30000000005</v>
      </c>
      <c r="D10" s="8">
        <f t="shared" si="2"/>
        <v>6.566090991723561E-2</v>
      </c>
      <c r="K10">
        <v>2024</v>
      </c>
      <c r="L10">
        <f t="shared" si="1"/>
        <v>545935.89999999991</v>
      </c>
      <c r="M10" s="8">
        <f t="shared" si="3"/>
        <v>2.9447105497388382E-2</v>
      </c>
    </row>
    <row r="11" spans="1:13" x14ac:dyDescent="0.25">
      <c r="A11" t="str">
        <f t="shared" si="0"/>
        <v>2022</v>
      </c>
      <c r="B11" s="3" t="s">
        <v>10</v>
      </c>
      <c r="C11" s="4">
        <v>535240.5</v>
      </c>
      <c r="D11" s="8">
        <f t="shared" si="2"/>
        <v>3.0950568952354818E-2</v>
      </c>
      <c r="E11" s="8">
        <f>C11/C7-1</f>
        <v>2.8972259069150574E-2</v>
      </c>
      <c r="K11">
        <v>2025</v>
      </c>
      <c r="L11">
        <f t="shared" si="1"/>
        <v>565437.57499999995</v>
      </c>
      <c r="M11" s="8">
        <f t="shared" si="3"/>
        <v>3.5721547163320988E-2</v>
      </c>
    </row>
    <row r="12" spans="1:13" x14ac:dyDescent="0.25">
      <c r="A12" t="str">
        <f t="shared" si="0"/>
        <v>2022</v>
      </c>
      <c r="B12" s="3" t="s">
        <v>11</v>
      </c>
      <c r="C12" s="4">
        <v>539560.5</v>
      </c>
      <c r="D12" s="8">
        <f t="shared" si="2"/>
        <v>3.2677519445956538E-2</v>
      </c>
      <c r="E12" s="8">
        <f t="shared" ref="E12:E53" si="4">C12/C8-1</f>
        <v>4.555856990601681E-2</v>
      </c>
    </row>
    <row r="13" spans="1:13" x14ac:dyDescent="0.25">
      <c r="A13" t="str">
        <f t="shared" si="0"/>
        <v>2022</v>
      </c>
      <c r="B13" s="3" t="s">
        <v>12</v>
      </c>
      <c r="C13" s="5">
        <v>539083.9</v>
      </c>
      <c r="D13" s="8">
        <f t="shared" si="2"/>
        <v>-3.5285673608900225E-3</v>
      </c>
      <c r="E13" s="8">
        <f t="shared" si="4"/>
        <v>3.1149447493204807E-2</v>
      </c>
    </row>
    <row r="14" spans="1:13" x14ac:dyDescent="0.25">
      <c r="A14" t="str">
        <f t="shared" si="0"/>
        <v>2022</v>
      </c>
      <c r="B14" s="3" t="s">
        <v>13</v>
      </c>
      <c r="C14" s="5">
        <v>534541.19999999995</v>
      </c>
      <c r="D14" s="8">
        <f t="shared" si="2"/>
        <v>-3.3283145112551371E-2</v>
      </c>
      <c r="E14" s="8">
        <f t="shared" si="4"/>
        <v>6.3329136994370039E-3</v>
      </c>
    </row>
    <row r="15" spans="1:13" x14ac:dyDescent="0.25">
      <c r="A15" t="str">
        <f t="shared" si="0"/>
        <v>2023</v>
      </c>
      <c r="B15" s="3" t="s">
        <v>14</v>
      </c>
      <c r="C15" s="5">
        <v>530938.80000000005</v>
      </c>
      <c r="D15" s="8">
        <f t="shared" si="2"/>
        <v>-2.6685667581523576E-2</v>
      </c>
      <c r="E15" s="8">
        <f t="shared" si="4"/>
        <v>-8.0369478767020608E-3</v>
      </c>
    </row>
    <row r="16" spans="1:13" x14ac:dyDescent="0.25">
      <c r="A16" t="str">
        <f t="shared" si="0"/>
        <v>2023</v>
      </c>
      <c r="B16" s="3" t="s">
        <v>15</v>
      </c>
      <c r="C16" s="5">
        <v>528497</v>
      </c>
      <c r="D16" s="8">
        <f t="shared" si="2"/>
        <v>-1.8269576410121613E-2</v>
      </c>
      <c r="E16" s="8">
        <f t="shared" si="4"/>
        <v>-2.0504651470965696E-2</v>
      </c>
    </row>
    <row r="17" spans="1:5" x14ac:dyDescent="0.25">
      <c r="A17" t="str">
        <f t="shared" si="0"/>
        <v>2023</v>
      </c>
      <c r="B17" s="3" t="s">
        <v>16</v>
      </c>
      <c r="C17" s="5">
        <v>529264.19999999995</v>
      </c>
      <c r="D17" s="8">
        <f t="shared" si="2"/>
        <v>5.8193116866103178E-3</v>
      </c>
      <c r="E17" s="8">
        <f t="shared" si="4"/>
        <v>-1.8215531942245122E-2</v>
      </c>
    </row>
    <row r="18" spans="1:5" x14ac:dyDescent="0.25">
      <c r="A18" t="str">
        <f t="shared" si="0"/>
        <v>2023</v>
      </c>
      <c r="B18" s="3" t="s">
        <v>17</v>
      </c>
      <c r="C18" s="5">
        <v>532578.1</v>
      </c>
      <c r="D18" s="8">
        <f t="shared" si="2"/>
        <v>2.5281545778314651E-2</v>
      </c>
      <c r="E18" s="8">
        <f t="shared" si="4"/>
        <v>-3.6724952164585156E-3</v>
      </c>
    </row>
    <row r="19" spans="1:5" x14ac:dyDescent="0.25">
      <c r="A19" t="str">
        <f t="shared" si="0"/>
        <v>2024</v>
      </c>
      <c r="B19" s="3" t="s">
        <v>18</v>
      </c>
      <c r="C19" s="5">
        <v>537500.1</v>
      </c>
      <c r="D19" s="8">
        <f t="shared" si="2"/>
        <v>3.7482982117916341E-2</v>
      </c>
      <c r="E19" s="8">
        <f t="shared" si="4"/>
        <v>1.2357921477955447E-2</v>
      </c>
    </row>
    <row r="20" spans="1:5" x14ac:dyDescent="0.25">
      <c r="A20" t="str">
        <f t="shared" si="0"/>
        <v>2024</v>
      </c>
      <c r="B20" s="3" t="s">
        <v>19</v>
      </c>
      <c r="C20" s="5">
        <v>543297.69999999995</v>
      </c>
      <c r="D20" s="8">
        <f t="shared" si="2"/>
        <v>4.3848011958022459E-2</v>
      </c>
      <c r="E20" s="8">
        <f t="shared" si="4"/>
        <v>2.8005267768785647E-2</v>
      </c>
    </row>
    <row r="21" spans="1:5" x14ac:dyDescent="0.25">
      <c r="A21" t="str">
        <f t="shared" si="0"/>
        <v>2024</v>
      </c>
      <c r="B21" s="3" t="s">
        <v>20</v>
      </c>
      <c r="C21" s="5">
        <v>548941.6</v>
      </c>
      <c r="D21" s="8">
        <f t="shared" si="2"/>
        <v>4.2204896643915912E-2</v>
      </c>
      <c r="E21" s="8">
        <f t="shared" si="4"/>
        <v>3.717878518894735E-2</v>
      </c>
    </row>
    <row r="22" spans="1:5" x14ac:dyDescent="0.25">
      <c r="A22" t="str">
        <f t="shared" si="0"/>
        <v>2024</v>
      </c>
      <c r="B22" s="3" t="s">
        <v>21</v>
      </c>
      <c r="C22" s="5">
        <v>554004.19999999995</v>
      </c>
      <c r="D22" s="8">
        <f t="shared" si="2"/>
        <v>3.7403367773497509E-2</v>
      </c>
      <c r="E22" s="8">
        <f t="shared" si="4"/>
        <v>4.0230906978713454E-2</v>
      </c>
    </row>
    <row r="23" spans="1:5" x14ac:dyDescent="0.25">
      <c r="A23" t="str">
        <f t="shared" si="0"/>
        <v>2025</v>
      </c>
      <c r="B23" s="3" t="s">
        <v>22</v>
      </c>
      <c r="C23" s="5">
        <v>558921.80000000005</v>
      </c>
      <c r="D23" s="8">
        <f t="shared" si="2"/>
        <v>3.5981421779263556E-2</v>
      </c>
      <c r="E23" s="8">
        <f t="shared" si="4"/>
        <v>3.9854318166638647E-2</v>
      </c>
    </row>
    <row r="24" spans="1:5" x14ac:dyDescent="0.25">
      <c r="A24" t="str">
        <f t="shared" si="0"/>
        <v>2025</v>
      </c>
      <c r="B24" s="3" t="s">
        <v>23</v>
      </c>
      <c r="C24" s="5">
        <v>563336.6</v>
      </c>
      <c r="D24" s="8">
        <f t="shared" si="2"/>
        <v>3.197143703029659E-2</v>
      </c>
      <c r="E24" s="8">
        <f t="shared" si="4"/>
        <v>3.6883829988604733E-2</v>
      </c>
    </row>
    <row r="25" spans="1:5" x14ac:dyDescent="0.25">
      <c r="A25" t="str">
        <f t="shared" si="0"/>
        <v>2025</v>
      </c>
      <c r="B25" s="3" t="s">
        <v>24</v>
      </c>
      <c r="C25" s="5">
        <v>567618.80000000005</v>
      </c>
      <c r="D25" s="8">
        <f t="shared" si="2"/>
        <v>3.0754434107325146E-2</v>
      </c>
      <c r="E25" s="8">
        <f t="shared" si="4"/>
        <v>3.4024020041476311E-2</v>
      </c>
    </row>
    <row r="26" spans="1:5" x14ac:dyDescent="0.25">
      <c r="A26" t="str">
        <f t="shared" si="0"/>
        <v>2025</v>
      </c>
      <c r="B26" s="3" t="s">
        <v>25</v>
      </c>
      <c r="C26" s="5">
        <v>571873.1</v>
      </c>
      <c r="D26" s="8">
        <f t="shared" si="2"/>
        <v>3.0318716490431274E-2</v>
      </c>
      <c r="E26" s="8">
        <f t="shared" si="4"/>
        <v>3.2254087604389969E-2</v>
      </c>
    </row>
    <row r="27" spans="1:5" x14ac:dyDescent="0.25">
      <c r="A27" t="str">
        <f t="shared" si="0"/>
        <v>2026</v>
      </c>
      <c r="B27" s="3" t="s">
        <v>26</v>
      </c>
      <c r="C27" s="5">
        <v>576189.19999999995</v>
      </c>
      <c r="D27" s="8">
        <f t="shared" si="2"/>
        <v>3.0532708695986788E-2</v>
      </c>
      <c r="E27" s="8">
        <f t="shared" si="4"/>
        <v>3.0894125081540658E-2</v>
      </c>
    </row>
    <row r="28" spans="1:5" x14ac:dyDescent="0.25">
      <c r="A28" t="str">
        <f t="shared" si="0"/>
        <v>2026</v>
      </c>
      <c r="B28" s="3" t="s">
        <v>27</v>
      </c>
      <c r="C28" s="5">
        <v>580201.4</v>
      </c>
      <c r="D28" s="8">
        <f t="shared" si="2"/>
        <v>2.8145632288945066E-2</v>
      </c>
      <c r="E28" s="8">
        <f t="shared" si="4"/>
        <v>2.99373411917494E-2</v>
      </c>
    </row>
    <row r="29" spans="1:5" x14ac:dyDescent="0.25">
      <c r="A29" t="str">
        <f t="shared" si="0"/>
        <v>2026</v>
      </c>
      <c r="B29" s="3" t="s">
        <v>28</v>
      </c>
      <c r="C29" s="5">
        <v>583986.9</v>
      </c>
      <c r="D29" s="8">
        <f t="shared" si="2"/>
        <v>2.6354358421298407E-2</v>
      </c>
      <c r="E29" s="8">
        <f t="shared" si="4"/>
        <v>2.883643036488559E-2</v>
      </c>
    </row>
    <row r="30" spans="1:5" x14ac:dyDescent="0.25">
      <c r="A30" t="str">
        <f t="shared" si="0"/>
        <v>2026</v>
      </c>
      <c r="B30" s="3" t="s">
        <v>29</v>
      </c>
      <c r="C30" s="5">
        <v>587767.19999999995</v>
      </c>
      <c r="D30" s="8">
        <f t="shared" si="2"/>
        <v>2.6145552026509922E-2</v>
      </c>
      <c r="E30" s="8">
        <f t="shared" si="4"/>
        <v>2.7793054088398161E-2</v>
      </c>
    </row>
    <row r="31" spans="1:5" x14ac:dyDescent="0.25">
      <c r="A31" t="str">
        <f t="shared" si="0"/>
        <v>2027</v>
      </c>
      <c r="B31" s="3" t="s">
        <v>30</v>
      </c>
      <c r="C31" s="5">
        <v>591272.1</v>
      </c>
      <c r="D31" s="8">
        <f t="shared" si="2"/>
        <v>2.406649971102115E-2</v>
      </c>
      <c r="E31" s="8">
        <f t="shared" si="4"/>
        <v>2.6176991863089416E-2</v>
      </c>
    </row>
    <row r="32" spans="1:5" x14ac:dyDescent="0.25">
      <c r="A32" t="str">
        <f t="shared" si="0"/>
        <v>2027</v>
      </c>
      <c r="B32" s="3" t="s">
        <v>31</v>
      </c>
      <c r="C32" s="5">
        <v>594593.9</v>
      </c>
      <c r="D32" s="8">
        <f t="shared" si="2"/>
        <v>2.2662311185236428E-2</v>
      </c>
      <c r="E32" s="8">
        <f t="shared" si="4"/>
        <v>2.4806041488352193E-2</v>
      </c>
    </row>
    <row r="33" spans="1:5" x14ac:dyDescent="0.25">
      <c r="A33" t="str">
        <f t="shared" si="0"/>
        <v>2027</v>
      </c>
      <c r="B33" s="3" t="s">
        <v>32</v>
      </c>
      <c r="C33" s="5">
        <v>598010.69999999995</v>
      </c>
      <c r="D33" s="8">
        <f t="shared" si="2"/>
        <v>2.3184662071886963E-2</v>
      </c>
      <c r="E33" s="8">
        <f t="shared" si="4"/>
        <v>2.4013894832229932E-2</v>
      </c>
    </row>
    <row r="34" spans="1:5" x14ac:dyDescent="0.25">
      <c r="A34" t="str">
        <f t="shared" si="0"/>
        <v>2027</v>
      </c>
      <c r="B34" s="3" t="s">
        <v>33</v>
      </c>
      <c r="C34" s="5">
        <v>601076.80000000005</v>
      </c>
      <c r="D34" s="8">
        <f t="shared" si="2"/>
        <v>2.0666929932495748E-2</v>
      </c>
      <c r="E34" s="8">
        <f t="shared" si="4"/>
        <v>2.2644339459568563E-2</v>
      </c>
    </row>
    <row r="35" spans="1:5" x14ac:dyDescent="0.25">
      <c r="A35" t="str">
        <f t="shared" si="0"/>
        <v>2028</v>
      </c>
      <c r="B35" s="3" t="s">
        <v>34</v>
      </c>
      <c r="C35" s="5">
        <v>604307.30000000005</v>
      </c>
      <c r="D35" s="8">
        <f t="shared" si="2"/>
        <v>2.1672019455659219E-2</v>
      </c>
      <c r="E35" s="8">
        <f t="shared" si="4"/>
        <v>2.204602584833637E-2</v>
      </c>
    </row>
    <row r="36" spans="1:5" x14ac:dyDescent="0.25">
      <c r="A36" t="str">
        <f t="shared" si="0"/>
        <v>2028</v>
      </c>
      <c r="B36" s="3" t="s">
        <v>35</v>
      </c>
      <c r="C36" s="5">
        <v>607247.69999999995</v>
      </c>
      <c r="D36" s="8">
        <f t="shared" si="2"/>
        <v>1.9605459120370261E-2</v>
      </c>
      <c r="E36" s="8">
        <f t="shared" si="4"/>
        <v>2.12814157696537E-2</v>
      </c>
    </row>
    <row r="37" spans="1:5" x14ac:dyDescent="0.25">
      <c r="A37" t="str">
        <f t="shared" si="0"/>
        <v>2028</v>
      </c>
      <c r="B37" s="3" t="s">
        <v>36</v>
      </c>
      <c r="C37" s="5">
        <v>610135.19999999995</v>
      </c>
      <c r="D37" s="8">
        <f t="shared" si="2"/>
        <v>1.9156339165893543E-2</v>
      </c>
      <c r="E37" s="8">
        <f t="shared" si="4"/>
        <v>2.0274720836934934E-2</v>
      </c>
    </row>
    <row r="38" spans="1:5" x14ac:dyDescent="0.25">
      <c r="A38" t="str">
        <f t="shared" si="0"/>
        <v>2028</v>
      </c>
      <c r="B38" s="3" t="s">
        <v>37</v>
      </c>
      <c r="C38" s="5">
        <v>613165.9</v>
      </c>
      <c r="D38" s="8">
        <f t="shared" si="2"/>
        <v>2.0017571727576788E-2</v>
      </c>
      <c r="E38" s="8">
        <f t="shared" si="4"/>
        <v>2.011240493727251E-2</v>
      </c>
    </row>
    <row r="39" spans="1:5" x14ac:dyDescent="0.25">
      <c r="A39" t="str">
        <f t="shared" si="0"/>
        <v>2029</v>
      </c>
      <c r="B39" s="3" t="s">
        <v>38</v>
      </c>
      <c r="C39" s="5">
        <v>616083.6</v>
      </c>
      <c r="D39" s="8">
        <f t="shared" si="2"/>
        <v>1.9169961013857595E-2</v>
      </c>
      <c r="E39" s="8">
        <f t="shared" si="4"/>
        <v>1.9487270797489797E-2</v>
      </c>
    </row>
    <row r="40" spans="1:5" x14ac:dyDescent="0.25">
      <c r="A40" t="str">
        <f t="shared" si="0"/>
        <v>2029</v>
      </c>
      <c r="B40" s="3" t="s">
        <v>39</v>
      </c>
      <c r="C40" s="5">
        <v>618912</v>
      </c>
      <c r="D40" s="8">
        <f t="shared" si="2"/>
        <v>1.8490589161552995E-2</v>
      </c>
      <c r="E40" s="8">
        <f t="shared" si="4"/>
        <v>1.920847127127856E-2</v>
      </c>
    </row>
    <row r="41" spans="1:5" x14ac:dyDescent="0.25">
      <c r="A41" t="str">
        <f t="shared" si="0"/>
        <v>2029</v>
      </c>
      <c r="B41" s="3" t="s">
        <v>40</v>
      </c>
      <c r="C41" s="5">
        <v>621722.4</v>
      </c>
      <c r="D41" s="8">
        <f t="shared" si="2"/>
        <v>1.8287578936645899E-2</v>
      </c>
      <c r="E41" s="8">
        <f t="shared" si="4"/>
        <v>1.8991200638809325E-2</v>
      </c>
    </row>
    <row r="42" spans="1:5" x14ac:dyDescent="0.25">
      <c r="A42" t="str">
        <f t="shared" si="0"/>
        <v>2029</v>
      </c>
      <c r="B42" s="3" t="s">
        <v>41</v>
      </c>
      <c r="C42" s="5">
        <v>624495.19999999995</v>
      </c>
      <c r="D42" s="8">
        <f t="shared" si="2"/>
        <v>1.7959170830849303E-2</v>
      </c>
      <c r="E42" s="8">
        <f t="shared" si="4"/>
        <v>1.8476728728717529E-2</v>
      </c>
    </row>
    <row r="43" spans="1:5" x14ac:dyDescent="0.25">
      <c r="A43" t="str">
        <f t="shared" si="0"/>
        <v>2030</v>
      </c>
      <c r="B43" s="3" t="s">
        <v>42</v>
      </c>
      <c r="C43" s="5">
        <v>627201.1</v>
      </c>
      <c r="D43" s="8">
        <f t="shared" si="2"/>
        <v>1.7444730454923452E-2</v>
      </c>
      <c r="E43" s="8">
        <f t="shared" si="4"/>
        <v>1.8045440586309969E-2</v>
      </c>
    </row>
    <row r="44" spans="1:5" x14ac:dyDescent="0.25">
      <c r="A44" t="str">
        <f t="shared" si="0"/>
        <v>2030</v>
      </c>
      <c r="B44" s="3" t="s">
        <v>43</v>
      </c>
      <c r="C44" s="5">
        <v>629941.19999999995</v>
      </c>
      <c r="D44" s="8">
        <f t="shared" si="2"/>
        <v>1.7589947929412819E-2</v>
      </c>
      <c r="E44" s="8">
        <f t="shared" si="4"/>
        <v>1.7820304017372335E-2</v>
      </c>
    </row>
    <row r="45" spans="1:5" x14ac:dyDescent="0.25">
      <c r="A45" t="str">
        <f t="shared" si="0"/>
        <v>2030</v>
      </c>
      <c r="B45" s="3" t="s">
        <v>44</v>
      </c>
      <c r="C45" s="5">
        <v>632681.1</v>
      </c>
      <c r="D45" s="8">
        <f t="shared" si="2"/>
        <v>1.7511650235551013E-2</v>
      </c>
      <c r="E45" s="8">
        <f t="shared" si="4"/>
        <v>1.7626355428081553E-2</v>
      </c>
    </row>
    <row r="46" spans="1:5" x14ac:dyDescent="0.25">
      <c r="A46" t="str">
        <f t="shared" si="0"/>
        <v>2030</v>
      </c>
      <c r="B46" s="3" t="s">
        <v>45</v>
      </c>
      <c r="C46" s="5">
        <v>635460.5</v>
      </c>
      <c r="D46" s="8">
        <f t="shared" si="2"/>
        <v>1.7688334707274267E-2</v>
      </c>
      <c r="E46" s="8">
        <f t="shared" si="4"/>
        <v>1.7558661779946583E-2</v>
      </c>
    </row>
    <row r="47" spans="1:5" x14ac:dyDescent="0.25">
      <c r="A47" t="str">
        <f t="shared" si="0"/>
        <v>2031</v>
      </c>
      <c r="B47" s="3" t="s">
        <v>46</v>
      </c>
      <c r="C47" s="5">
        <v>638329.30000000005</v>
      </c>
      <c r="D47" s="8">
        <f t="shared" si="2"/>
        <v>1.8180739309751948E-2</v>
      </c>
      <c r="E47" s="8">
        <f t="shared" si="4"/>
        <v>1.7742634698823201E-2</v>
      </c>
    </row>
    <row r="48" spans="1:5" x14ac:dyDescent="0.25">
      <c r="A48" t="str">
        <f t="shared" si="0"/>
        <v>2031</v>
      </c>
      <c r="B48" s="3" t="s">
        <v>47</v>
      </c>
      <c r="C48" s="5">
        <v>641199.69999999995</v>
      </c>
      <c r="D48" s="8">
        <f t="shared" si="2"/>
        <v>1.8108642447231871E-2</v>
      </c>
      <c r="E48" s="8">
        <f t="shared" si="4"/>
        <v>1.7872303002248513E-2</v>
      </c>
    </row>
    <row r="49" spans="1:5" x14ac:dyDescent="0.25">
      <c r="A49" t="str">
        <f t="shared" si="0"/>
        <v>2031</v>
      </c>
      <c r="B49" s="3" t="s">
        <v>48</v>
      </c>
      <c r="C49" s="5">
        <v>644074.6</v>
      </c>
      <c r="D49" s="8">
        <f t="shared" si="2"/>
        <v>1.8055484589840631E-2</v>
      </c>
      <c r="E49" s="8">
        <f t="shared" si="4"/>
        <v>1.8008282529697883E-2</v>
      </c>
    </row>
    <row r="50" spans="1:5" x14ac:dyDescent="0.25">
      <c r="A50" t="str">
        <f t="shared" si="0"/>
        <v>2031</v>
      </c>
      <c r="B50" s="3" t="s">
        <v>49</v>
      </c>
      <c r="C50" s="5">
        <v>646954.30000000005</v>
      </c>
      <c r="D50" s="8">
        <f t="shared" si="2"/>
        <v>1.8004564214292529E-2</v>
      </c>
      <c r="E50" s="8">
        <f t="shared" si="4"/>
        <v>1.8087355547669937E-2</v>
      </c>
    </row>
    <row r="51" spans="1:5" x14ac:dyDescent="0.25">
      <c r="A51" t="str">
        <f t="shared" si="0"/>
        <v>2032</v>
      </c>
      <c r="B51" s="3" t="s">
        <v>50</v>
      </c>
      <c r="C51" s="5">
        <v>649840.1</v>
      </c>
      <c r="D51" s="8">
        <f t="shared" si="2"/>
        <v>1.7962109859028352E-2</v>
      </c>
      <c r="E51" s="8">
        <f t="shared" si="4"/>
        <v>1.8032698796686786E-2</v>
      </c>
    </row>
    <row r="52" spans="1:5" x14ac:dyDescent="0.25">
      <c r="A52" t="str">
        <f t="shared" si="0"/>
        <v>2032</v>
      </c>
      <c r="B52" s="3" t="s">
        <v>51</v>
      </c>
      <c r="C52" s="5">
        <v>652734.69999999995</v>
      </c>
      <c r="D52" s="8">
        <f t="shared" si="2"/>
        <v>1.7936706190717411E-2</v>
      </c>
      <c r="E52" s="8">
        <f t="shared" si="4"/>
        <v>1.7989715216647717E-2</v>
      </c>
    </row>
    <row r="53" spans="1:5" x14ac:dyDescent="0.25">
      <c r="A53" t="str">
        <f t="shared" si="0"/>
        <v>2032</v>
      </c>
      <c r="B53" s="3" t="s">
        <v>52</v>
      </c>
      <c r="C53" s="5">
        <v>655639.9</v>
      </c>
      <c r="D53" s="8">
        <f t="shared" si="2"/>
        <v>1.7922462939885975E-2</v>
      </c>
      <c r="E53" s="8">
        <f t="shared" si="4"/>
        <v>1.7956460323074408E-2</v>
      </c>
    </row>
    <row r="54" spans="1:5" x14ac:dyDescent="0.25">
      <c r="A54" t="str">
        <f t="shared" si="0"/>
        <v>2032</v>
      </c>
      <c r="B54" s="3" t="s">
        <v>53</v>
      </c>
      <c r="C54" s="5">
        <v>658552</v>
      </c>
      <c r="D54" s="8">
        <f t="shared" si="2"/>
        <v>1.7885178458498574E-2</v>
      </c>
      <c r="E54" s="8">
        <f t="shared" ref="E54" si="5">C54/C50-1</f>
        <v>1.7926613981853023E-2</v>
      </c>
    </row>
    <row r="55" spans="1:5" x14ac:dyDescent="0.25">
      <c r="A55" t="str">
        <f t="shared" si="0"/>
        <v>Sour</v>
      </c>
      <c r="B55" s="2" t="s">
        <v>54</v>
      </c>
      <c r="C55" s="1" t="s">
        <v>71</v>
      </c>
    </row>
    <row r="56" spans="1:5" ht="45" x14ac:dyDescent="0.25">
      <c r="A56" t="str">
        <f t="shared" si="0"/>
        <v>Seas</v>
      </c>
      <c r="B56" s="2" t="s">
        <v>55</v>
      </c>
      <c r="C56" s="1" t="s">
        <v>72</v>
      </c>
    </row>
    <row r="57" spans="1:5" ht="45" x14ac:dyDescent="0.25">
      <c r="A57" t="str">
        <f t="shared" si="0"/>
        <v>Base</v>
      </c>
      <c r="B57" s="2" t="s">
        <v>56</v>
      </c>
      <c r="C57" s="1" t="s">
        <v>90</v>
      </c>
    </row>
    <row r="58" spans="1:5" ht="45" x14ac:dyDescent="0.25">
      <c r="A58" t="str">
        <f t="shared" si="0"/>
        <v>Base</v>
      </c>
      <c r="B58" s="2" t="s">
        <v>57</v>
      </c>
      <c r="C58" s="1" t="s">
        <v>73</v>
      </c>
    </row>
    <row r="59" spans="1:5" ht="45" x14ac:dyDescent="0.25">
      <c r="A59" t="str">
        <f t="shared" si="0"/>
        <v>Hist</v>
      </c>
      <c r="B59" s="2" t="s">
        <v>58</v>
      </c>
      <c r="C59" s="1" t="s">
        <v>75</v>
      </c>
    </row>
    <row r="60" spans="1:5" ht="45" x14ac:dyDescent="0.25">
      <c r="A60" t="str">
        <f t="shared" si="0"/>
        <v>Hist</v>
      </c>
      <c r="B60" s="2" t="s">
        <v>59</v>
      </c>
      <c r="C60" s="1" t="s">
        <v>76</v>
      </c>
    </row>
    <row r="61" spans="1:5" ht="45" x14ac:dyDescent="0.25">
      <c r="A61" t="str">
        <f t="shared" si="0"/>
        <v>Date</v>
      </c>
      <c r="B61" s="2" t="s">
        <v>60</v>
      </c>
      <c r="C61" s="1" t="s">
        <v>77</v>
      </c>
    </row>
    <row r="62" spans="1:5" ht="30" x14ac:dyDescent="0.25">
      <c r="A62" t="str">
        <f t="shared" si="0"/>
        <v>Sour</v>
      </c>
      <c r="B62" s="2" t="s">
        <v>61</v>
      </c>
      <c r="C62" s="1" t="s">
        <v>91</v>
      </c>
    </row>
    <row r="63" spans="1:5" ht="45" x14ac:dyDescent="0.25">
      <c r="A63" t="str">
        <f t="shared" si="0"/>
        <v>Addi</v>
      </c>
      <c r="B63" s="2" t="s">
        <v>62</v>
      </c>
      <c r="C63" s="1" t="s">
        <v>92</v>
      </c>
    </row>
    <row r="64" spans="1:5" ht="30" x14ac:dyDescent="0.25">
      <c r="A64" t="str">
        <f t="shared" si="0"/>
        <v>Loca</v>
      </c>
      <c r="B64" s="2" t="s">
        <v>63</v>
      </c>
      <c r="C64" s="1" t="s">
        <v>80</v>
      </c>
    </row>
    <row r="65" spans="1:3" ht="30" x14ac:dyDescent="0.25">
      <c r="A65" t="str">
        <f t="shared" si="0"/>
        <v>Indi</v>
      </c>
      <c r="B65" s="2" t="s">
        <v>64</v>
      </c>
      <c r="C65" s="1" t="s">
        <v>93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3772-A534-4A30-9613-7D550D7D9E8A}">
  <dimension ref="A1:M65"/>
  <sheetViews>
    <sheetView topLeftCell="A20" workbookViewId="0">
      <selection activeCell="D55" sqref="D55:E66"/>
    </sheetView>
  </sheetViews>
  <sheetFormatPr defaultRowHeight="15" x14ac:dyDescent="0.25"/>
  <sheetData>
    <row r="1" spans="1:13" x14ac:dyDescent="0.25">
      <c r="B1" s="2" t="s">
        <v>0</v>
      </c>
      <c r="C1" s="1" t="s">
        <v>65</v>
      </c>
    </row>
    <row r="2" spans="1:13" x14ac:dyDescent="0.25">
      <c r="B2" s="2" t="s">
        <v>1</v>
      </c>
      <c r="C2" s="1" t="s">
        <v>82</v>
      </c>
    </row>
    <row r="3" spans="1:13" x14ac:dyDescent="0.25">
      <c r="B3" s="2" t="s">
        <v>2</v>
      </c>
      <c r="C3" s="1" t="s">
        <v>67</v>
      </c>
    </row>
    <row r="4" spans="1:13" x14ac:dyDescent="0.25">
      <c r="B4" s="2" t="s">
        <v>3</v>
      </c>
      <c r="C4" s="1" t="s">
        <v>83</v>
      </c>
    </row>
    <row r="5" spans="1:13" x14ac:dyDescent="0.25">
      <c r="B5" s="2" t="s">
        <v>4</v>
      </c>
      <c r="C5" s="1" t="s">
        <v>84</v>
      </c>
    </row>
    <row r="6" spans="1:13" ht="60" x14ac:dyDescent="0.25">
      <c r="B6" s="2" t="s">
        <v>5</v>
      </c>
      <c r="C6" s="1" t="s">
        <v>70</v>
      </c>
      <c r="D6" s="7" t="s">
        <v>121</v>
      </c>
      <c r="E6" s="7" t="s">
        <v>120</v>
      </c>
      <c r="L6" s="6" t="s">
        <v>70</v>
      </c>
      <c r="M6" s="6" t="s">
        <v>122</v>
      </c>
    </row>
    <row r="7" spans="1:13" x14ac:dyDescent="0.25">
      <c r="A7" t="str">
        <f>LEFT(B7,4)</f>
        <v>2021</v>
      </c>
      <c r="B7" s="3" t="s">
        <v>6</v>
      </c>
      <c r="C7" s="4">
        <v>18559.37</v>
      </c>
      <c r="K7">
        <v>2021</v>
      </c>
      <c r="L7">
        <f>AVERAGEIF(A$7:A$54,K7, C$7:C$54)</f>
        <v>18871.842499999999</v>
      </c>
    </row>
    <row r="8" spans="1:13" x14ac:dyDescent="0.25">
      <c r="A8" t="str">
        <f t="shared" ref="A8:A65" si="0">LEFT(B8,4)</f>
        <v>2021</v>
      </c>
      <c r="B8" s="3" t="s">
        <v>7</v>
      </c>
      <c r="C8" s="4">
        <v>18673.3</v>
      </c>
      <c r="D8" s="8">
        <f>(C8/C7)^4-1</f>
        <v>2.4781739739195174E-2</v>
      </c>
      <c r="K8">
        <v>2022</v>
      </c>
      <c r="L8">
        <f t="shared" ref="L8:L11" si="1">AVERAGEIF(A$7:A$54,K8, C$7:C$54)</f>
        <v>19542.375</v>
      </c>
      <c r="M8" s="8">
        <f>L8/L7-1</f>
        <v>3.5530844431326702E-2</v>
      </c>
    </row>
    <row r="9" spans="1:13" x14ac:dyDescent="0.25">
      <c r="A9" t="str">
        <f t="shared" si="0"/>
        <v>2021</v>
      </c>
      <c r="B9" s="3" t="s">
        <v>8</v>
      </c>
      <c r="C9" s="4">
        <v>18982.87</v>
      </c>
      <c r="D9" s="8">
        <f t="shared" ref="D9:D54" si="2">(C9/C8)^4-1</f>
        <v>6.7980188067452874E-2</v>
      </c>
      <c r="K9">
        <v>2023</v>
      </c>
      <c r="L9">
        <f t="shared" si="1"/>
        <v>19415.55</v>
      </c>
      <c r="M9" s="8">
        <f t="shared" ref="M9:M11" si="3">L9/L8-1</f>
        <v>-6.4897434421353761E-3</v>
      </c>
    </row>
    <row r="10" spans="1:13" x14ac:dyDescent="0.25">
      <c r="A10" t="str">
        <f t="shared" si="0"/>
        <v>2021</v>
      </c>
      <c r="B10" s="3" t="s">
        <v>9</v>
      </c>
      <c r="C10" s="4">
        <v>19271.830000000002</v>
      </c>
      <c r="D10" s="8">
        <f t="shared" si="2"/>
        <v>6.2293024675520892E-2</v>
      </c>
      <c r="K10">
        <v>2024</v>
      </c>
      <c r="L10">
        <f t="shared" si="1"/>
        <v>19602.012499999997</v>
      </c>
      <c r="M10" s="8">
        <f t="shared" si="3"/>
        <v>9.6037712040091261E-3</v>
      </c>
    </row>
    <row r="11" spans="1:13" x14ac:dyDescent="0.25">
      <c r="A11" t="str">
        <f t="shared" si="0"/>
        <v>2022</v>
      </c>
      <c r="B11" s="3" t="s">
        <v>10</v>
      </c>
      <c r="C11" s="4">
        <v>19424.63</v>
      </c>
      <c r="D11" s="8">
        <f t="shared" si="2"/>
        <v>3.2093864678077733E-2</v>
      </c>
      <c r="E11" s="8">
        <f>C11/C7-1</f>
        <v>4.6621194577186831E-2</v>
      </c>
      <c r="K11">
        <v>2025</v>
      </c>
      <c r="L11">
        <f t="shared" si="1"/>
        <v>20010.384999999998</v>
      </c>
      <c r="M11" s="8">
        <f t="shared" si="3"/>
        <v>2.0833192510207876E-2</v>
      </c>
    </row>
    <row r="12" spans="1:13" x14ac:dyDescent="0.25">
      <c r="A12" t="str">
        <f t="shared" si="0"/>
        <v>2022</v>
      </c>
      <c r="B12" s="3" t="s">
        <v>11</v>
      </c>
      <c r="C12" s="4">
        <v>19612.63</v>
      </c>
      <c r="D12" s="8">
        <f t="shared" si="2"/>
        <v>3.9279403799911794E-2</v>
      </c>
      <c r="E12" s="8">
        <f t="shared" ref="E12:E54" si="4">C12/C8-1</f>
        <v>5.0303374336619688E-2</v>
      </c>
    </row>
    <row r="13" spans="1:13" x14ac:dyDescent="0.25">
      <c r="A13" t="str">
        <f t="shared" si="0"/>
        <v>2022</v>
      </c>
      <c r="B13" s="3" t="s">
        <v>12</v>
      </c>
      <c r="C13" s="5">
        <v>19587.54</v>
      </c>
      <c r="D13" s="8">
        <f t="shared" si="2"/>
        <v>-5.1072998230388134E-3</v>
      </c>
      <c r="E13" s="8">
        <f t="shared" si="4"/>
        <v>3.1853455246756868E-2</v>
      </c>
    </row>
    <row r="14" spans="1:13" x14ac:dyDescent="0.25">
      <c r="A14" t="str">
        <f t="shared" si="0"/>
        <v>2022</v>
      </c>
      <c r="B14" s="3" t="s">
        <v>13</v>
      </c>
      <c r="C14" s="5">
        <v>19544.7</v>
      </c>
      <c r="D14" s="8">
        <f t="shared" si="2"/>
        <v>-8.7197599013547622E-3</v>
      </c>
      <c r="E14" s="8">
        <f t="shared" si="4"/>
        <v>1.4159008251940719E-2</v>
      </c>
    </row>
    <row r="15" spans="1:13" x14ac:dyDescent="0.25">
      <c r="A15" t="str">
        <f t="shared" si="0"/>
        <v>2023</v>
      </c>
      <c r="B15" s="3" t="s">
        <v>14</v>
      </c>
      <c r="C15" s="5">
        <v>19473.86</v>
      </c>
      <c r="D15" s="8">
        <f t="shared" si="2"/>
        <v>-1.4419415829595161E-2</v>
      </c>
      <c r="E15" s="8">
        <f t="shared" si="4"/>
        <v>2.5344112088621085E-3</v>
      </c>
    </row>
    <row r="16" spans="1:13" x14ac:dyDescent="0.25">
      <c r="A16" t="str">
        <f t="shared" si="0"/>
        <v>2023</v>
      </c>
      <c r="B16" s="3" t="s">
        <v>15</v>
      </c>
      <c r="C16" s="5">
        <v>19396.18</v>
      </c>
      <c r="D16" s="8">
        <f t="shared" si="2"/>
        <v>-1.5860531778860487E-2</v>
      </c>
      <c r="E16" s="8">
        <f t="shared" si="4"/>
        <v>-1.103625571889133E-2</v>
      </c>
    </row>
    <row r="17" spans="1:5" x14ac:dyDescent="0.25">
      <c r="A17" t="str">
        <f t="shared" si="0"/>
        <v>2023</v>
      </c>
      <c r="B17" s="3" t="s">
        <v>16</v>
      </c>
      <c r="C17" s="5">
        <v>19390.22</v>
      </c>
      <c r="D17" s="8">
        <f t="shared" si="2"/>
        <v>-1.2285416007306038E-3</v>
      </c>
      <c r="E17" s="8">
        <f t="shared" si="4"/>
        <v>-1.0073750966175465E-2</v>
      </c>
    </row>
    <row r="18" spans="1:5" x14ac:dyDescent="0.25">
      <c r="A18" t="str">
        <f t="shared" si="0"/>
        <v>2023</v>
      </c>
      <c r="B18" s="3" t="s">
        <v>17</v>
      </c>
      <c r="C18" s="5">
        <v>19401.939999999999</v>
      </c>
      <c r="D18" s="8">
        <f t="shared" si="2"/>
        <v>2.4199065578303092E-3</v>
      </c>
      <c r="E18" s="8">
        <f t="shared" si="4"/>
        <v>-7.3042819792579206E-3</v>
      </c>
    </row>
    <row r="19" spans="1:5" x14ac:dyDescent="0.25">
      <c r="A19" t="str">
        <f t="shared" si="0"/>
        <v>2024</v>
      </c>
      <c r="B19" s="3" t="s">
        <v>18</v>
      </c>
      <c r="C19" s="5">
        <v>19458.52</v>
      </c>
      <c r="D19" s="8">
        <f t="shared" si="2"/>
        <v>1.1715937620357275E-2</v>
      </c>
      <c r="E19" s="8">
        <f t="shared" si="4"/>
        <v>-7.8772261893633733E-4</v>
      </c>
    </row>
    <row r="20" spans="1:5" x14ac:dyDescent="0.25">
      <c r="A20" t="str">
        <f t="shared" si="0"/>
        <v>2024</v>
      </c>
      <c r="B20" s="3" t="s">
        <v>19</v>
      </c>
      <c r="C20" s="5">
        <v>19554.37</v>
      </c>
      <c r="D20" s="8">
        <f t="shared" si="2"/>
        <v>1.9849514661100631E-2</v>
      </c>
      <c r="E20" s="8">
        <f t="shared" si="4"/>
        <v>8.1557296333607532E-3</v>
      </c>
    </row>
    <row r="21" spans="1:5" x14ac:dyDescent="0.25">
      <c r="A21" t="str">
        <f t="shared" si="0"/>
        <v>2024</v>
      </c>
      <c r="B21" s="3" t="s">
        <v>20</v>
      </c>
      <c r="C21" s="5">
        <v>19644.23</v>
      </c>
      <c r="D21" s="8">
        <f t="shared" si="2"/>
        <v>1.8508663327788888E-2</v>
      </c>
      <c r="E21" s="8">
        <f t="shared" si="4"/>
        <v>1.3099902940760799E-2</v>
      </c>
    </row>
    <row r="22" spans="1:5" x14ac:dyDescent="0.25">
      <c r="A22" t="str">
        <f t="shared" si="0"/>
        <v>2024</v>
      </c>
      <c r="B22" s="3" t="s">
        <v>21</v>
      </c>
      <c r="C22" s="5">
        <v>19750.93</v>
      </c>
      <c r="D22" s="8">
        <f t="shared" si="2"/>
        <v>2.1904138372029314E-2</v>
      </c>
      <c r="E22" s="8">
        <f t="shared" si="4"/>
        <v>1.7987376520079978E-2</v>
      </c>
    </row>
    <row r="23" spans="1:5" x14ac:dyDescent="0.25">
      <c r="A23" t="str">
        <f t="shared" si="0"/>
        <v>2025</v>
      </c>
      <c r="B23" s="3" t="s">
        <v>22</v>
      </c>
      <c r="C23" s="5">
        <v>19851.34</v>
      </c>
      <c r="D23" s="8">
        <f t="shared" si="2"/>
        <v>2.0490842028979328E-2</v>
      </c>
      <c r="E23" s="8">
        <f t="shared" si="4"/>
        <v>2.0187557943769585E-2</v>
      </c>
    </row>
    <row r="24" spans="1:5" x14ac:dyDescent="0.25">
      <c r="A24" t="str">
        <f t="shared" si="0"/>
        <v>2025</v>
      </c>
      <c r="B24" s="3" t="s">
        <v>23</v>
      </c>
      <c r="C24" s="5">
        <v>19956.740000000002</v>
      </c>
      <c r="D24" s="8">
        <f t="shared" si="2"/>
        <v>2.140760304769862E-2</v>
      </c>
      <c r="E24" s="8">
        <f t="shared" si="4"/>
        <v>2.0576986116147111E-2</v>
      </c>
    </row>
    <row r="25" spans="1:5" x14ac:dyDescent="0.25">
      <c r="A25" t="str">
        <f t="shared" si="0"/>
        <v>2025</v>
      </c>
      <c r="B25" s="3" t="s">
        <v>24</v>
      </c>
      <c r="C25" s="5">
        <v>20066.95</v>
      </c>
      <c r="D25" s="8">
        <f t="shared" si="2"/>
        <v>2.2273439201391021E-2</v>
      </c>
      <c r="E25" s="8">
        <f t="shared" si="4"/>
        <v>2.1518786941508994E-2</v>
      </c>
    </row>
    <row r="26" spans="1:5" x14ac:dyDescent="0.25">
      <c r="A26" t="str">
        <f t="shared" si="0"/>
        <v>2025</v>
      </c>
      <c r="B26" s="3" t="s">
        <v>25</v>
      </c>
      <c r="C26" s="5">
        <v>20166.509999999998</v>
      </c>
      <c r="D26" s="8">
        <f t="shared" si="2"/>
        <v>1.9993748525286348E-2</v>
      </c>
      <c r="E26" s="8">
        <f t="shared" si="4"/>
        <v>2.104103452343753E-2</v>
      </c>
    </row>
    <row r="27" spans="1:5" x14ac:dyDescent="0.25">
      <c r="A27" t="str">
        <f t="shared" si="0"/>
        <v>2026</v>
      </c>
      <c r="B27" s="3" t="s">
        <v>26</v>
      </c>
      <c r="C27" s="5">
        <v>20253.22</v>
      </c>
      <c r="D27" s="8">
        <f t="shared" si="2"/>
        <v>1.7310054266659325E-2</v>
      </c>
      <c r="E27" s="8">
        <f t="shared" si="4"/>
        <v>2.024447719902045E-2</v>
      </c>
    </row>
    <row r="28" spans="1:5" x14ac:dyDescent="0.25">
      <c r="A28" t="str">
        <f t="shared" si="0"/>
        <v>2026</v>
      </c>
      <c r="B28" s="3" t="s">
        <v>27</v>
      </c>
      <c r="C28" s="5">
        <v>20340.89</v>
      </c>
      <c r="D28" s="8">
        <f t="shared" si="2"/>
        <v>1.7427527960449218E-2</v>
      </c>
      <c r="E28" s="8">
        <f t="shared" si="4"/>
        <v>1.9249135880910373E-2</v>
      </c>
    </row>
    <row r="29" spans="1:5" x14ac:dyDescent="0.25">
      <c r="A29" t="str">
        <f t="shared" si="0"/>
        <v>2026</v>
      </c>
      <c r="B29" s="3" t="s">
        <v>28</v>
      </c>
      <c r="C29" s="5">
        <v>20414.39</v>
      </c>
      <c r="D29" s="8">
        <f t="shared" si="2"/>
        <v>1.4532174181864921E-2</v>
      </c>
      <c r="E29" s="8">
        <f t="shared" si="4"/>
        <v>1.7314041246925926E-2</v>
      </c>
    </row>
    <row r="30" spans="1:5" x14ac:dyDescent="0.25">
      <c r="A30" t="str">
        <f t="shared" si="0"/>
        <v>2026</v>
      </c>
      <c r="B30" s="3" t="s">
        <v>29</v>
      </c>
      <c r="C30" s="5">
        <v>20484.86</v>
      </c>
      <c r="D30" s="8">
        <f t="shared" si="2"/>
        <v>1.3879568610087434E-2</v>
      </c>
      <c r="E30" s="8">
        <f t="shared" si="4"/>
        <v>1.578607304883195E-2</v>
      </c>
    </row>
    <row r="31" spans="1:5" x14ac:dyDescent="0.25">
      <c r="A31" t="str">
        <f t="shared" si="0"/>
        <v>2027</v>
      </c>
      <c r="B31" s="3" t="s">
        <v>30</v>
      </c>
      <c r="C31" s="5">
        <v>20545.98</v>
      </c>
      <c r="D31" s="8">
        <f t="shared" si="2"/>
        <v>1.1988187783479543E-2</v>
      </c>
      <c r="E31" s="8">
        <f t="shared" si="4"/>
        <v>1.4454985429477318E-2</v>
      </c>
    </row>
    <row r="32" spans="1:5" x14ac:dyDescent="0.25">
      <c r="A32" t="str">
        <f t="shared" si="0"/>
        <v>2027</v>
      </c>
      <c r="B32" s="3" t="s">
        <v>31</v>
      </c>
      <c r="C32" s="5">
        <v>20605.61</v>
      </c>
      <c r="D32" s="8">
        <f t="shared" si="2"/>
        <v>1.1659720540890151E-2</v>
      </c>
      <c r="E32" s="8">
        <f t="shared" si="4"/>
        <v>1.3014179812191218E-2</v>
      </c>
    </row>
    <row r="33" spans="1:5" x14ac:dyDescent="0.25">
      <c r="A33" t="str">
        <f t="shared" si="0"/>
        <v>2027</v>
      </c>
      <c r="B33" s="3" t="s">
        <v>32</v>
      </c>
      <c r="C33" s="5">
        <v>20665.37</v>
      </c>
      <c r="D33" s="8">
        <f t="shared" si="2"/>
        <v>1.1651288215134059E-2</v>
      </c>
      <c r="E33" s="8">
        <f t="shared" si="4"/>
        <v>1.2294268895617133E-2</v>
      </c>
    </row>
    <row r="34" spans="1:5" x14ac:dyDescent="0.25">
      <c r="A34" t="str">
        <f t="shared" si="0"/>
        <v>2027</v>
      </c>
      <c r="B34" s="3" t="s">
        <v>33</v>
      </c>
      <c r="C34" s="5">
        <v>20720.91</v>
      </c>
      <c r="D34" s="8">
        <f t="shared" si="2"/>
        <v>1.0793768395475078E-2</v>
      </c>
      <c r="E34" s="8">
        <f t="shared" si="4"/>
        <v>1.1523144410066744E-2</v>
      </c>
    </row>
    <row r="35" spans="1:5" x14ac:dyDescent="0.25">
      <c r="A35" t="str">
        <f t="shared" si="0"/>
        <v>2028</v>
      </c>
      <c r="B35" s="3" t="s">
        <v>34</v>
      </c>
      <c r="C35" s="5">
        <v>20773.47</v>
      </c>
      <c r="D35" s="8">
        <f t="shared" si="2"/>
        <v>1.0184942925089313E-2</v>
      </c>
      <c r="E35" s="8">
        <f t="shared" si="4"/>
        <v>1.1072238948933055E-2</v>
      </c>
    </row>
    <row r="36" spans="1:5" x14ac:dyDescent="0.25">
      <c r="A36" t="str">
        <f t="shared" si="0"/>
        <v>2028</v>
      </c>
      <c r="B36" s="3" t="s">
        <v>35</v>
      </c>
      <c r="C36" s="5">
        <v>20826.53</v>
      </c>
      <c r="D36" s="8">
        <f t="shared" si="2"/>
        <v>1.0256088502916816E-2</v>
      </c>
      <c r="E36" s="8">
        <f t="shared" si="4"/>
        <v>1.072135209780245E-2</v>
      </c>
    </row>
    <row r="37" spans="1:5" x14ac:dyDescent="0.25">
      <c r="A37" t="str">
        <f t="shared" si="0"/>
        <v>2028</v>
      </c>
      <c r="B37" s="3" t="s">
        <v>36</v>
      </c>
      <c r="C37" s="5">
        <v>20878.16</v>
      </c>
      <c r="D37" s="8">
        <f t="shared" si="2"/>
        <v>9.9531333335916017E-3</v>
      </c>
      <c r="E37" s="8">
        <f t="shared" si="4"/>
        <v>1.0296936372298227E-2</v>
      </c>
    </row>
    <row r="38" spans="1:5" x14ac:dyDescent="0.25">
      <c r="A38" t="str">
        <f t="shared" si="0"/>
        <v>2028</v>
      </c>
      <c r="B38" s="3" t="s">
        <v>37</v>
      </c>
      <c r="C38" s="5">
        <v>20930.84</v>
      </c>
      <c r="D38" s="8">
        <f t="shared" si="2"/>
        <v>1.0131107286400987E-2</v>
      </c>
      <c r="E38" s="8">
        <f t="shared" si="4"/>
        <v>1.0131311800495313E-2</v>
      </c>
    </row>
    <row r="39" spans="1:5" x14ac:dyDescent="0.25">
      <c r="A39" t="str">
        <f t="shared" si="0"/>
        <v>2029</v>
      </c>
      <c r="B39" s="3" t="s">
        <v>38</v>
      </c>
      <c r="C39" s="5">
        <v>20980.66</v>
      </c>
      <c r="D39" s="8">
        <f t="shared" si="2"/>
        <v>9.5549258886624688E-3</v>
      </c>
      <c r="E39" s="8">
        <f t="shared" si="4"/>
        <v>9.9737790556897465E-3</v>
      </c>
    </row>
    <row r="40" spans="1:5" x14ac:dyDescent="0.25">
      <c r="A40" t="str">
        <f t="shared" si="0"/>
        <v>2029</v>
      </c>
      <c r="B40" s="3" t="s">
        <v>39</v>
      </c>
      <c r="C40" s="5">
        <v>21030.76</v>
      </c>
      <c r="D40" s="8">
        <f t="shared" si="2"/>
        <v>9.5859210420119467E-3</v>
      </c>
      <c r="E40" s="8">
        <f t="shared" si="4"/>
        <v>9.8062423264941856E-3</v>
      </c>
    </row>
    <row r="41" spans="1:5" x14ac:dyDescent="0.25">
      <c r="A41" t="str">
        <f t="shared" si="0"/>
        <v>2029</v>
      </c>
      <c r="B41" s="3" t="s">
        <v>40</v>
      </c>
      <c r="C41" s="5">
        <v>21080.63</v>
      </c>
      <c r="D41" s="8">
        <f t="shared" si="2"/>
        <v>9.5189455491526687E-3</v>
      </c>
      <c r="E41" s="8">
        <f t="shared" si="4"/>
        <v>9.6976936664916469E-3</v>
      </c>
    </row>
    <row r="42" spans="1:5" x14ac:dyDescent="0.25">
      <c r="A42" t="str">
        <f t="shared" si="0"/>
        <v>2029</v>
      </c>
      <c r="B42" s="3" t="s">
        <v>41</v>
      </c>
      <c r="C42" s="5">
        <v>21130.5</v>
      </c>
      <c r="D42" s="8">
        <f t="shared" si="2"/>
        <v>9.4963469049667015E-3</v>
      </c>
      <c r="E42" s="8">
        <f t="shared" si="4"/>
        <v>9.5390342671388684E-3</v>
      </c>
    </row>
    <row r="43" spans="1:5" x14ac:dyDescent="0.25">
      <c r="A43" t="str">
        <f t="shared" si="0"/>
        <v>2030</v>
      </c>
      <c r="B43" s="3" t="s">
        <v>42</v>
      </c>
      <c r="C43" s="5">
        <v>21183.89</v>
      </c>
      <c r="D43" s="8">
        <f t="shared" si="2"/>
        <v>1.0145086994853614E-2</v>
      </c>
      <c r="E43" s="8">
        <f t="shared" si="4"/>
        <v>9.6865398895935595E-3</v>
      </c>
    </row>
    <row r="44" spans="1:5" x14ac:dyDescent="0.25">
      <c r="A44" t="str">
        <f t="shared" si="0"/>
        <v>2030</v>
      </c>
      <c r="B44" s="3" t="s">
        <v>43</v>
      </c>
      <c r="C44" s="5">
        <v>21236.54</v>
      </c>
      <c r="D44" s="8">
        <f t="shared" si="2"/>
        <v>9.9786409862951952E-3</v>
      </c>
      <c r="E44" s="8">
        <f t="shared" si="4"/>
        <v>9.7847153407677467E-3</v>
      </c>
    </row>
    <row r="45" spans="1:5" x14ac:dyDescent="0.25">
      <c r="A45" t="str">
        <f t="shared" si="0"/>
        <v>2030</v>
      </c>
      <c r="B45" s="3" t="s">
        <v>44</v>
      </c>
      <c r="C45" s="5">
        <v>21290.98</v>
      </c>
      <c r="D45" s="8">
        <f t="shared" si="2"/>
        <v>1.0293521241024672E-2</v>
      </c>
      <c r="E45" s="8">
        <f t="shared" si="4"/>
        <v>9.978354536842593E-3</v>
      </c>
    </row>
    <row r="46" spans="1:5" x14ac:dyDescent="0.25">
      <c r="A46" t="str">
        <f t="shared" si="0"/>
        <v>2030</v>
      </c>
      <c r="B46" s="3" t="s">
        <v>45</v>
      </c>
      <c r="C46" s="5">
        <v>21346.14</v>
      </c>
      <c r="D46" s="8">
        <f t="shared" si="2"/>
        <v>1.0403416031137924E-2</v>
      </c>
      <c r="E46" s="8">
        <f t="shared" si="4"/>
        <v>1.0205153687797175E-2</v>
      </c>
    </row>
    <row r="47" spans="1:5" x14ac:dyDescent="0.25">
      <c r="A47" t="str">
        <f t="shared" si="0"/>
        <v>2031</v>
      </c>
      <c r="B47" s="3" t="s">
        <v>46</v>
      </c>
      <c r="C47" s="5">
        <v>21399.78</v>
      </c>
      <c r="D47" s="8">
        <f t="shared" si="2"/>
        <v>1.0089416477289781E-2</v>
      </c>
      <c r="E47" s="8">
        <f t="shared" si="4"/>
        <v>1.0191234943157212E-2</v>
      </c>
    </row>
    <row r="48" spans="1:5" x14ac:dyDescent="0.25">
      <c r="A48" t="str">
        <f t="shared" si="0"/>
        <v>2031</v>
      </c>
      <c r="B48" s="3" t="s">
        <v>47</v>
      </c>
      <c r="C48" s="5">
        <v>21453.5</v>
      </c>
      <c r="D48" s="8">
        <f t="shared" si="2"/>
        <v>1.0079097861462438E-2</v>
      </c>
      <c r="E48" s="8">
        <f t="shared" si="4"/>
        <v>1.0216353511447673E-2</v>
      </c>
    </row>
    <row r="49" spans="1:5" x14ac:dyDescent="0.25">
      <c r="A49" t="str">
        <f t="shared" si="0"/>
        <v>2031</v>
      </c>
      <c r="B49" s="3" t="s">
        <v>48</v>
      </c>
      <c r="C49" s="5">
        <v>21508.82</v>
      </c>
      <c r="D49" s="8">
        <f t="shared" si="2"/>
        <v>1.0354364614942213E-2</v>
      </c>
      <c r="E49" s="8">
        <f t="shared" si="4"/>
        <v>1.0231562849619902E-2</v>
      </c>
    </row>
    <row r="50" spans="1:5" x14ac:dyDescent="0.25">
      <c r="A50" t="str">
        <f t="shared" si="0"/>
        <v>2031</v>
      </c>
      <c r="B50" s="3" t="s">
        <v>49</v>
      </c>
      <c r="C50" s="5">
        <v>21564.98</v>
      </c>
      <c r="D50" s="8">
        <f t="shared" si="2"/>
        <v>1.0485063448705478E-2</v>
      </c>
      <c r="E50" s="8">
        <f t="shared" si="4"/>
        <v>1.0251970613890826E-2</v>
      </c>
    </row>
    <row r="51" spans="1:5" x14ac:dyDescent="0.25">
      <c r="A51" t="str">
        <f t="shared" si="0"/>
        <v>2032</v>
      </c>
      <c r="B51" s="3" t="s">
        <v>50</v>
      </c>
      <c r="C51" s="5">
        <v>21619.15</v>
      </c>
      <c r="D51" s="8">
        <f t="shared" si="2"/>
        <v>1.0085694481701601E-2</v>
      </c>
      <c r="E51" s="8">
        <f t="shared" si="4"/>
        <v>1.0251039963962372E-2</v>
      </c>
    </row>
    <row r="52" spans="1:5" x14ac:dyDescent="0.25">
      <c r="A52" t="str">
        <f t="shared" si="0"/>
        <v>2032</v>
      </c>
      <c r="B52" s="3" t="s">
        <v>51</v>
      </c>
      <c r="C52" s="5">
        <v>21675.91</v>
      </c>
      <c r="D52" s="8">
        <f t="shared" si="2"/>
        <v>1.0543230853421237E-2</v>
      </c>
      <c r="E52" s="8">
        <f t="shared" si="4"/>
        <v>1.0367072971776192E-2</v>
      </c>
    </row>
    <row r="53" spans="1:5" x14ac:dyDescent="0.25">
      <c r="A53" t="str">
        <f t="shared" si="0"/>
        <v>2032</v>
      </c>
      <c r="B53" s="3" t="s">
        <v>52</v>
      </c>
      <c r="C53" s="5">
        <v>21731.67</v>
      </c>
      <c r="D53" s="8">
        <f t="shared" si="2"/>
        <v>1.0329536927080163E-2</v>
      </c>
      <c r="E53" s="8">
        <f t="shared" si="4"/>
        <v>1.0360865914541106E-2</v>
      </c>
    </row>
    <row r="54" spans="1:5" x14ac:dyDescent="0.25">
      <c r="A54" t="str">
        <f t="shared" si="0"/>
        <v>2032</v>
      </c>
      <c r="B54" s="3" t="s">
        <v>53</v>
      </c>
      <c r="C54" s="5">
        <v>21787.64</v>
      </c>
      <c r="D54" s="8">
        <f t="shared" si="2"/>
        <v>1.0341883146038233E-2</v>
      </c>
      <c r="E54" s="8">
        <f t="shared" si="4"/>
        <v>1.0325073336492796E-2</v>
      </c>
    </row>
    <row r="55" spans="1:5" x14ac:dyDescent="0.25">
      <c r="A55" t="str">
        <f t="shared" si="0"/>
        <v>Sour</v>
      </c>
      <c r="B55" s="2" t="s">
        <v>54</v>
      </c>
      <c r="C55" s="1" t="s">
        <v>71</v>
      </c>
      <c r="D55" s="8"/>
      <c r="E55" s="8"/>
    </row>
    <row r="56" spans="1:5" ht="45" x14ac:dyDescent="0.25">
      <c r="A56" t="str">
        <f t="shared" si="0"/>
        <v>Seas</v>
      </c>
      <c r="B56" s="2" t="s">
        <v>55</v>
      </c>
      <c r="C56" s="1" t="s">
        <v>72</v>
      </c>
      <c r="D56" s="8"/>
      <c r="E56" s="8"/>
    </row>
    <row r="57" spans="1:5" ht="45" x14ac:dyDescent="0.25">
      <c r="A57" t="str">
        <f t="shared" si="0"/>
        <v>Base</v>
      </c>
      <c r="B57" s="2" t="s">
        <v>56</v>
      </c>
      <c r="C57" s="1" t="s">
        <v>73</v>
      </c>
      <c r="D57" s="8"/>
      <c r="E57" s="8"/>
    </row>
    <row r="58" spans="1:5" ht="45" x14ac:dyDescent="0.25">
      <c r="A58" t="str">
        <f t="shared" si="0"/>
        <v>Base</v>
      </c>
      <c r="B58" s="2" t="s">
        <v>57</v>
      </c>
      <c r="C58" s="1" t="s">
        <v>73</v>
      </c>
      <c r="D58" s="8"/>
      <c r="E58" s="8"/>
    </row>
    <row r="59" spans="1:5" ht="45" x14ac:dyDescent="0.25">
      <c r="A59" t="str">
        <f t="shared" si="0"/>
        <v>Hist</v>
      </c>
      <c r="B59" s="2" t="s">
        <v>58</v>
      </c>
      <c r="C59" s="1" t="s">
        <v>75</v>
      </c>
      <c r="D59" s="8"/>
      <c r="E59" s="8"/>
    </row>
    <row r="60" spans="1:5" ht="45" x14ac:dyDescent="0.25">
      <c r="A60" t="str">
        <f t="shared" si="0"/>
        <v>Hist</v>
      </c>
      <c r="B60" s="2" t="s">
        <v>59</v>
      </c>
      <c r="C60" s="1" t="s">
        <v>76</v>
      </c>
      <c r="D60" s="8"/>
      <c r="E60" s="8"/>
    </row>
    <row r="61" spans="1:5" ht="45" x14ac:dyDescent="0.25">
      <c r="A61" t="str">
        <f t="shared" si="0"/>
        <v>Date</v>
      </c>
      <c r="B61" s="2" t="s">
        <v>60</v>
      </c>
      <c r="C61" s="1" t="s">
        <v>77</v>
      </c>
      <c r="D61" s="8"/>
      <c r="E61" s="8"/>
    </row>
    <row r="62" spans="1:5" ht="30" x14ac:dyDescent="0.25">
      <c r="A62" t="str">
        <f t="shared" si="0"/>
        <v>Sour</v>
      </c>
      <c r="B62" s="2" t="s">
        <v>61</v>
      </c>
      <c r="C62" s="1" t="s">
        <v>85</v>
      </c>
      <c r="D62" s="8"/>
      <c r="E62" s="8"/>
    </row>
    <row r="63" spans="1:5" ht="45" x14ac:dyDescent="0.25">
      <c r="A63" t="str">
        <f t="shared" si="0"/>
        <v>Addi</v>
      </c>
      <c r="B63" s="2" t="s">
        <v>62</v>
      </c>
      <c r="C63" s="1" t="s">
        <v>73</v>
      </c>
      <c r="D63" s="8"/>
      <c r="E63" s="8"/>
    </row>
    <row r="64" spans="1:5" ht="30" x14ac:dyDescent="0.25">
      <c r="A64" t="str">
        <f t="shared" si="0"/>
        <v>Loca</v>
      </c>
      <c r="B64" s="2" t="s">
        <v>63</v>
      </c>
      <c r="C64" s="1" t="s">
        <v>80</v>
      </c>
      <c r="D64" s="8"/>
      <c r="E64" s="8"/>
    </row>
    <row r="65" spans="1:5" ht="30" x14ac:dyDescent="0.25">
      <c r="A65" t="str">
        <f t="shared" si="0"/>
        <v>Indi</v>
      </c>
      <c r="B65" s="2" t="s">
        <v>64</v>
      </c>
      <c r="C65" s="1" t="s">
        <v>86</v>
      </c>
      <c r="D65" s="8"/>
      <c r="E65" s="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8EAA-B4DE-49BD-B85A-4D69BD17B03A}">
  <dimension ref="A1:L65"/>
  <sheetViews>
    <sheetView topLeftCell="A22" workbookViewId="0">
      <selection activeCell="D54" sqref="D54"/>
    </sheetView>
  </sheetViews>
  <sheetFormatPr defaultRowHeight="15" x14ac:dyDescent="0.25"/>
  <sheetData>
    <row r="1" spans="1:12" x14ac:dyDescent="0.25">
      <c r="B1" s="2" t="s">
        <v>0</v>
      </c>
      <c r="C1" s="1" t="s">
        <v>65</v>
      </c>
    </row>
    <row r="2" spans="1:12" x14ac:dyDescent="0.25">
      <c r="B2" s="2" t="s">
        <v>1</v>
      </c>
      <c r="C2" s="1" t="s">
        <v>66</v>
      </c>
    </row>
    <row r="3" spans="1:12" x14ac:dyDescent="0.25">
      <c r="B3" s="2" t="s">
        <v>2</v>
      </c>
      <c r="C3" s="1" t="s">
        <v>67</v>
      </c>
    </row>
    <row r="4" spans="1:12" x14ac:dyDescent="0.25">
      <c r="B4" s="2" t="s">
        <v>3</v>
      </c>
      <c r="C4" s="1" t="s">
        <v>68</v>
      </c>
    </row>
    <row r="5" spans="1:12" x14ac:dyDescent="0.25">
      <c r="B5" s="2" t="s">
        <v>4</v>
      </c>
      <c r="C5" s="1" t="s">
        <v>69</v>
      </c>
    </row>
    <row r="6" spans="1:12" ht="75" x14ac:dyDescent="0.25">
      <c r="B6" s="2" t="s">
        <v>5</v>
      </c>
      <c r="C6" s="1" t="s">
        <v>70</v>
      </c>
      <c r="D6" s="7" t="s">
        <v>123</v>
      </c>
      <c r="E6" s="7" t="s">
        <v>124</v>
      </c>
      <c r="F6" s="16" t="s">
        <v>126</v>
      </c>
      <c r="K6" s="6" t="s">
        <v>81</v>
      </c>
      <c r="L6" s="6" t="s">
        <v>125</v>
      </c>
    </row>
    <row r="7" spans="1:12" x14ac:dyDescent="0.25">
      <c r="A7" t="str">
        <f>LEFT(B7,4)</f>
        <v>2021</v>
      </c>
      <c r="B7" s="3" t="s">
        <v>6</v>
      </c>
      <c r="C7" s="4">
        <v>139</v>
      </c>
      <c r="F7" s="17">
        <v>2.5000000000000001E-3</v>
      </c>
      <c r="J7">
        <v>2021</v>
      </c>
      <c r="K7">
        <f>AVERAGEIF(A$7:A$54,J7, C$7:C$54)</f>
        <v>141.60832500000001</v>
      </c>
    </row>
    <row r="8" spans="1:12" x14ac:dyDescent="0.25">
      <c r="A8" t="str">
        <f t="shared" ref="A8:A65" si="0">LEFT(B8,4)</f>
        <v>2021</v>
      </c>
      <c r="B8" s="3" t="s">
        <v>7</v>
      </c>
      <c r="C8" s="4">
        <v>140.5667</v>
      </c>
      <c r="D8" s="8">
        <f>(C8/C7)^4-1</f>
        <v>4.5852878641833739E-2</v>
      </c>
      <c r="F8" s="17">
        <v>2.5000000000000001E-3</v>
      </c>
      <c r="J8">
        <v>2022</v>
      </c>
      <c r="K8">
        <f>AVERAGEIF(A$7:A$54,J8, C$7:C$54)</f>
        <v>151.30430000000001</v>
      </c>
      <c r="L8" s="8">
        <f>K8/K7-1</f>
        <v>6.8470374181743843E-2</v>
      </c>
    </row>
    <row r="9" spans="1:12" x14ac:dyDescent="0.25">
      <c r="A9" t="str">
        <f t="shared" si="0"/>
        <v>2021</v>
      </c>
      <c r="B9" s="3" t="s">
        <v>8</v>
      </c>
      <c r="C9" s="4">
        <v>142.4333</v>
      </c>
      <c r="D9" s="8">
        <f t="shared" ref="D9:D54" si="1">(C9/C8)^4-1</f>
        <v>5.418382605932659E-2</v>
      </c>
      <c r="F9" s="17">
        <v>2.5000000000000001E-3</v>
      </c>
      <c r="J9">
        <v>2023</v>
      </c>
      <c r="K9">
        <f>AVERAGEIF(A$7:A$54,J9, C$7:C$54)</f>
        <v>157.100775</v>
      </c>
      <c r="L9" s="8">
        <f t="shared" ref="L9:L11" si="2">K9/K8-1</f>
        <v>3.8310048029038146E-2</v>
      </c>
    </row>
    <row r="10" spans="1:12" x14ac:dyDescent="0.25">
      <c r="A10" t="str">
        <f t="shared" si="0"/>
        <v>2021</v>
      </c>
      <c r="B10" s="3" t="s">
        <v>9</v>
      </c>
      <c r="C10" s="4">
        <v>144.4333</v>
      </c>
      <c r="D10" s="8">
        <f t="shared" si="1"/>
        <v>5.7360763285888128E-2</v>
      </c>
      <c r="F10" s="17">
        <v>2.5000000000000001E-3</v>
      </c>
      <c r="J10">
        <v>2024</v>
      </c>
      <c r="K10">
        <f>AVERAGEIF(A$7:A$54,J10, C$7:C$54)</f>
        <v>160.35997499999999</v>
      </c>
      <c r="L10" s="8">
        <f t="shared" si="2"/>
        <v>2.0745919299252291E-2</v>
      </c>
    </row>
    <row r="11" spans="1:12" x14ac:dyDescent="0.25">
      <c r="A11" t="str">
        <f t="shared" si="0"/>
        <v>2022</v>
      </c>
      <c r="B11" s="3" t="s">
        <v>10</v>
      </c>
      <c r="C11" s="4">
        <v>147.0333</v>
      </c>
      <c r="D11" s="8">
        <f t="shared" si="1"/>
        <v>7.3973293923196737E-2</v>
      </c>
      <c r="E11" s="8">
        <f>C11/C7-1</f>
        <v>5.7793525179856031E-2</v>
      </c>
      <c r="F11" s="17">
        <v>3.3203129999999997E-3</v>
      </c>
      <c r="J11">
        <v>2025</v>
      </c>
      <c r="K11">
        <f>AVERAGEIF(A$7:A$54,J11, C$7:C$54)</f>
        <v>163.91444999999999</v>
      </c>
      <c r="L11" s="8">
        <f t="shared" si="2"/>
        <v>2.2165599614242915E-2</v>
      </c>
    </row>
    <row r="12" spans="1:12" x14ac:dyDescent="0.25">
      <c r="A12" t="str">
        <f t="shared" si="0"/>
        <v>2022</v>
      </c>
      <c r="B12" s="3" t="s">
        <v>11</v>
      </c>
      <c r="C12" s="4">
        <v>151.0333</v>
      </c>
      <c r="D12" s="8">
        <f t="shared" si="1"/>
        <v>0.11334055214863858</v>
      </c>
      <c r="E12" s="8">
        <f t="shared" ref="E12:E53" si="3">C12/C8-1</f>
        <v>7.4460025027264676E-2</v>
      </c>
      <c r="F12" s="17">
        <v>1.092308E-2</v>
      </c>
    </row>
    <row r="13" spans="1:12" x14ac:dyDescent="0.25">
      <c r="A13" t="str">
        <f t="shared" si="0"/>
        <v>2022</v>
      </c>
      <c r="B13" s="3" t="s">
        <v>12</v>
      </c>
      <c r="C13" s="5">
        <v>152.92189999999999</v>
      </c>
      <c r="D13" s="8">
        <f t="shared" si="1"/>
        <v>5.0964133225293029E-2</v>
      </c>
      <c r="E13" s="8">
        <f t="shared" si="3"/>
        <v>7.3638678595524976E-2</v>
      </c>
      <c r="F13" s="17">
        <v>3.0414629999999998E-2</v>
      </c>
    </row>
    <row r="14" spans="1:12" x14ac:dyDescent="0.25">
      <c r="A14" t="str">
        <f t="shared" si="0"/>
        <v>2022</v>
      </c>
      <c r="B14" s="3" t="s">
        <v>13</v>
      </c>
      <c r="C14" s="5">
        <v>154.2287</v>
      </c>
      <c r="D14" s="8">
        <f t="shared" si="1"/>
        <v>3.4622813327001234E-2</v>
      </c>
      <c r="E14" s="8">
        <f t="shared" si="3"/>
        <v>6.781954023068093E-2</v>
      </c>
      <c r="F14" s="17">
        <v>3.926383E-2</v>
      </c>
    </row>
    <row r="15" spans="1:12" x14ac:dyDescent="0.25">
      <c r="A15" t="str">
        <f t="shared" si="0"/>
        <v>2023</v>
      </c>
      <c r="B15" s="3" t="s">
        <v>14</v>
      </c>
      <c r="C15" s="5">
        <v>155.58240000000001</v>
      </c>
      <c r="D15" s="8">
        <f t="shared" si="1"/>
        <v>3.557384874954872E-2</v>
      </c>
      <c r="E15" s="8">
        <f t="shared" si="3"/>
        <v>5.8143971467687905E-2</v>
      </c>
      <c r="F15" s="17">
        <v>4.0005949999999998E-2</v>
      </c>
    </row>
    <row r="16" spans="1:12" x14ac:dyDescent="0.25">
      <c r="A16" t="str">
        <f t="shared" si="0"/>
        <v>2023</v>
      </c>
      <c r="B16" s="3" t="s">
        <v>15</v>
      </c>
      <c r="C16" s="5">
        <v>156.96340000000001</v>
      </c>
      <c r="D16" s="8">
        <f t="shared" si="1"/>
        <v>3.5980839920689123E-2</v>
      </c>
      <c r="E16" s="8">
        <f t="shared" si="3"/>
        <v>3.9263526652731695E-2</v>
      </c>
      <c r="F16" s="17">
        <v>3.9645890000000003E-2</v>
      </c>
    </row>
    <row r="17" spans="1:6" x14ac:dyDescent="0.25">
      <c r="A17" t="str">
        <f t="shared" si="0"/>
        <v>2023</v>
      </c>
      <c r="B17" s="3" t="s">
        <v>16</v>
      </c>
      <c r="C17" s="5">
        <v>157.6523</v>
      </c>
      <c r="D17" s="8">
        <f t="shared" si="1"/>
        <v>1.7671599273412664E-2</v>
      </c>
      <c r="E17" s="8">
        <f t="shared" si="3"/>
        <v>3.0933437264381469E-2</v>
      </c>
      <c r="F17" s="17">
        <v>3.9448910000000004E-2</v>
      </c>
    </row>
    <row r="18" spans="1:6" x14ac:dyDescent="0.25">
      <c r="A18" t="str">
        <f t="shared" si="0"/>
        <v>2023</v>
      </c>
      <c r="B18" s="3" t="s">
        <v>17</v>
      </c>
      <c r="C18" s="5">
        <v>158.20500000000001</v>
      </c>
      <c r="D18" s="8">
        <f t="shared" si="1"/>
        <v>1.409718211627764E-2</v>
      </c>
      <c r="E18" s="8">
        <f t="shared" si="3"/>
        <v>2.5781842160376156E-2</v>
      </c>
      <c r="F18" s="17">
        <v>3.6287170000000001E-2</v>
      </c>
    </row>
    <row r="19" spans="1:6" x14ac:dyDescent="0.25">
      <c r="A19" t="str">
        <f t="shared" si="0"/>
        <v>2024</v>
      </c>
      <c r="B19" s="3" t="s">
        <v>18</v>
      </c>
      <c r="C19" s="5">
        <v>158.86179999999999</v>
      </c>
      <c r="D19" s="8">
        <f t="shared" si="1"/>
        <v>1.6710001940466679E-2</v>
      </c>
      <c r="E19" s="8">
        <f t="shared" si="3"/>
        <v>2.107821964438128E-2</v>
      </c>
      <c r="F19" s="17">
        <v>3.0762770000000002E-2</v>
      </c>
    </row>
    <row r="20" spans="1:6" x14ac:dyDescent="0.25">
      <c r="A20" t="str">
        <f t="shared" si="0"/>
        <v>2024</v>
      </c>
      <c r="B20" s="3" t="s">
        <v>19</v>
      </c>
      <c r="C20" s="5">
        <v>160.1474</v>
      </c>
      <c r="D20" s="8">
        <f t="shared" si="1"/>
        <v>3.2765336234691578E-2</v>
      </c>
      <c r="E20" s="8">
        <f t="shared" si="3"/>
        <v>2.028498363312714E-2</v>
      </c>
      <c r="F20" s="17">
        <v>2.529578E-2</v>
      </c>
    </row>
    <row r="21" spans="1:6" x14ac:dyDescent="0.25">
      <c r="A21" t="str">
        <f t="shared" si="0"/>
        <v>2024</v>
      </c>
      <c r="B21" s="3" t="s">
        <v>20</v>
      </c>
      <c r="C21" s="5">
        <v>160.822</v>
      </c>
      <c r="D21" s="8">
        <f t="shared" si="1"/>
        <v>1.6956241045327447E-2</v>
      </c>
      <c r="E21" s="8">
        <f t="shared" si="3"/>
        <v>2.0105637532722431E-2</v>
      </c>
      <c r="F21" s="17">
        <v>2.5000000000000001E-2</v>
      </c>
    </row>
    <row r="22" spans="1:6" x14ac:dyDescent="0.25">
      <c r="A22" t="str">
        <f t="shared" si="0"/>
        <v>2024</v>
      </c>
      <c r="B22" s="3" t="s">
        <v>21</v>
      </c>
      <c r="C22" s="5">
        <v>161.6087</v>
      </c>
      <c r="D22" s="8">
        <f t="shared" si="1"/>
        <v>1.9711018398057112E-2</v>
      </c>
      <c r="E22" s="8">
        <f t="shared" si="3"/>
        <v>2.1514490692455812E-2</v>
      </c>
      <c r="F22" s="17">
        <v>2.5000000000000001E-2</v>
      </c>
    </row>
    <row r="23" spans="1:6" x14ac:dyDescent="0.25">
      <c r="A23" t="str">
        <f t="shared" si="0"/>
        <v>2025</v>
      </c>
      <c r="B23" s="3" t="s">
        <v>22</v>
      </c>
      <c r="C23" s="5">
        <v>162.3929</v>
      </c>
      <c r="D23" s="8">
        <f t="shared" si="1"/>
        <v>1.9551582011956725E-2</v>
      </c>
      <c r="E23" s="8">
        <f t="shared" si="3"/>
        <v>2.2227495848593071E-2</v>
      </c>
      <c r="F23" s="17">
        <v>2.5000000000000001E-2</v>
      </c>
    </row>
    <row r="24" spans="1:6" x14ac:dyDescent="0.25">
      <c r="A24" t="str">
        <f t="shared" si="0"/>
        <v>2025</v>
      </c>
      <c r="B24" s="3" t="s">
        <v>23</v>
      </c>
      <c r="C24" s="5">
        <v>163.6842</v>
      </c>
      <c r="D24" s="8">
        <f t="shared" si="1"/>
        <v>3.2188201835593899E-2</v>
      </c>
      <c r="E24" s="8">
        <f t="shared" si="3"/>
        <v>2.2084654512030788E-2</v>
      </c>
      <c r="F24" s="17">
        <v>2.5000000000000001E-2</v>
      </c>
    </row>
    <row r="25" spans="1:6" x14ac:dyDescent="0.25">
      <c r="A25" t="str">
        <f t="shared" si="0"/>
        <v>2025</v>
      </c>
      <c r="B25" s="3" t="s">
        <v>24</v>
      </c>
      <c r="C25" s="5">
        <v>164.39400000000001</v>
      </c>
      <c r="D25" s="8">
        <f t="shared" si="1"/>
        <v>1.7458748634490817E-2</v>
      </c>
      <c r="E25" s="8">
        <f t="shared" si="3"/>
        <v>2.2210891544689249E-2</v>
      </c>
      <c r="F25" s="17">
        <v>2.5000000000000001E-2</v>
      </c>
    </row>
    <row r="26" spans="1:6" x14ac:dyDescent="0.25">
      <c r="A26" t="str">
        <f t="shared" si="0"/>
        <v>2025</v>
      </c>
      <c r="B26" s="3" t="s">
        <v>25</v>
      </c>
      <c r="C26" s="5">
        <v>165.1867</v>
      </c>
      <c r="D26" s="8">
        <f t="shared" si="1"/>
        <v>1.9427764897842259E-2</v>
      </c>
      <c r="E26" s="8">
        <f t="shared" si="3"/>
        <v>2.2139897171377543E-2</v>
      </c>
      <c r="F26" s="17">
        <v>2.5000000000000001E-2</v>
      </c>
    </row>
    <row r="27" spans="1:6" x14ac:dyDescent="0.25">
      <c r="A27" t="str">
        <f t="shared" si="0"/>
        <v>2026</v>
      </c>
      <c r="B27" s="3" t="s">
        <v>26</v>
      </c>
      <c r="C27" s="5">
        <v>165.98259999999999</v>
      </c>
      <c r="D27" s="8">
        <f t="shared" si="1"/>
        <v>1.941247542519231E-2</v>
      </c>
      <c r="E27" s="8">
        <f t="shared" si="3"/>
        <v>2.2105030453917651E-2</v>
      </c>
      <c r="F27" s="17">
        <v>2.5000000000000001E-2</v>
      </c>
    </row>
    <row r="28" spans="1:6" x14ac:dyDescent="0.25">
      <c r="A28" t="str">
        <f t="shared" si="0"/>
        <v>2026</v>
      </c>
      <c r="B28" s="3" t="s">
        <v>27</v>
      </c>
      <c r="C28" s="5">
        <v>167.25970000000001</v>
      </c>
      <c r="D28" s="8">
        <f t="shared" si="1"/>
        <v>3.1133747902969855E-2</v>
      </c>
      <c r="E28" s="8">
        <f t="shared" si="3"/>
        <v>2.1843892079993044E-2</v>
      </c>
      <c r="F28" s="17">
        <v>2.5000000000000001E-2</v>
      </c>
    </row>
    <row r="29" spans="1:6" x14ac:dyDescent="0.25">
      <c r="A29" t="str">
        <f t="shared" si="0"/>
        <v>2026</v>
      </c>
      <c r="B29" s="3" t="s">
        <v>28</v>
      </c>
      <c r="C29" s="5">
        <v>168.02420000000001</v>
      </c>
      <c r="D29" s="8">
        <f t="shared" si="1"/>
        <v>1.8408677807647544E-2</v>
      </c>
      <c r="E29" s="8">
        <f t="shared" si="3"/>
        <v>2.2082314439699768E-2</v>
      </c>
      <c r="F29" s="17">
        <v>2.5000000000000001E-2</v>
      </c>
    </row>
    <row r="30" spans="1:6" x14ac:dyDescent="0.25">
      <c r="A30" t="str">
        <f t="shared" si="0"/>
        <v>2026</v>
      </c>
      <c r="B30" s="3" t="s">
        <v>29</v>
      </c>
      <c r="C30" s="5">
        <v>168.88319999999999</v>
      </c>
      <c r="D30" s="8">
        <f t="shared" si="1"/>
        <v>2.0606787689729344E-2</v>
      </c>
      <c r="E30" s="8">
        <f t="shared" si="3"/>
        <v>2.2377709585577943E-2</v>
      </c>
      <c r="F30" s="17">
        <v>2.5000000000000001E-2</v>
      </c>
    </row>
    <row r="31" spans="1:6" x14ac:dyDescent="0.25">
      <c r="A31" t="str">
        <f t="shared" si="0"/>
        <v>2027</v>
      </c>
      <c r="B31" s="3" t="s">
        <v>30</v>
      </c>
      <c r="C31" s="5">
        <v>169.74809999999999</v>
      </c>
      <c r="D31" s="8">
        <f t="shared" si="1"/>
        <v>2.064306740036792E-2</v>
      </c>
      <c r="E31" s="8">
        <f t="shared" si="3"/>
        <v>2.268611288171174E-2</v>
      </c>
      <c r="F31" s="17">
        <v>2.5000000000000001E-2</v>
      </c>
    </row>
    <row r="32" spans="1:6" x14ac:dyDescent="0.25">
      <c r="A32" t="str">
        <f t="shared" si="0"/>
        <v>2027</v>
      </c>
      <c r="B32" s="3" t="s">
        <v>31</v>
      </c>
      <c r="C32" s="5">
        <v>171.09200000000001</v>
      </c>
      <c r="D32" s="8">
        <f t="shared" si="1"/>
        <v>3.2046165744239685E-2</v>
      </c>
      <c r="E32" s="8">
        <f t="shared" si="3"/>
        <v>2.2912273548260531E-2</v>
      </c>
      <c r="F32" s="17">
        <v>2.5000000000000001E-2</v>
      </c>
    </row>
    <row r="33" spans="1:6" x14ac:dyDescent="0.25">
      <c r="A33" t="str">
        <f t="shared" si="0"/>
        <v>2027</v>
      </c>
      <c r="B33" s="3" t="s">
        <v>32</v>
      </c>
      <c r="C33" s="5">
        <v>171.88900000000001</v>
      </c>
      <c r="D33" s="8">
        <f t="shared" si="1"/>
        <v>1.8763854008830849E-2</v>
      </c>
      <c r="E33" s="8">
        <f t="shared" si="3"/>
        <v>2.3001448600856289E-2</v>
      </c>
      <c r="F33" s="17">
        <v>2.5000000000000001E-2</v>
      </c>
    </row>
    <row r="34" spans="1:6" x14ac:dyDescent="0.25">
      <c r="A34" t="str">
        <f t="shared" si="0"/>
        <v>2027</v>
      </c>
      <c r="B34" s="3" t="s">
        <v>33</v>
      </c>
      <c r="C34" s="5">
        <v>172.7372</v>
      </c>
      <c r="D34" s="8">
        <f t="shared" si="1"/>
        <v>1.9884901190651005E-2</v>
      </c>
      <c r="E34" s="8">
        <f t="shared" si="3"/>
        <v>2.2820505532818114E-2</v>
      </c>
      <c r="F34" s="17">
        <v>2.5000000000000001E-2</v>
      </c>
    </row>
    <row r="35" spans="1:6" x14ac:dyDescent="0.25">
      <c r="A35" t="str">
        <f t="shared" si="0"/>
        <v>2028</v>
      </c>
      <c r="B35" s="3" t="s">
        <v>34</v>
      </c>
      <c r="C35" s="5">
        <v>173.58439999999999</v>
      </c>
      <c r="D35" s="8">
        <f t="shared" si="1"/>
        <v>1.9763041644048407E-2</v>
      </c>
      <c r="E35" s="8">
        <f t="shared" si="3"/>
        <v>2.2599958408960008E-2</v>
      </c>
      <c r="F35" s="17">
        <v>2.5000000000000001E-2</v>
      </c>
    </row>
    <row r="36" spans="1:6" x14ac:dyDescent="0.25">
      <c r="A36" t="str">
        <f t="shared" si="0"/>
        <v>2028</v>
      </c>
      <c r="B36" s="3" t="s">
        <v>35</v>
      </c>
      <c r="C36" s="5">
        <v>174.92490000000001</v>
      </c>
      <c r="D36" s="8">
        <f t="shared" si="1"/>
        <v>3.1249537398866822E-2</v>
      </c>
      <c r="E36" s="8">
        <f t="shared" si="3"/>
        <v>2.2402567039955024E-2</v>
      </c>
      <c r="F36" s="17">
        <v>2.5000000000000001E-2</v>
      </c>
    </row>
    <row r="37" spans="1:6" x14ac:dyDescent="0.25">
      <c r="A37" t="str">
        <f t="shared" si="0"/>
        <v>2028</v>
      </c>
      <c r="B37" s="3" t="s">
        <v>36</v>
      </c>
      <c r="C37" s="5">
        <v>175.71889999999999</v>
      </c>
      <c r="D37" s="8">
        <f t="shared" si="1"/>
        <v>1.8280357678830628E-2</v>
      </c>
      <c r="E37" s="8">
        <f t="shared" si="3"/>
        <v>2.2281239637207628E-2</v>
      </c>
      <c r="F37" s="17">
        <v>2.5000000000000001E-2</v>
      </c>
    </row>
    <row r="38" spans="1:6" x14ac:dyDescent="0.25">
      <c r="A38" t="str">
        <f t="shared" si="0"/>
        <v>2028</v>
      </c>
      <c r="B38" s="3" t="s">
        <v>37</v>
      </c>
      <c r="C38" s="5">
        <v>176.5635</v>
      </c>
      <c r="D38" s="8">
        <f t="shared" si="1"/>
        <v>1.9365223483402305E-2</v>
      </c>
      <c r="E38" s="8">
        <f t="shared" si="3"/>
        <v>2.215099005888721E-2</v>
      </c>
      <c r="F38" s="17">
        <v>2.5000000000000001E-2</v>
      </c>
    </row>
    <row r="39" spans="1:6" x14ac:dyDescent="0.25">
      <c r="A39" t="str">
        <f t="shared" si="0"/>
        <v>2029</v>
      </c>
      <c r="B39" s="3" t="s">
        <v>38</v>
      </c>
      <c r="C39" s="5">
        <v>177.4145</v>
      </c>
      <c r="D39" s="8">
        <f t="shared" si="1"/>
        <v>1.9419013831108112E-2</v>
      </c>
      <c r="E39" s="8">
        <f t="shared" si="3"/>
        <v>2.2064770797375788E-2</v>
      </c>
      <c r="F39" s="17">
        <v>2.5000000000000001E-2</v>
      </c>
    </row>
    <row r="40" spans="1:6" x14ac:dyDescent="0.25">
      <c r="A40" t="str">
        <f t="shared" si="0"/>
        <v>2029</v>
      </c>
      <c r="B40" s="3" t="s">
        <v>39</v>
      </c>
      <c r="C40" s="5">
        <v>178.7527</v>
      </c>
      <c r="D40" s="8">
        <f t="shared" si="1"/>
        <v>3.0514234573660426E-2</v>
      </c>
      <c r="E40" s="8">
        <f t="shared" si="3"/>
        <v>2.188253359012915E-2</v>
      </c>
      <c r="F40" s="17">
        <v>2.5000000000000001E-2</v>
      </c>
    </row>
    <row r="41" spans="1:6" x14ac:dyDescent="0.25">
      <c r="A41" t="str">
        <f t="shared" si="0"/>
        <v>2029</v>
      </c>
      <c r="B41" s="3" t="s">
        <v>40</v>
      </c>
      <c r="C41" s="5">
        <v>179.5607</v>
      </c>
      <c r="D41" s="8">
        <f t="shared" si="1"/>
        <v>1.8203809491725842E-2</v>
      </c>
      <c r="E41" s="8">
        <f t="shared" si="3"/>
        <v>2.1863328304468244E-2</v>
      </c>
      <c r="F41" s="17">
        <v>2.5000000000000001E-2</v>
      </c>
    </row>
    <row r="42" spans="1:6" x14ac:dyDescent="0.25">
      <c r="A42" t="str">
        <f t="shared" si="0"/>
        <v>2029</v>
      </c>
      <c r="B42" s="3" t="s">
        <v>41</v>
      </c>
      <c r="C42" s="5">
        <v>180.41290000000001</v>
      </c>
      <c r="D42" s="8">
        <f t="shared" si="1"/>
        <v>1.9119686327794927E-2</v>
      </c>
      <c r="E42" s="8">
        <f t="shared" si="3"/>
        <v>2.180178802527144E-2</v>
      </c>
      <c r="F42" s="17">
        <v>2.5000000000000001E-2</v>
      </c>
    </row>
    <row r="43" spans="1:6" x14ac:dyDescent="0.25">
      <c r="A43" t="str">
        <f t="shared" si="0"/>
        <v>2030</v>
      </c>
      <c r="B43" s="3" t="s">
        <v>42</v>
      </c>
      <c r="C43" s="5">
        <v>181.2801</v>
      </c>
      <c r="D43" s="8">
        <f t="shared" si="1"/>
        <v>1.9366080432725585E-2</v>
      </c>
      <c r="E43" s="8">
        <f t="shared" si="3"/>
        <v>2.1788523485960942E-2</v>
      </c>
      <c r="F43" s="17">
        <v>2.5000000000000001E-2</v>
      </c>
    </row>
    <row r="44" spans="1:6" x14ac:dyDescent="0.25">
      <c r="A44" t="str">
        <f t="shared" si="0"/>
        <v>2030</v>
      </c>
      <c r="B44" s="3" t="s">
        <v>43</v>
      </c>
      <c r="C44" s="5">
        <v>182.62219999999999</v>
      </c>
      <c r="D44" s="8">
        <f t="shared" si="1"/>
        <v>2.9944334190833866E-2</v>
      </c>
      <c r="E44" s="8">
        <f t="shared" si="3"/>
        <v>2.1647225468482301E-2</v>
      </c>
      <c r="F44" s="17">
        <v>2.5000000000000001E-2</v>
      </c>
    </row>
    <row r="45" spans="1:6" x14ac:dyDescent="0.25">
      <c r="A45" t="str">
        <f t="shared" si="0"/>
        <v>2030</v>
      </c>
      <c r="B45" s="3" t="s">
        <v>44</v>
      </c>
      <c r="C45" s="5">
        <v>183.45320000000001</v>
      </c>
      <c r="D45" s="8">
        <f t="shared" si="1"/>
        <v>1.832612403320999E-2</v>
      </c>
      <c r="E45" s="8">
        <f t="shared" si="3"/>
        <v>2.1677906134248914E-2</v>
      </c>
      <c r="F45" s="17">
        <v>2.5000000000000001E-2</v>
      </c>
    </row>
    <row r="46" spans="1:6" x14ac:dyDescent="0.25">
      <c r="A46" t="str">
        <f t="shared" si="0"/>
        <v>2030</v>
      </c>
      <c r="B46" s="3" t="s">
        <v>45</v>
      </c>
      <c r="C46" s="5">
        <v>184.30260000000001</v>
      </c>
      <c r="D46" s="8">
        <f t="shared" si="1"/>
        <v>1.8649277183009794E-2</v>
      </c>
      <c r="E46" s="8">
        <f t="shared" si="3"/>
        <v>2.1559988227005888E-2</v>
      </c>
      <c r="F46" s="17">
        <v>2.5000000000000001E-2</v>
      </c>
    </row>
    <row r="47" spans="1:6" x14ac:dyDescent="0.25">
      <c r="A47" t="str">
        <f t="shared" si="0"/>
        <v>2031</v>
      </c>
      <c r="B47" s="3" t="s">
        <v>46</v>
      </c>
      <c r="C47" s="5">
        <v>185.18819999999999</v>
      </c>
      <c r="D47" s="8">
        <f t="shared" si="1"/>
        <v>1.9359545051901739E-2</v>
      </c>
      <c r="E47" s="8">
        <f t="shared" si="3"/>
        <v>2.1558350861456965E-2</v>
      </c>
      <c r="F47" s="17">
        <v>2.5000000000000001E-2</v>
      </c>
    </row>
    <row r="48" spans="1:6" x14ac:dyDescent="0.25">
      <c r="A48" t="str">
        <f t="shared" si="0"/>
        <v>2031</v>
      </c>
      <c r="B48" s="3" t="s">
        <v>47</v>
      </c>
      <c r="C48" s="5">
        <v>186.1816</v>
      </c>
      <c r="D48" s="8">
        <f t="shared" si="1"/>
        <v>2.1630361471058013E-2</v>
      </c>
      <c r="E48" s="8">
        <f t="shared" si="3"/>
        <v>1.9490511011257095E-2</v>
      </c>
      <c r="F48" s="17">
        <v>2.5000000000000001E-2</v>
      </c>
    </row>
    <row r="49" spans="1:6" x14ac:dyDescent="0.25">
      <c r="A49" t="str">
        <f t="shared" si="0"/>
        <v>2031</v>
      </c>
      <c r="B49" s="3" t="s">
        <v>48</v>
      </c>
      <c r="C49" s="5">
        <v>187.03299999999999</v>
      </c>
      <c r="D49" s="8">
        <f t="shared" si="1"/>
        <v>1.8417672746373182E-2</v>
      </c>
      <c r="E49" s="8">
        <f t="shared" si="3"/>
        <v>1.9513423587050882E-2</v>
      </c>
      <c r="F49" s="17">
        <v>2.5000000000000001E-2</v>
      </c>
    </row>
    <row r="50" spans="1:6" x14ac:dyDescent="0.25">
      <c r="A50" t="str">
        <f t="shared" si="0"/>
        <v>2031</v>
      </c>
      <c r="B50" s="3" t="s">
        <v>49</v>
      </c>
      <c r="C50" s="5">
        <v>187.91329999999999</v>
      </c>
      <c r="D50" s="8">
        <f t="shared" si="1"/>
        <v>1.8959957394978799E-2</v>
      </c>
      <c r="E50" s="8">
        <f t="shared" si="3"/>
        <v>1.9591150640305477E-2</v>
      </c>
      <c r="F50" s="17">
        <v>2.5000000000000001E-2</v>
      </c>
    </row>
    <row r="51" spans="1:6" x14ac:dyDescent="0.25">
      <c r="A51" t="str">
        <f t="shared" si="0"/>
        <v>2032</v>
      </c>
      <c r="B51" s="3" t="s">
        <v>50</v>
      </c>
      <c r="C51" s="5">
        <v>188.80029999999999</v>
      </c>
      <c r="D51" s="8">
        <f t="shared" si="1"/>
        <v>1.9015154222320696E-2</v>
      </c>
      <c r="E51" s="8">
        <f t="shared" si="3"/>
        <v>1.9505022458234267E-2</v>
      </c>
      <c r="F51" s="17">
        <v>2.5000000000000001E-2</v>
      </c>
    </row>
    <row r="52" spans="1:6" x14ac:dyDescent="0.25">
      <c r="A52" t="str">
        <f t="shared" si="0"/>
        <v>2032</v>
      </c>
      <c r="B52" s="3" t="s">
        <v>51</v>
      </c>
      <c r="C52" s="5">
        <v>189.83940000000001</v>
      </c>
      <c r="D52" s="8">
        <f t="shared" si="1"/>
        <v>2.2197207496752913E-2</v>
      </c>
      <c r="E52" s="8">
        <f t="shared" si="3"/>
        <v>1.9646409741886472E-2</v>
      </c>
      <c r="F52" s="17">
        <v>2.5000000000000001E-2</v>
      </c>
    </row>
    <row r="53" spans="1:6" x14ac:dyDescent="0.25">
      <c r="A53" t="str">
        <f t="shared" si="0"/>
        <v>2032</v>
      </c>
      <c r="B53" s="3" t="s">
        <v>52</v>
      </c>
      <c r="C53" s="5">
        <v>190.71270000000001</v>
      </c>
      <c r="D53" s="8">
        <f t="shared" si="1"/>
        <v>1.8528177804566059E-2</v>
      </c>
      <c r="E53" s="8">
        <f t="shared" si="3"/>
        <v>1.9674068212561568E-2</v>
      </c>
      <c r="F53" s="17">
        <v>2.5000000000000001E-2</v>
      </c>
    </row>
    <row r="54" spans="1:6" x14ac:dyDescent="0.25">
      <c r="A54" t="str">
        <f t="shared" si="0"/>
        <v>2032</v>
      </c>
      <c r="B54" s="3" t="s">
        <v>53</v>
      </c>
      <c r="C54" s="5">
        <v>191.61179999999999</v>
      </c>
      <c r="D54" s="8">
        <f t="shared" si="1"/>
        <v>1.8991459109320097E-2</v>
      </c>
      <c r="E54" s="8">
        <f t="shared" ref="E54" si="4">C54/C50-1</f>
        <v>1.9681949069065396E-2</v>
      </c>
      <c r="F54" s="17">
        <v>2.5000000000000001E-2</v>
      </c>
    </row>
    <row r="55" spans="1:6" x14ac:dyDescent="0.25">
      <c r="A55" t="str">
        <f t="shared" si="0"/>
        <v>Sour</v>
      </c>
      <c r="B55" s="2" t="s">
        <v>54</v>
      </c>
      <c r="C55" s="1" t="s">
        <v>71</v>
      </c>
    </row>
    <row r="56" spans="1:6" ht="45" x14ac:dyDescent="0.25">
      <c r="A56" t="str">
        <f t="shared" si="0"/>
        <v>Seas</v>
      </c>
      <c r="B56" s="2" t="s">
        <v>55</v>
      </c>
      <c r="C56" s="1" t="s">
        <v>72</v>
      </c>
    </row>
    <row r="57" spans="1:6" ht="45" x14ac:dyDescent="0.25">
      <c r="A57" t="str">
        <f t="shared" si="0"/>
        <v>Base</v>
      </c>
      <c r="B57" s="2" t="s">
        <v>56</v>
      </c>
      <c r="C57" s="1" t="s">
        <v>73</v>
      </c>
    </row>
    <row r="58" spans="1:6" ht="45" x14ac:dyDescent="0.25">
      <c r="A58" t="str">
        <f t="shared" si="0"/>
        <v>Base</v>
      </c>
      <c r="B58" s="2" t="s">
        <v>57</v>
      </c>
      <c r="C58" s="1" t="s">
        <v>74</v>
      </c>
    </row>
    <row r="59" spans="1:6" ht="45" x14ac:dyDescent="0.25">
      <c r="A59" t="str">
        <f t="shared" si="0"/>
        <v>Hist</v>
      </c>
      <c r="B59" s="2" t="s">
        <v>58</v>
      </c>
      <c r="C59" s="1" t="s">
        <v>75</v>
      </c>
    </row>
    <row r="60" spans="1:6" ht="45" x14ac:dyDescent="0.25">
      <c r="A60" t="str">
        <f t="shared" si="0"/>
        <v>Hist</v>
      </c>
      <c r="B60" s="2" t="s">
        <v>59</v>
      </c>
      <c r="C60" s="1" t="s">
        <v>76</v>
      </c>
    </row>
    <row r="61" spans="1:6" ht="45" x14ac:dyDescent="0.25">
      <c r="A61" t="str">
        <f t="shared" si="0"/>
        <v>Date</v>
      </c>
      <c r="B61" s="2" t="s">
        <v>60</v>
      </c>
      <c r="C61" s="1" t="s">
        <v>77</v>
      </c>
    </row>
    <row r="62" spans="1:6" ht="30" x14ac:dyDescent="0.25">
      <c r="A62" t="str">
        <f t="shared" si="0"/>
        <v>Sour</v>
      </c>
      <c r="B62" s="2" t="s">
        <v>61</v>
      </c>
      <c r="C62" s="1" t="s">
        <v>78</v>
      </c>
    </row>
    <row r="63" spans="1:6" ht="45" x14ac:dyDescent="0.25">
      <c r="A63" t="str">
        <f t="shared" si="0"/>
        <v>Addi</v>
      </c>
      <c r="B63" s="2" t="s">
        <v>62</v>
      </c>
      <c r="C63" s="1" t="s">
        <v>79</v>
      </c>
    </row>
    <row r="64" spans="1:6" ht="30" x14ac:dyDescent="0.25">
      <c r="A64" t="str">
        <f t="shared" si="0"/>
        <v>Loca</v>
      </c>
      <c r="B64" s="2" t="s">
        <v>63</v>
      </c>
      <c r="C64" s="1" t="s">
        <v>80</v>
      </c>
    </row>
    <row r="65" spans="1:3" ht="30" x14ac:dyDescent="0.25">
      <c r="A65" t="str">
        <f t="shared" si="0"/>
        <v>Indi</v>
      </c>
      <c r="B65" s="2" t="s">
        <v>64</v>
      </c>
      <c r="C65" s="1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DD24-729F-4FC6-8AE8-BD0A124CA31F}">
  <dimension ref="A1:E65"/>
  <sheetViews>
    <sheetView topLeftCell="A16" workbookViewId="0">
      <selection activeCell="I17" sqref="I17"/>
    </sheetView>
  </sheetViews>
  <sheetFormatPr defaultRowHeight="15" x14ac:dyDescent="0.25"/>
  <sheetData>
    <row r="1" spans="1:5" x14ac:dyDescent="0.25">
      <c r="A1" s="2" t="s">
        <v>0</v>
      </c>
      <c r="B1" s="1" t="s">
        <v>65</v>
      </c>
      <c r="C1" s="1" t="s">
        <v>65</v>
      </c>
      <c r="D1" s="1" t="s">
        <v>65</v>
      </c>
      <c r="E1" s="1" t="s">
        <v>65</v>
      </c>
    </row>
    <row r="2" spans="1:5" x14ac:dyDescent="0.25">
      <c r="A2" s="2" t="s">
        <v>1</v>
      </c>
      <c r="B2" s="1" t="s">
        <v>94</v>
      </c>
      <c r="C2" s="1" t="s">
        <v>102</v>
      </c>
      <c r="D2" s="1" t="s">
        <v>110</v>
      </c>
      <c r="E2" s="1" t="s">
        <v>115</v>
      </c>
    </row>
    <row r="3" spans="1:5" x14ac:dyDescent="0.25">
      <c r="A3" s="2" t="s">
        <v>2</v>
      </c>
      <c r="B3" s="1" t="s">
        <v>67</v>
      </c>
      <c r="C3" s="1" t="s">
        <v>67</v>
      </c>
      <c r="D3" s="1" t="s">
        <v>67</v>
      </c>
      <c r="E3" s="1" t="s">
        <v>67</v>
      </c>
    </row>
    <row r="4" spans="1:5" x14ac:dyDescent="0.25">
      <c r="A4" s="2" t="s">
        <v>3</v>
      </c>
      <c r="B4" s="1" t="s">
        <v>95</v>
      </c>
      <c r="C4" s="1" t="s">
        <v>95</v>
      </c>
      <c r="D4" s="1" t="s">
        <v>95</v>
      </c>
      <c r="E4" s="1" t="s">
        <v>95</v>
      </c>
    </row>
    <row r="5" spans="1:5" x14ac:dyDescent="0.25">
      <c r="A5" s="2" t="s">
        <v>4</v>
      </c>
      <c r="B5" s="1" t="s">
        <v>96</v>
      </c>
      <c r="C5" s="1" t="s">
        <v>96</v>
      </c>
      <c r="D5" s="1" t="s">
        <v>96</v>
      </c>
      <c r="E5" s="1" t="s">
        <v>96</v>
      </c>
    </row>
    <row r="6" spans="1:5" ht="30" x14ac:dyDescent="0.25">
      <c r="A6" s="2" t="s">
        <v>5</v>
      </c>
      <c r="B6" s="9" t="s">
        <v>126</v>
      </c>
      <c r="C6" s="9" t="s">
        <v>127</v>
      </c>
      <c r="D6" s="9" t="s">
        <v>128</v>
      </c>
      <c r="E6" s="9" t="s">
        <v>129</v>
      </c>
    </row>
    <row r="7" spans="1:5" x14ac:dyDescent="0.25">
      <c r="A7" s="3" t="s">
        <v>6</v>
      </c>
      <c r="B7" s="4">
        <v>0.25</v>
      </c>
      <c r="C7" s="4">
        <v>1.1519349999999999</v>
      </c>
      <c r="D7" s="4">
        <v>0.66209680000000004</v>
      </c>
      <c r="E7" s="4">
        <v>3.27</v>
      </c>
    </row>
    <row r="8" spans="1:5" x14ac:dyDescent="0.25">
      <c r="A8" s="3" t="s">
        <v>7</v>
      </c>
      <c r="B8" s="4">
        <v>0.25</v>
      </c>
      <c r="C8" s="4">
        <v>1.4868250000000001</v>
      </c>
      <c r="D8" s="4">
        <v>0.92555560000000003</v>
      </c>
      <c r="E8" s="4">
        <v>3.253333</v>
      </c>
    </row>
    <row r="9" spans="1:5" x14ac:dyDescent="0.25">
      <c r="A9" s="3" t="s">
        <v>8</v>
      </c>
      <c r="B9" s="4">
        <v>0.25</v>
      </c>
      <c r="C9" s="4">
        <v>1.2350000000000001</v>
      </c>
      <c r="D9" s="4">
        <v>0.86048389999999997</v>
      </c>
      <c r="E9" s="4">
        <v>3.2066669999999999</v>
      </c>
    </row>
    <row r="10" spans="1:5" x14ac:dyDescent="0.25">
      <c r="A10" s="3" t="s">
        <v>9</v>
      </c>
      <c r="B10" s="4">
        <v>0.25</v>
      </c>
      <c r="C10" s="4">
        <v>1.577258</v>
      </c>
      <c r="D10" s="4">
        <v>1.342903</v>
      </c>
      <c r="E10" s="4">
        <v>3.38</v>
      </c>
    </row>
    <row r="11" spans="1:5" x14ac:dyDescent="0.25">
      <c r="A11" s="3" t="s">
        <v>10</v>
      </c>
      <c r="B11" s="4">
        <v>0.33203129999999997</v>
      </c>
      <c r="C11" s="4">
        <v>1.934355</v>
      </c>
      <c r="D11" s="4">
        <v>1.7701610000000001</v>
      </c>
      <c r="E11" s="4">
        <v>3.5966670000000001</v>
      </c>
    </row>
    <row r="12" spans="1:5" x14ac:dyDescent="0.25">
      <c r="A12" s="3" t="s">
        <v>11</v>
      </c>
      <c r="B12" s="4">
        <v>1.0923080000000001</v>
      </c>
      <c r="C12" s="4">
        <v>2.9890479999999999</v>
      </c>
      <c r="D12" s="4">
        <v>2.8676189999999999</v>
      </c>
      <c r="E12" s="4">
        <v>4.6233329999999997</v>
      </c>
    </row>
    <row r="13" spans="1:5" x14ac:dyDescent="0.25">
      <c r="A13" s="3" t="s">
        <v>12</v>
      </c>
      <c r="B13" s="5">
        <v>3.0414629999999998</v>
      </c>
      <c r="C13" s="5">
        <v>3.2661129999999998</v>
      </c>
      <c r="D13" s="5">
        <v>3.4788410000000001</v>
      </c>
      <c r="E13" s="5">
        <v>5.8814070000000003</v>
      </c>
    </row>
    <row r="14" spans="1:5" x14ac:dyDescent="0.25">
      <c r="A14" s="3" t="s">
        <v>13</v>
      </c>
      <c r="B14" s="5">
        <v>3.926383</v>
      </c>
      <c r="C14" s="5">
        <v>3.6274790000000001</v>
      </c>
      <c r="D14" s="5">
        <v>3.8566790000000002</v>
      </c>
      <c r="E14" s="5">
        <v>6.0340129999999998</v>
      </c>
    </row>
    <row r="15" spans="1:5" x14ac:dyDescent="0.25">
      <c r="A15" s="3" t="s">
        <v>14</v>
      </c>
      <c r="B15" s="5">
        <v>4.0005949999999997</v>
      </c>
      <c r="C15" s="5">
        <v>3.685578</v>
      </c>
      <c r="D15" s="5">
        <v>3.7822390000000001</v>
      </c>
      <c r="E15" s="5">
        <v>5.9334889999999998</v>
      </c>
    </row>
    <row r="16" spans="1:5" x14ac:dyDescent="0.25">
      <c r="A16" s="3" t="s">
        <v>15</v>
      </c>
      <c r="B16" s="5">
        <v>3.9645890000000001</v>
      </c>
      <c r="C16" s="5">
        <v>3.6008930000000001</v>
      </c>
      <c r="D16" s="5">
        <v>3.7320220000000002</v>
      </c>
      <c r="E16" s="5">
        <v>5.8535409999999999</v>
      </c>
    </row>
    <row r="17" spans="1:5" x14ac:dyDescent="0.25">
      <c r="A17" s="3" t="s">
        <v>16</v>
      </c>
      <c r="B17" s="5">
        <v>3.9448910000000001</v>
      </c>
      <c r="C17" s="5">
        <v>3.4311099999999999</v>
      </c>
      <c r="D17" s="5">
        <v>3.5264669999999998</v>
      </c>
      <c r="E17" s="5">
        <v>5.6922319999999997</v>
      </c>
    </row>
    <row r="18" spans="1:5" x14ac:dyDescent="0.25">
      <c r="A18" s="3" t="s">
        <v>17</v>
      </c>
      <c r="B18" s="5">
        <v>3.628717</v>
      </c>
      <c r="C18" s="5">
        <v>3.2281409999999999</v>
      </c>
      <c r="D18" s="5">
        <v>3.252964</v>
      </c>
      <c r="E18" s="5">
        <v>5.4749889999999999</v>
      </c>
    </row>
    <row r="19" spans="1:5" x14ac:dyDescent="0.25">
      <c r="A19" s="3" t="s">
        <v>18</v>
      </c>
      <c r="B19" s="5">
        <v>3.0762770000000002</v>
      </c>
      <c r="C19" s="5">
        <v>3.0588340000000001</v>
      </c>
      <c r="D19" s="5">
        <v>3.0022989999999998</v>
      </c>
      <c r="E19" s="5">
        <v>5.2755270000000003</v>
      </c>
    </row>
    <row r="20" spans="1:5" x14ac:dyDescent="0.25">
      <c r="A20" s="3" t="s">
        <v>19</v>
      </c>
      <c r="B20" s="5">
        <v>2.5295779999999999</v>
      </c>
      <c r="C20" s="5">
        <v>2.9402949999999999</v>
      </c>
      <c r="D20" s="5">
        <v>2.7379169999999999</v>
      </c>
      <c r="E20" s="5">
        <v>5.1287209999999996</v>
      </c>
    </row>
    <row r="21" spans="1:5" x14ac:dyDescent="0.25">
      <c r="A21" s="3" t="s">
        <v>20</v>
      </c>
      <c r="B21" s="5">
        <v>2.5</v>
      </c>
      <c r="C21" s="5">
        <v>3.0610270000000002</v>
      </c>
      <c r="D21" s="5">
        <v>2.8178839999999998</v>
      </c>
      <c r="E21" s="5">
        <v>5.2498610000000001</v>
      </c>
    </row>
    <row r="22" spans="1:5" x14ac:dyDescent="0.25">
      <c r="A22" s="3" t="s">
        <v>21</v>
      </c>
      <c r="B22" s="5">
        <v>2.5</v>
      </c>
      <c r="C22" s="5">
        <v>3.0915430000000002</v>
      </c>
      <c r="D22" s="5">
        <v>2.8404989999999999</v>
      </c>
      <c r="E22" s="5">
        <v>5.3028380000000004</v>
      </c>
    </row>
    <row r="23" spans="1:5" x14ac:dyDescent="0.25">
      <c r="A23" s="3" t="s">
        <v>22</v>
      </c>
      <c r="B23" s="5">
        <v>2.5</v>
      </c>
      <c r="C23" s="5">
        <v>3.08169</v>
      </c>
      <c r="D23" s="5">
        <v>2.8332090000000001</v>
      </c>
      <c r="E23" s="5">
        <v>5.3112680000000001</v>
      </c>
    </row>
    <row r="24" spans="1:5" x14ac:dyDescent="0.25">
      <c r="A24" s="3" t="s">
        <v>23</v>
      </c>
      <c r="B24" s="5">
        <v>2.5</v>
      </c>
      <c r="C24" s="5">
        <v>3.0815730000000001</v>
      </c>
      <c r="D24" s="5">
        <v>2.8331200000000001</v>
      </c>
      <c r="E24" s="5">
        <v>5.3125580000000001</v>
      </c>
    </row>
    <row r="25" spans="1:5" x14ac:dyDescent="0.25">
      <c r="A25" s="3" t="s">
        <v>24</v>
      </c>
      <c r="B25" s="5">
        <v>2.5</v>
      </c>
      <c r="C25" s="5">
        <v>3.080851</v>
      </c>
      <c r="D25" s="5">
        <v>2.8325990000000001</v>
      </c>
      <c r="E25" s="5">
        <v>5.3125439999999999</v>
      </c>
    </row>
    <row r="26" spans="1:5" x14ac:dyDescent="0.25">
      <c r="A26" s="3" t="s">
        <v>25</v>
      </c>
      <c r="B26" s="5">
        <v>2.5</v>
      </c>
      <c r="C26" s="5">
        <v>3.0811410000000001</v>
      </c>
      <c r="D26" s="5">
        <v>2.8328039999999999</v>
      </c>
      <c r="E26" s="5">
        <v>5.3130009999999999</v>
      </c>
    </row>
    <row r="27" spans="1:5" x14ac:dyDescent="0.25">
      <c r="A27" s="3" t="s">
        <v>26</v>
      </c>
      <c r="B27" s="5">
        <v>2.5</v>
      </c>
      <c r="C27" s="5">
        <v>3.082643</v>
      </c>
      <c r="D27" s="5">
        <v>2.8339349999999999</v>
      </c>
      <c r="E27" s="5">
        <v>5.3142620000000003</v>
      </c>
    </row>
    <row r="28" spans="1:5" x14ac:dyDescent="0.25">
      <c r="A28" s="3" t="s">
        <v>27</v>
      </c>
      <c r="B28" s="5">
        <v>2.5</v>
      </c>
      <c r="C28" s="5">
        <v>3.0846659999999999</v>
      </c>
      <c r="D28" s="5">
        <v>2.835423</v>
      </c>
      <c r="E28" s="5">
        <v>5.3158960000000004</v>
      </c>
    </row>
    <row r="29" spans="1:5" x14ac:dyDescent="0.25">
      <c r="A29" s="3" t="s">
        <v>28</v>
      </c>
      <c r="B29" s="5">
        <v>2.5</v>
      </c>
      <c r="C29" s="5">
        <v>3.0854409999999999</v>
      </c>
      <c r="D29" s="5">
        <v>2.8359939999999999</v>
      </c>
      <c r="E29" s="5">
        <v>5.3166650000000004</v>
      </c>
    </row>
    <row r="30" spans="1:5" x14ac:dyDescent="0.25">
      <c r="A30" s="3" t="s">
        <v>29</v>
      </c>
      <c r="B30" s="5">
        <v>2.5</v>
      </c>
      <c r="C30" s="5">
        <v>3.0858270000000001</v>
      </c>
      <c r="D30" s="5">
        <v>2.8362759999999998</v>
      </c>
      <c r="E30" s="5">
        <v>5.3170469999999996</v>
      </c>
    </row>
    <row r="31" spans="1:5" x14ac:dyDescent="0.25">
      <c r="A31" s="3" t="s">
        <v>30</v>
      </c>
      <c r="B31" s="5">
        <v>2.5</v>
      </c>
      <c r="C31" s="5">
        <v>3.0862020000000001</v>
      </c>
      <c r="D31" s="5">
        <v>2.8404739999999999</v>
      </c>
      <c r="E31" s="5">
        <v>5.3173640000000004</v>
      </c>
    </row>
    <row r="32" spans="1:5" x14ac:dyDescent="0.25">
      <c r="A32" s="3" t="s">
        <v>31</v>
      </c>
      <c r="B32" s="5">
        <v>2.5</v>
      </c>
      <c r="C32" s="5">
        <v>3.08657</v>
      </c>
      <c r="D32" s="5">
        <v>2.8384369999999999</v>
      </c>
      <c r="E32" s="5">
        <v>5.3176589999999999</v>
      </c>
    </row>
    <row r="33" spans="1:5" x14ac:dyDescent="0.25">
      <c r="A33" s="3" t="s">
        <v>32</v>
      </c>
      <c r="B33" s="5">
        <v>2.5</v>
      </c>
      <c r="C33" s="5">
        <v>3.0871119999999999</v>
      </c>
      <c r="D33" s="5">
        <v>2.8365290000000001</v>
      </c>
      <c r="E33" s="5">
        <v>5.3180610000000001</v>
      </c>
    </row>
    <row r="34" spans="1:5" x14ac:dyDescent="0.25">
      <c r="A34" s="3" t="s">
        <v>33</v>
      </c>
      <c r="B34" s="5">
        <v>2.5</v>
      </c>
      <c r="C34" s="5">
        <v>3.0871710000000001</v>
      </c>
      <c r="D34" s="5">
        <v>2.834257</v>
      </c>
      <c r="E34" s="5">
        <v>5.3181390000000004</v>
      </c>
    </row>
    <row r="35" spans="1:5" x14ac:dyDescent="0.25">
      <c r="A35" s="3" t="s">
        <v>34</v>
      </c>
      <c r="B35" s="5">
        <v>2.5</v>
      </c>
      <c r="C35" s="5">
        <v>3.0870009999999999</v>
      </c>
      <c r="D35" s="5">
        <v>2.8318180000000002</v>
      </c>
      <c r="E35" s="5">
        <v>5.3180259999999997</v>
      </c>
    </row>
    <row r="36" spans="1:5" x14ac:dyDescent="0.25">
      <c r="A36" s="3" t="s">
        <v>35</v>
      </c>
      <c r="B36" s="5">
        <v>2.5</v>
      </c>
      <c r="C36" s="5">
        <v>3.0868790000000002</v>
      </c>
      <c r="D36" s="5">
        <v>2.8294169999999998</v>
      </c>
      <c r="E36" s="5">
        <v>5.3179290000000004</v>
      </c>
    </row>
    <row r="37" spans="1:5" x14ac:dyDescent="0.25">
      <c r="A37" s="3" t="s">
        <v>36</v>
      </c>
      <c r="B37" s="5">
        <v>2.5</v>
      </c>
      <c r="C37" s="5">
        <v>3.0857109999999999</v>
      </c>
      <c r="D37" s="5">
        <v>2.827639</v>
      </c>
      <c r="E37" s="5">
        <v>5.3171280000000003</v>
      </c>
    </row>
    <row r="38" spans="1:5" x14ac:dyDescent="0.25">
      <c r="A38" s="3" t="s">
        <v>37</v>
      </c>
      <c r="B38" s="5">
        <v>2.5</v>
      </c>
      <c r="C38" s="5">
        <v>3.084619</v>
      </c>
      <c r="D38" s="5">
        <v>2.8273160000000002</v>
      </c>
      <c r="E38" s="5">
        <v>5.3163179999999999</v>
      </c>
    </row>
    <row r="39" spans="1:5" x14ac:dyDescent="0.25">
      <c r="A39" s="3" t="s">
        <v>38</v>
      </c>
      <c r="B39" s="5">
        <v>2.5</v>
      </c>
      <c r="C39" s="5">
        <v>3.0848140000000002</v>
      </c>
      <c r="D39" s="5">
        <v>2.8274539999999999</v>
      </c>
      <c r="E39" s="5">
        <v>5.3163900000000002</v>
      </c>
    </row>
    <row r="40" spans="1:5" x14ac:dyDescent="0.25">
      <c r="A40" s="3" t="s">
        <v>39</v>
      </c>
      <c r="B40" s="5">
        <v>2.5</v>
      </c>
      <c r="C40" s="5">
        <v>3.0859960000000002</v>
      </c>
      <c r="D40" s="5">
        <v>2.8283360000000002</v>
      </c>
      <c r="E40" s="5">
        <v>5.3172189999999997</v>
      </c>
    </row>
    <row r="41" spans="1:5" x14ac:dyDescent="0.25">
      <c r="A41" s="3" t="s">
        <v>40</v>
      </c>
      <c r="B41" s="5">
        <v>2.5</v>
      </c>
      <c r="C41" s="5">
        <v>3.0865010000000002</v>
      </c>
      <c r="D41" s="5">
        <v>2.8287100000000001</v>
      </c>
      <c r="E41" s="5">
        <v>5.3176500000000004</v>
      </c>
    </row>
    <row r="42" spans="1:5" x14ac:dyDescent="0.25">
      <c r="A42" s="3" t="s">
        <v>41</v>
      </c>
      <c r="B42" s="5">
        <v>2.5</v>
      </c>
      <c r="C42" s="5">
        <v>3.0863800000000001</v>
      </c>
      <c r="D42" s="5">
        <v>2.8286199999999999</v>
      </c>
      <c r="E42" s="5">
        <v>5.3176050000000004</v>
      </c>
    </row>
    <row r="43" spans="1:5" x14ac:dyDescent="0.25">
      <c r="A43" s="3" t="s">
        <v>42</v>
      </c>
      <c r="B43" s="5">
        <v>2.5</v>
      </c>
      <c r="C43" s="5">
        <v>3.086322</v>
      </c>
      <c r="D43" s="5">
        <v>2.8285830000000001</v>
      </c>
      <c r="E43" s="5">
        <v>5.3175549999999996</v>
      </c>
    </row>
    <row r="44" spans="1:5" x14ac:dyDescent="0.25">
      <c r="A44" s="3" t="s">
        <v>43</v>
      </c>
      <c r="B44" s="5">
        <v>2.5</v>
      </c>
      <c r="C44" s="5">
        <v>3.0866259999999999</v>
      </c>
      <c r="D44" s="5">
        <v>2.828811</v>
      </c>
      <c r="E44" s="5">
        <v>5.3176699999999997</v>
      </c>
    </row>
    <row r="45" spans="1:5" x14ac:dyDescent="0.25">
      <c r="A45" s="3" t="s">
        <v>44</v>
      </c>
      <c r="B45" s="5">
        <v>2.5</v>
      </c>
      <c r="C45" s="5">
        <v>3.0872999999999999</v>
      </c>
      <c r="D45" s="5">
        <v>2.8293140000000001</v>
      </c>
      <c r="E45" s="5">
        <v>5.3181620000000001</v>
      </c>
    </row>
    <row r="46" spans="1:5" x14ac:dyDescent="0.25">
      <c r="A46" s="3" t="s">
        <v>45</v>
      </c>
      <c r="B46" s="5">
        <v>2.5</v>
      </c>
      <c r="C46" s="5">
        <v>3.0881630000000002</v>
      </c>
      <c r="D46" s="5">
        <v>2.829952</v>
      </c>
      <c r="E46" s="5">
        <v>5.3188079999999998</v>
      </c>
    </row>
    <row r="47" spans="1:5" x14ac:dyDescent="0.25">
      <c r="A47" s="3" t="s">
        <v>46</v>
      </c>
      <c r="B47" s="5">
        <v>2.5</v>
      </c>
      <c r="C47" s="5">
        <v>3.0890689999999998</v>
      </c>
      <c r="D47" s="5">
        <v>2.8306279999999999</v>
      </c>
      <c r="E47" s="5">
        <v>5.3194970000000001</v>
      </c>
    </row>
    <row r="48" spans="1:5" x14ac:dyDescent="0.25">
      <c r="A48" s="3" t="s">
        <v>47</v>
      </c>
      <c r="B48" s="5">
        <v>2.5</v>
      </c>
      <c r="C48" s="5">
        <v>3.0898780000000001</v>
      </c>
      <c r="D48" s="5">
        <v>2.8312089999999999</v>
      </c>
      <c r="E48" s="5">
        <v>5.3200849999999997</v>
      </c>
    </row>
    <row r="49" spans="1:5" x14ac:dyDescent="0.25">
      <c r="A49" s="3" t="s">
        <v>48</v>
      </c>
      <c r="B49" s="5">
        <v>2.5</v>
      </c>
      <c r="C49" s="5">
        <v>3.0904919999999998</v>
      </c>
      <c r="D49" s="5">
        <v>2.8316819999999998</v>
      </c>
      <c r="E49" s="5">
        <v>5.3205330000000002</v>
      </c>
    </row>
    <row r="50" spans="1:5" x14ac:dyDescent="0.25">
      <c r="A50" s="3" t="s">
        <v>49</v>
      </c>
      <c r="B50" s="5">
        <v>2.5</v>
      </c>
      <c r="C50" s="5">
        <v>3.0909719999999998</v>
      </c>
      <c r="D50" s="5">
        <v>2.8320370000000001</v>
      </c>
      <c r="E50" s="5">
        <v>5.3208830000000003</v>
      </c>
    </row>
    <row r="51" spans="1:5" x14ac:dyDescent="0.25">
      <c r="A51" s="3" t="s">
        <v>50</v>
      </c>
      <c r="B51" s="5">
        <v>2.5</v>
      </c>
      <c r="C51" s="5">
        <v>3.0912199999999999</v>
      </c>
      <c r="D51" s="5">
        <v>2.832211</v>
      </c>
      <c r="E51" s="5">
        <v>5.3210810000000004</v>
      </c>
    </row>
    <row r="52" spans="1:5" x14ac:dyDescent="0.25">
      <c r="A52" s="3" t="s">
        <v>51</v>
      </c>
      <c r="B52" s="5">
        <v>2.5</v>
      </c>
      <c r="C52" s="5">
        <v>3.0912839999999999</v>
      </c>
      <c r="D52" s="5">
        <v>2.8322560000000001</v>
      </c>
      <c r="E52" s="5">
        <v>5.3211170000000001</v>
      </c>
    </row>
    <row r="53" spans="1:5" x14ac:dyDescent="0.25">
      <c r="A53" s="3" t="s">
        <v>52</v>
      </c>
      <c r="B53" s="5">
        <v>2.5</v>
      </c>
      <c r="C53" s="5">
        <v>3.0918160000000001</v>
      </c>
      <c r="D53" s="5">
        <v>2.8326440000000002</v>
      </c>
      <c r="E53" s="5">
        <v>5.3214389999999998</v>
      </c>
    </row>
    <row r="54" spans="1:5" x14ac:dyDescent="0.25">
      <c r="A54" s="3" t="s">
        <v>53</v>
      </c>
      <c r="B54" s="5">
        <v>2.5</v>
      </c>
      <c r="C54" s="5">
        <v>3.0909599999999999</v>
      </c>
      <c r="D54" s="5">
        <v>2.8320210000000001</v>
      </c>
      <c r="E54" s="5">
        <v>5.3208989999999998</v>
      </c>
    </row>
    <row r="55" spans="1:5" x14ac:dyDescent="0.25">
      <c r="A55" s="2" t="s">
        <v>54</v>
      </c>
      <c r="B55" s="1" t="s">
        <v>97</v>
      </c>
      <c r="C55" s="1" t="s">
        <v>97</v>
      </c>
      <c r="D55" s="1" t="s">
        <v>111</v>
      </c>
      <c r="E55" s="1" t="s">
        <v>116</v>
      </c>
    </row>
    <row r="56" spans="1:5" ht="45" x14ac:dyDescent="0.25">
      <c r="A56" s="2" t="s">
        <v>55</v>
      </c>
      <c r="B56" s="1" t="s">
        <v>98</v>
      </c>
      <c r="C56" s="1" t="s">
        <v>98</v>
      </c>
      <c r="D56" s="1" t="s">
        <v>98</v>
      </c>
      <c r="E56" s="1" t="s">
        <v>98</v>
      </c>
    </row>
    <row r="57" spans="1:5" ht="45" x14ac:dyDescent="0.25">
      <c r="A57" s="2" t="s">
        <v>56</v>
      </c>
      <c r="B57" s="1" t="s">
        <v>73</v>
      </c>
      <c r="C57" s="1" t="s">
        <v>73</v>
      </c>
      <c r="D57" s="1" t="s">
        <v>73</v>
      </c>
      <c r="E57" s="1" t="s">
        <v>73</v>
      </c>
    </row>
    <row r="58" spans="1:5" ht="45" x14ac:dyDescent="0.25">
      <c r="A58" s="2" t="s">
        <v>57</v>
      </c>
      <c r="B58" s="1" t="s">
        <v>73</v>
      </c>
      <c r="C58" s="1" t="s">
        <v>73</v>
      </c>
      <c r="D58" s="1" t="s">
        <v>73</v>
      </c>
      <c r="E58" s="1" t="s">
        <v>73</v>
      </c>
    </row>
    <row r="59" spans="1:5" ht="45" x14ac:dyDescent="0.25">
      <c r="A59" s="2" t="s">
        <v>58</v>
      </c>
      <c r="B59" s="1" t="s">
        <v>75</v>
      </c>
      <c r="C59" s="1" t="s">
        <v>75</v>
      </c>
      <c r="D59" s="1" t="s">
        <v>75</v>
      </c>
      <c r="E59" s="1" t="s">
        <v>75</v>
      </c>
    </row>
    <row r="60" spans="1:5" ht="45" x14ac:dyDescent="0.25">
      <c r="A60" s="2" t="s">
        <v>59</v>
      </c>
      <c r="B60" s="1" t="s">
        <v>76</v>
      </c>
      <c r="C60" s="1" t="s">
        <v>76</v>
      </c>
      <c r="D60" s="1" t="s">
        <v>76</v>
      </c>
      <c r="E60" s="1" t="s">
        <v>76</v>
      </c>
    </row>
    <row r="61" spans="1:5" ht="45" x14ac:dyDescent="0.25">
      <c r="A61" s="2" t="s">
        <v>60</v>
      </c>
      <c r="B61" s="1" t="s">
        <v>77</v>
      </c>
      <c r="C61" s="1" t="s">
        <v>77</v>
      </c>
      <c r="D61" s="1" t="s">
        <v>77</v>
      </c>
      <c r="E61" s="1" t="s">
        <v>77</v>
      </c>
    </row>
    <row r="62" spans="1:5" ht="30" x14ac:dyDescent="0.25">
      <c r="A62" s="2" t="s">
        <v>61</v>
      </c>
      <c r="B62" s="1" t="s">
        <v>99</v>
      </c>
      <c r="C62" s="1" t="s">
        <v>103</v>
      </c>
      <c r="D62" s="1" t="s">
        <v>112</v>
      </c>
      <c r="E62" s="1" t="s">
        <v>117</v>
      </c>
    </row>
    <row r="63" spans="1:5" ht="45" x14ac:dyDescent="0.25">
      <c r="A63" s="2" t="s">
        <v>62</v>
      </c>
      <c r="B63" s="1" t="s">
        <v>100</v>
      </c>
      <c r="C63" s="1" t="s">
        <v>104</v>
      </c>
      <c r="D63" s="1" t="s">
        <v>113</v>
      </c>
      <c r="E63" s="1" t="s">
        <v>118</v>
      </c>
    </row>
    <row r="64" spans="1:5" ht="30" x14ac:dyDescent="0.25">
      <c r="A64" s="2" t="s">
        <v>63</v>
      </c>
      <c r="B64" s="1" t="s">
        <v>80</v>
      </c>
      <c r="C64" s="1" t="s">
        <v>80</v>
      </c>
      <c r="D64" s="1" t="s">
        <v>80</v>
      </c>
      <c r="E64" s="1" t="s">
        <v>80</v>
      </c>
    </row>
    <row r="65" spans="1:5" ht="30" x14ac:dyDescent="0.25">
      <c r="A65" s="2" t="s">
        <v>64</v>
      </c>
      <c r="B65" s="1" t="s">
        <v>101</v>
      </c>
      <c r="C65" s="1" t="s">
        <v>105</v>
      </c>
      <c r="D65" s="1" t="s">
        <v>114</v>
      </c>
      <c r="E65" s="1" t="s">
        <v>119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CD4-E5D6-46E6-82B6-7CE8377A8C43}">
  <dimension ref="A2:F9"/>
  <sheetViews>
    <sheetView workbookViewId="0">
      <selection activeCell="E34" sqref="E34"/>
    </sheetView>
  </sheetViews>
  <sheetFormatPr defaultRowHeight="15" x14ac:dyDescent="0.25"/>
  <cols>
    <col min="1" max="1" width="36" style="11" bestFit="1" customWidth="1"/>
    <col min="2" max="16384" width="9.140625" style="11"/>
  </cols>
  <sheetData>
    <row r="2" spans="1:6" x14ac:dyDescent="0.25">
      <c r="A2" s="10"/>
      <c r="B2" s="10">
        <v>2021</v>
      </c>
      <c r="C2" s="10">
        <v>2022</v>
      </c>
      <c r="D2" s="10">
        <v>2023</v>
      </c>
      <c r="E2" s="10">
        <v>2024</v>
      </c>
      <c r="F2" s="10">
        <v>2025</v>
      </c>
    </row>
    <row r="3" spans="1:6" x14ac:dyDescent="0.25">
      <c r="A3" s="12" t="s">
        <v>93</v>
      </c>
      <c r="B3" s="13">
        <v>4.5408486320437147</v>
      </c>
      <c r="C3" s="13">
        <v>2.7858631439348303</v>
      </c>
      <c r="D3" s="13">
        <v>-1.2636227638280317</v>
      </c>
      <c r="E3" s="13">
        <v>2.9447342592531456</v>
      </c>
      <c r="F3" s="13">
        <v>3.5721220069751869</v>
      </c>
    </row>
    <row r="4" spans="1:6" x14ac:dyDescent="0.25">
      <c r="A4" s="10" t="s">
        <v>130</v>
      </c>
      <c r="B4" s="14">
        <v>2.7255524317665527</v>
      </c>
      <c r="C4" s="14">
        <v>2.7146841725047506</v>
      </c>
      <c r="D4" s="14">
        <v>-0.55345128852322556</v>
      </c>
      <c r="E4" s="14">
        <v>1.3282563022790157</v>
      </c>
      <c r="F4" s="14">
        <v>2.1482026900243314</v>
      </c>
    </row>
    <row r="5" spans="1:6" x14ac:dyDescent="0.25">
      <c r="A5" s="10" t="s">
        <v>131</v>
      </c>
      <c r="B5" s="14">
        <v>1.4688153305196283</v>
      </c>
      <c r="C5" s="14">
        <v>0.40716378994175706</v>
      </c>
      <c r="D5" s="14">
        <v>-0.19693016872685221</v>
      </c>
      <c r="E5" s="14">
        <v>-2.5790089183188661E-3</v>
      </c>
      <c r="F5" s="14">
        <v>0.15392827383500568</v>
      </c>
    </row>
    <row r="6" spans="1:6" x14ac:dyDescent="0.25">
      <c r="A6" s="10" t="s">
        <v>132</v>
      </c>
      <c r="B6" s="14">
        <v>1.5910740232090741</v>
      </c>
      <c r="C6" s="14">
        <v>-0.29623000804896416</v>
      </c>
      <c r="D6" s="14">
        <v>-1.1812668676118998</v>
      </c>
      <c r="E6" s="14">
        <v>0.73504648094066161</v>
      </c>
      <c r="F6" s="14">
        <v>1.3315671615532656</v>
      </c>
    </row>
    <row r="7" spans="1:6" x14ac:dyDescent="0.25">
      <c r="A7" s="10" t="s">
        <v>133</v>
      </c>
      <c r="B7" s="14">
        <v>0.41855491091376479</v>
      </c>
      <c r="C7" s="14">
        <v>1.2433309688025844</v>
      </c>
      <c r="D7" s="14">
        <v>1.7776085069639065</v>
      </c>
      <c r="E7" s="14">
        <v>1.1633162982600236</v>
      </c>
      <c r="F7" s="14">
        <v>1.1216950385521542</v>
      </c>
    </row>
    <row r="8" spans="1:6" x14ac:dyDescent="0.25">
      <c r="A8" s="10" t="s">
        <v>134</v>
      </c>
      <c r="B8" s="14">
        <v>-2.3890381413167288</v>
      </c>
      <c r="C8" s="14">
        <v>-2.4608871628189153</v>
      </c>
      <c r="D8" s="14">
        <v>5.5602910743391014E-2</v>
      </c>
      <c r="E8" s="14">
        <v>-0.26190843727511975</v>
      </c>
      <c r="F8" s="14">
        <v>-1.0136622010232872</v>
      </c>
    </row>
    <row r="9" spans="1:6" x14ac:dyDescent="0.25">
      <c r="A9" s="10" t="s">
        <v>135</v>
      </c>
      <c r="B9" s="14">
        <v>0.7258900769514236</v>
      </c>
      <c r="C9" s="14">
        <v>1.1778013835536176</v>
      </c>
      <c r="D9" s="14">
        <v>-1.1651858566733517</v>
      </c>
      <c r="E9" s="14">
        <v>-1.7397376033116696E-2</v>
      </c>
      <c r="F9" s="14">
        <v>-0.16960895596628278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533E-25F8-44DB-80AC-F66C97C2AEE5}">
  <sheetPr>
    <tabColor theme="9" tint="0.59999389629810485"/>
  </sheetPr>
  <dimension ref="A1:I133"/>
  <sheetViews>
    <sheetView tabSelected="1" zoomScaleNormal="100" workbookViewId="0">
      <pane xSplit="1" ySplit="2" topLeftCell="B98" activePane="bottomRight" state="frozen"/>
      <selection activeCell="L89" sqref="L89"/>
      <selection pane="topRight" activeCell="L89" sqref="L89"/>
      <selection pane="bottomLeft" activeCell="L89" sqref="L89"/>
      <selection pane="bottomRight" activeCell="G103" sqref="G103"/>
    </sheetView>
  </sheetViews>
  <sheetFormatPr defaultRowHeight="15" x14ac:dyDescent="0.25"/>
  <cols>
    <col min="1" max="1" width="9.140625" style="18"/>
    <col min="2" max="2" width="26.85546875" style="18" customWidth="1"/>
    <col min="3" max="3" width="21.28515625" style="18" customWidth="1"/>
    <col min="4" max="4" width="22.5703125" style="18" customWidth="1"/>
    <col min="5" max="6" width="9.140625" style="18"/>
    <col min="7" max="9" width="28.28515625" style="18" customWidth="1"/>
    <col min="10" max="16384" width="9.140625" style="18"/>
  </cols>
  <sheetData>
    <row r="1" spans="1:9" ht="18.75" x14ac:dyDescent="0.3">
      <c r="A1" s="34" t="s">
        <v>65</v>
      </c>
    </row>
    <row r="2" spans="1:9" s="24" customFormat="1" ht="31.5" x14ac:dyDescent="0.25">
      <c r="B2" s="33" t="s">
        <v>241</v>
      </c>
      <c r="C2" s="33" t="s">
        <v>240</v>
      </c>
      <c r="D2" s="33" t="s">
        <v>239</v>
      </c>
      <c r="G2" s="33" t="s">
        <v>242</v>
      </c>
      <c r="H2" s="33" t="s">
        <v>244</v>
      </c>
      <c r="I2" s="33" t="s">
        <v>243</v>
      </c>
    </row>
    <row r="3" spans="1:9" s="24" customFormat="1" x14ac:dyDescent="0.25">
      <c r="A3" s="24" t="s">
        <v>238</v>
      </c>
      <c r="B3" s="32"/>
      <c r="C3" s="32"/>
      <c r="D3" s="32"/>
    </row>
    <row r="4" spans="1:9" x14ac:dyDescent="0.25">
      <c r="A4" s="18" t="s">
        <v>237</v>
      </c>
      <c r="B4" s="26">
        <v>315852</v>
      </c>
      <c r="C4" s="26">
        <v>225235.17346195751</v>
      </c>
      <c r="D4" s="26">
        <v>482860</v>
      </c>
    </row>
    <row r="5" spans="1:9" x14ac:dyDescent="0.25">
      <c r="A5" s="18" t="s">
        <v>236</v>
      </c>
      <c r="B5" s="26">
        <v>308755</v>
      </c>
      <c r="C5" s="26">
        <v>224948.2415951993</v>
      </c>
      <c r="D5" s="26">
        <v>460756</v>
      </c>
    </row>
    <row r="6" spans="1:9" x14ac:dyDescent="0.25">
      <c r="A6" s="18" t="s">
        <v>235</v>
      </c>
      <c r="B6" s="26">
        <v>299383</v>
      </c>
      <c r="C6" s="26">
        <v>210064.64531895105</v>
      </c>
      <c r="D6" s="26">
        <v>450056</v>
      </c>
    </row>
    <row r="7" spans="1:9" x14ac:dyDescent="0.25">
      <c r="A7" s="18" t="s">
        <v>234</v>
      </c>
      <c r="B7" s="26">
        <v>285926</v>
      </c>
      <c r="C7" s="26">
        <v>182588.40546330548</v>
      </c>
      <c r="D7" s="26">
        <v>331836</v>
      </c>
    </row>
    <row r="8" spans="1:9" x14ac:dyDescent="0.25">
      <c r="A8" s="18" t="s">
        <v>233</v>
      </c>
      <c r="B8" s="26">
        <v>285931</v>
      </c>
      <c r="C8" s="26">
        <v>128225.21188571007</v>
      </c>
      <c r="D8" s="26">
        <v>341648</v>
      </c>
    </row>
    <row r="9" spans="1:9" x14ac:dyDescent="0.25">
      <c r="A9" s="18" t="s">
        <v>232</v>
      </c>
      <c r="B9" s="26">
        <v>309648</v>
      </c>
      <c r="C9" s="26">
        <v>129172.06218765212</v>
      </c>
      <c r="D9" s="26">
        <v>465820</v>
      </c>
    </row>
    <row r="10" spans="1:9" x14ac:dyDescent="0.25">
      <c r="A10" s="18" t="s">
        <v>231</v>
      </c>
      <c r="B10" s="26">
        <v>332187</v>
      </c>
      <c r="C10" s="26">
        <v>155277.41918452969</v>
      </c>
      <c r="D10" s="26">
        <v>526188</v>
      </c>
    </row>
    <row r="11" spans="1:9" x14ac:dyDescent="0.25">
      <c r="A11" s="18" t="s">
        <v>230</v>
      </c>
      <c r="B11" s="26">
        <v>342143</v>
      </c>
      <c r="C11" s="26">
        <v>178879.09308802607</v>
      </c>
      <c r="D11" s="26">
        <v>528084</v>
      </c>
    </row>
    <row r="12" spans="1:9" x14ac:dyDescent="0.25">
      <c r="A12" s="18" t="s">
        <v>229</v>
      </c>
      <c r="B12" s="26">
        <v>337861</v>
      </c>
      <c r="C12" s="26">
        <v>195471.57503700792</v>
      </c>
      <c r="D12" s="26">
        <v>501008</v>
      </c>
    </row>
    <row r="13" spans="1:9" x14ac:dyDescent="0.25">
      <c r="A13" s="18" t="s">
        <v>228</v>
      </c>
      <c r="B13" s="26">
        <v>335006</v>
      </c>
      <c r="C13" s="26">
        <v>200038.19018943614</v>
      </c>
      <c r="D13" s="26">
        <v>445544</v>
      </c>
    </row>
    <row r="14" spans="1:9" x14ac:dyDescent="0.25">
      <c r="A14" s="18" t="s">
        <v>227</v>
      </c>
      <c r="B14" s="26">
        <v>333762</v>
      </c>
      <c r="C14" s="26">
        <v>188841.83487336026</v>
      </c>
      <c r="D14" s="26">
        <v>400480</v>
      </c>
    </row>
    <row r="15" spans="1:9" x14ac:dyDescent="0.25">
      <c r="A15" s="18" t="s">
        <v>226</v>
      </c>
      <c r="B15" s="26">
        <v>348416</v>
      </c>
      <c r="C15" s="26">
        <v>181479.99120651191</v>
      </c>
      <c r="D15" s="26">
        <v>440292</v>
      </c>
    </row>
    <row r="16" spans="1:9" x14ac:dyDescent="0.25">
      <c r="A16" s="18" t="s">
        <v>225</v>
      </c>
      <c r="B16" s="26">
        <v>361756</v>
      </c>
      <c r="C16" s="26">
        <v>177139.29791380689</v>
      </c>
      <c r="D16" s="26">
        <v>464012</v>
      </c>
    </row>
    <row r="17" spans="1:4" x14ac:dyDescent="0.25">
      <c r="A17" s="18" t="s">
        <v>224</v>
      </c>
      <c r="B17" s="26">
        <v>362573</v>
      </c>
      <c r="C17" s="26">
        <v>193736.82690778837</v>
      </c>
      <c r="D17" s="26">
        <v>439568</v>
      </c>
    </row>
    <row r="18" spans="1:4" x14ac:dyDescent="0.25">
      <c r="A18" s="18" t="s">
        <v>223</v>
      </c>
      <c r="B18" s="26">
        <v>359464</v>
      </c>
      <c r="C18" s="26">
        <v>202533.7427801592</v>
      </c>
      <c r="D18" s="26">
        <v>451732</v>
      </c>
    </row>
    <row r="19" spans="1:4" x14ac:dyDescent="0.25">
      <c r="A19" s="18" t="s">
        <v>222</v>
      </c>
      <c r="B19" s="26">
        <v>360104</v>
      </c>
      <c r="C19" s="26">
        <v>201485.03592610426</v>
      </c>
      <c r="D19" s="26">
        <v>476608</v>
      </c>
    </row>
    <row r="20" spans="1:4" x14ac:dyDescent="0.25">
      <c r="A20" s="18" t="s">
        <v>221</v>
      </c>
      <c r="B20" s="26">
        <v>364505</v>
      </c>
      <c r="C20" s="26">
        <v>207708.61670193844</v>
      </c>
      <c r="D20" s="26">
        <v>487880</v>
      </c>
    </row>
    <row r="21" spans="1:4" x14ac:dyDescent="0.25">
      <c r="A21" s="18" t="s">
        <v>220</v>
      </c>
      <c r="B21" s="26">
        <v>362736</v>
      </c>
      <c r="C21" s="26">
        <v>229074.20557983356</v>
      </c>
      <c r="D21" s="26">
        <v>469092</v>
      </c>
    </row>
    <row r="22" spans="1:4" x14ac:dyDescent="0.25">
      <c r="A22" s="18" t="s">
        <v>219</v>
      </c>
      <c r="B22" s="26">
        <v>359426</v>
      </c>
      <c r="C22" s="26">
        <v>219196.62795545638</v>
      </c>
      <c r="D22" s="26">
        <v>429832</v>
      </c>
    </row>
    <row r="23" spans="1:4" x14ac:dyDescent="0.25">
      <c r="A23" s="18" t="s">
        <v>218</v>
      </c>
      <c r="B23" s="26">
        <v>361319</v>
      </c>
      <c r="C23" s="26">
        <v>204054.93051680314</v>
      </c>
      <c r="D23" s="26">
        <v>427420</v>
      </c>
    </row>
    <row r="24" spans="1:4" x14ac:dyDescent="0.25">
      <c r="A24" s="18" t="s">
        <v>217</v>
      </c>
      <c r="B24" s="26">
        <v>367817</v>
      </c>
      <c r="C24" s="26">
        <v>178292.71510179155</v>
      </c>
      <c r="D24" s="26">
        <v>441060</v>
      </c>
    </row>
    <row r="25" spans="1:4" x14ac:dyDescent="0.25">
      <c r="A25" s="18" t="s">
        <v>216</v>
      </c>
      <c r="B25" s="26">
        <v>374331</v>
      </c>
      <c r="C25" s="26">
        <v>187148.21591545217</v>
      </c>
      <c r="D25" s="26">
        <v>449172</v>
      </c>
    </row>
    <row r="26" spans="1:4" x14ac:dyDescent="0.25">
      <c r="A26" s="18" t="s">
        <v>215</v>
      </c>
      <c r="B26" s="26">
        <v>390028</v>
      </c>
      <c r="C26" s="26">
        <v>190865.13215598639</v>
      </c>
      <c r="D26" s="26">
        <v>471920</v>
      </c>
    </row>
    <row r="27" spans="1:4" x14ac:dyDescent="0.25">
      <c r="A27" s="18" t="s">
        <v>214</v>
      </c>
      <c r="B27" s="26">
        <v>397337</v>
      </c>
      <c r="C27" s="26">
        <v>195395.98427891347</v>
      </c>
      <c r="D27" s="26">
        <v>462644</v>
      </c>
    </row>
    <row r="28" spans="1:4" x14ac:dyDescent="0.25">
      <c r="A28" s="18" t="s">
        <v>213</v>
      </c>
      <c r="B28" s="26">
        <v>398600</v>
      </c>
      <c r="C28" s="26">
        <v>180628.74831062794</v>
      </c>
      <c r="D28" s="26">
        <v>451336</v>
      </c>
    </row>
    <row r="29" spans="1:4" x14ac:dyDescent="0.25">
      <c r="A29" s="18" t="s">
        <v>212</v>
      </c>
      <c r="B29" s="26">
        <v>401457</v>
      </c>
      <c r="C29" s="26">
        <v>196021.86057394097</v>
      </c>
      <c r="D29" s="26">
        <v>480984</v>
      </c>
    </row>
    <row r="30" spans="1:4" x14ac:dyDescent="0.25">
      <c r="A30" s="18" t="s">
        <v>211</v>
      </c>
      <c r="B30" s="26">
        <v>411847</v>
      </c>
      <c r="C30" s="26">
        <v>193345.46656565208</v>
      </c>
      <c r="D30" s="26">
        <v>505068</v>
      </c>
    </row>
    <row r="31" spans="1:4" x14ac:dyDescent="0.25">
      <c r="A31" s="18" t="s">
        <v>210</v>
      </c>
      <c r="B31" s="26">
        <v>418132</v>
      </c>
      <c r="C31" s="26">
        <v>185040.90413990177</v>
      </c>
      <c r="D31" s="26">
        <v>492632</v>
      </c>
    </row>
    <row r="32" spans="1:4" x14ac:dyDescent="0.25">
      <c r="A32" s="18" t="s">
        <v>209</v>
      </c>
      <c r="B32" s="26">
        <v>422723</v>
      </c>
      <c r="C32" s="26">
        <v>176402.42858588314</v>
      </c>
      <c r="D32" s="26">
        <v>473384</v>
      </c>
    </row>
    <row r="33" spans="1:4" x14ac:dyDescent="0.25">
      <c r="A33" s="18" t="s">
        <v>208</v>
      </c>
      <c r="B33" s="26">
        <v>436649</v>
      </c>
      <c r="C33" s="26">
        <v>193944.97346448599</v>
      </c>
      <c r="D33" s="26">
        <v>514568</v>
      </c>
    </row>
    <row r="34" spans="1:4" x14ac:dyDescent="0.25">
      <c r="A34" s="18" t="s">
        <v>207</v>
      </c>
      <c r="B34" s="26">
        <v>442983</v>
      </c>
      <c r="C34" s="26">
        <v>208784.87903184714</v>
      </c>
      <c r="D34" s="26">
        <v>519352</v>
      </c>
    </row>
    <row r="35" spans="1:4" x14ac:dyDescent="0.25">
      <c r="A35" s="18" t="s">
        <v>206</v>
      </c>
      <c r="B35" s="26">
        <v>459223</v>
      </c>
      <c r="C35" s="26">
        <v>198386.76848524506</v>
      </c>
      <c r="D35" s="26">
        <v>525132</v>
      </c>
    </row>
    <row r="36" spans="1:4" x14ac:dyDescent="0.25">
      <c r="A36" s="18" t="s">
        <v>205</v>
      </c>
      <c r="B36" s="26">
        <v>491772</v>
      </c>
      <c r="C36" s="26">
        <v>196792.24777905192</v>
      </c>
      <c r="D36" s="26">
        <v>536448</v>
      </c>
    </row>
    <row r="37" spans="1:4" x14ac:dyDescent="0.25">
      <c r="A37" s="18" t="s">
        <v>204</v>
      </c>
      <c r="B37" s="26">
        <v>491294</v>
      </c>
      <c r="C37" s="26">
        <v>198086.5096377219</v>
      </c>
      <c r="D37" s="26">
        <v>560484</v>
      </c>
    </row>
    <row r="38" spans="1:4" x14ac:dyDescent="0.25">
      <c r="A38" s="18" t="s">
        <v>203</v>
      </c>
      <c r="B38" s="26">
        <v>480635</v>
      </c>
      <c r="C38" s="26">
        <v>200808.81784377625</v>
      </c>
      <c r="D38" s="26">
        <v>541676</v>
      </c>
    </row>
    <row r="39" spans="1:4" x14ac:dyDescent="0.25">
      <c r="A39" s="18" t="s">
        <v>202</v>
      </c>
      <c r="B39" s="26">
        <v>484637</v>
      </c>
      <c r="C39" s="26">
        <v>196745.1460568553</v>
      </c>
      <c r="D39" s="26">
        <v>525044</v>
      </c>
    </row>
    <row r="40" spans="1:4" x14ac:dyDescent="0.25">
      <c r="A40" s="18" t="s">
        <v>201</v>
      </c>
      <c r="B40" s="26">
        <v>514227</v>
      </c>
      <c r="C40" s="26">
        <v>225205.35333776989</v>
      </c>
      <c r="D40" s="26">
        <v>535632</v>
      </c>
    </row>
    <row r="41" spans="1:4" x14ac:dyDescent="0.25">
      <c r="A41" s="18" t="s">
        <v>200</v>
      </c>
      <c r="B41" s="26">
        <v>517152</v>
      </c>
      <c r="C41" s="26">
        <v>203368.13100457442</v>
      </c>
      <c r="D41" s="26">
        <v>523356</v>
      </c>
    </row>
    <row r="42" spans="1:4" x14ac:dyDescent="0.25">
      <c r="A42" s="18" t="s">
        <v>199</v>
      </c>
      <c r="B42" s="26">
        <v>489003</v>
      </c>
      <c r="C42" s="26">
        <v>224342.28301112869</v>
      </c>
      <c r="D42" s="26">
        <v>483544</v>
      </c>
    </row>
    <row r="43" spans="1:4" x14ac:dyDescent="0.25">
      <c r="A43" s="18" t="s">
        <v>198</v>
      </c>
      <c r="B43" s="26">
        <v>505334</v>
      </c>
      <c r="C43" s="26">
        <v>229541.62845733948</v>
      </c>
      <c r="D43" s="26">
        <v>519572</v>
      </c>
    </row>
    <row r="44" spans="1:4" x14ac:dyDescent="0.25">
      <c r="A44" s="18" t="s">
        <v>197</v>
      </c>
      <c r="B44" s="26">
        <v>491116</v>
      </c>
      <c r="C44" s="26">
        <v>219625.38764127149</v>
      </c>
      <c r="D44" s="26">
        <v>462884</v>
      </c>
    </row>
    <row r="45" spans="1:4" x14ac:dyDescent="0.25">
      <c r="A45" s="18" t="s">
        <v>196</v>
      </c>
      <c r="B45" s="26">
        <v>484573</v>
      </c>
      <c r="C45" s="26">
        <v>217708.73135925172</v>
      </c>
      <c r="D45" s="26">
        <v>457436</v>
      </c>
    </row>
    <row r="46" spans="1:4" x14ac:dyDescent="0.25">
      <c r="A46" s="18" t="s">
        <v>195</v>
      </c>
      <c r="B46" s="26">
        <v>492257</v>
      </c>
      <c r="C46" s="26">
        <v>198968.97873023897</v>
      </c>
      <c r="D46" s="26">
        <v>469096</v>
      </c>
    </row>
    <row r="47" spans="1:4" x14ac:dyDescent="0.25">
      <c r="A47" s="18" t="s">
        <v>194</v>
      </c>
      <c r="B47" s="26">
        <v>488425</v>
      </c>
      <c r="C47" s="26">
        <v>217352.66321818993</v>
      </c>
      <c r="D47" s="26">
        <v>454956</v>
      </c>
    </row>
    <row r="48" spans="1:4" x14ac:dyDescent="0.25">
      <c r="A48" s="18" t="s">
        <v>193</v>
      </c>
      <c r="B48" s="26">
        <v>471488</v>
      </c>
      <c r="C48" s="26">
        <v>182959.01827029907</v>
      </c>
      <c r="D48" s="26">
        <v>446156</v>
      </c>
    </row>
    <row r="49" spans="1:9" x14ac:dyDescent="0.25">
      <c r="A49" s="18" t="s">
        <v>192</v>
      </c>
      <c r="B49" s="26">
        <v>491350</v>
      </c>
      <c r="C49" s="26">
        <v>218888.85095833885</v>
      </c>
      <c r="D49" s="26">
        <v>488136</v>
      </c>
    </row>
    <row r="50" spans="1:9" x14ac:dyDescent="0.25">
      <c r="A50" s="18" t="s">
        <v>191</v>
      </c>
      <c r="B50" s="26">
        <v>512230</v>
      </c>
      <c r="C50" s="26">
        <v>224674.95166983435</v>
      </c>
      <c r="D50" s="26">
        <v>516224</v>
      </c>
    </row>
    <row r="51" spans="1:9" x14ac:dyDescent="0.25">
      <c r="A51" s="18" t="s">
        <v>190</v>
      </c>
      <c r="B51" s="26">
        <v>525996</v>
      </c>
      <c r="C51" s="26">
        <v>203174.18722999169</v>
      </c>
      <c r="D51" s="26">
        <v>515260</v>
      </c>
    </row>
    <row r="52" spans="1:9" x14ac:dyDescent="0.25">
      <c r="A52" s="18" t="s">
        <v>189</v>
      </c>
      <c r="B52" s="26">
        <v>531699</v>
      </c>
      <c r="C52" s="26">
        <v>197437.89987073277</v>
      </c>
      <c r="D52" s="26">
        <v>490056</v>
      </c>
    </row>
    <row r="53" spans="1:9" x14ac:dyDescent="0.25">
      <c r="A53" s="18" t="s">
        <v>188</v>
      </c>
      <c r="B53" s="26">
        <v>504951</v>
      </c>
      <c r="C53" s="26">
        <v>192412.42061941556</v>
      </c>
      <c r="D53" s="26">
        <v>345224</v>
      </c>
    </row>
    <row r="54" spans="1:9" x14ac:dyDescent="0.25">
      <c r="A54" s="18" t="s">
        <v>187</v>
      </c>
      <c r="B54" s="26">
        <v>597024</v>
      </c>
      <c r="C54" s="26">
        <v>240372.54205008518</v>
      </c>
      <c r="D54" s="26">
        <v>688712</v>
      </c>
    </row>
    <row r="55" spans="1:9" x14ac:dyDescent="0.25">
      <c r="A55" s="18" t="s">
        <v>186</v>
      </c>
      <c r="B55" s="26">
        <v>606421</v>
      </c>
      <c r="C55" s="26">
        <v>243054.8803933998</v>
      </c>
      <c r="D55" s="26">
        <v>686948</v>
      </c>
    </row>
    <row r="56" spans="1:9" x14ac:dyDescent="0.25">
      <c r="A56" s="18" t="s">
        <v>185</v>
      </c>
      <c r="B56" s="26">
        <v>659202</v>
      </c>
      <c r="C56" s="26">
        <v>288817.48834207468</v>
      </c>
      <c r="D56" s="26">
        <v>734496</v>
      </c>
    </row>
    <row r="57" spans="1:9" x14ac:dyDescent="0.25">
      <c r="A57" s="18" t="s">
        <v>184</v>
      </c>
      <c r="B57" s="26">
        <v>681329</v>
      </c>
      <c r="C57" s="26">
        <v>277871.68826337333</v>
      </c>
      <c r="D57" s="26">
        <v>678076</v>
      </c>
    </row>
    <row r="58" spans="1:9" x14ac:dyDescent="0.25">
      <c r="A58" s="18" t="s">
        <v>183</v>
      </c>
      <c r="B58" s="26">
        <v>687066</v>
      </c>
      <c r="C58" s="26">
        <v>263170.12799764809</v>
      </c>
      <c r="D58" s="26">
        <v>608152</v>
      </c>
    </row>
    <row r="59" spans="1:9" x14ac:dyDescent="0.25">
      <c r="A59" s="18" t="s">
        <v>182</v>
      </c>
      <c r="B59" s="26">
        <v>717914</v>
      </c>
      <c r="C59" s="26">
        <v>265288.25923279359</v>
      </c>
      <c r="D59" s="26">
        <v>643096</v>
      </c>
    </row>
    <row r="60" spans="1:9" x14ac:dyDescent="0.25">
      <c r="A60" s="31" t="s">
        <v>181</v>
      </c>
      <c r="B60" s="26">
        <v>770812</v>
      </c>
      <c r="C60" s="26">
        <v>237411.23688973335</v>
      </c>
      <c r="D60" s="26">
        <v>638780</v>
      </c>
    </row>
    <row r="61" spans="1:9" x14ac:dyDescent="0.25">
      <c r="A61" s="18" t="s">
        <v>180</v>
      </c>
      <c r="B61" s="26">
        <v>704942.52685381798</v>
      </c>
      <c r="C61" s="26">
        <v>270451.2199596772</v>
      </c>
      <c r="D61" s="26">
        <v>515068</v>
      </c>
    </row>
    <row r="62" spans="1:9" x14ac:dyDescent="0.25">
      <c r="A62" s="30" t="s">
        <v>179</v>
      </c>
      <c r="B62" s="29">
        <v>662651.64100052824</v>
      </c>
      <c r="C62" s="29">
        <v>263290.12899731164</v>
      </c>
      <c r="D62" s="29">
        <v>452797.02958410751</v>
      </c>
      <c r="G62" s="37">
        <f>B62/B58-1</f>
        <v>-3.5534226696520843E-2</v>
      </c>
      <c r="H62" s="37">
        <f t="shared" ref="H62:I62" si="0">C62/C58-1</f>
        <v>4.5598260173584926E-4</v>
      </c>
      <c r="I62" s="37">
        <f t="shared" si="0"/>
        <v>-0.25545417990221608</v>
      </c>
    </row>
    <row r="63" spans="1:9" x14ac:dyDescent="0.25">
      <c r="A63" s="28" t="s">
        <v>178</v>
      </c>
      <c r="B63" s="25">
        <v>661857.43871955387</v>
      </c>
      <c r="C63" s="25">
        <v>242123.73558366875</v>
      </c>
      <c r="D63" s="25">
        <v>446790.44938017247</v>
      </c>
      <c r="G63" s="36">
        <f t="shared" ref="G63:G65" si="1">B63/B59-1</f>
        <v>-7.808255763287264E-2</v>
      </c>
      <c r="H63" s="36">
        <f t="shared" ref="H63:H65" si="2">C63/C59-1</f>
        <v>-8.7318314485970827E-2</v>
      </c>
      <c r="I63" s="36">
        <f t="shared" ref="I63:I65" si="3">D63/D59-1</f>
        <v>-0.30525077223280428</v>
      </c>
    </row>
    <row r="64" spans="1:9" x14ac:dyDescent="0.25">
      <c r="A64" s="28" t="s">
        <v>177</v>
      </c>
      <c r="B64" s="25">
        <v>660720.13081031048</v>
      </c>
      <c r="C64" s="25">
        <v>238626.74461200903</v>
      </c>
      <c r="D64" s="25">
        <v>455419.37249200698</v>
      </c>
      <c r="G64" s="36">
        <f t="shared" si="1"/>
        <v>-0.14282583715573904</v>
      </c>
      <c r="H64" s="36">
        <f t="shared" si="2"/>
        <v>5.1198407379522415E-3</v>
      </c>
      <c r="I64" s="36">
        <f t="shared" si="3"/>
        <v>-0.28704816604776762</v>
      </c>
    </row>
    <row r="65" spans="1:9" x14ac:dyDescent="0.25">
      <c r="A65" s="28" t="s">
        <v>176</v>
      </c>
      <c r="B65" s="25">
        <v>660439.1930962347</v>
      </c>
      <c r="C65" s="25">
        <v>239630.93961826499</v>
      </c>
      <c r="D65" s="25">
        <v>455385.53876262967</v>
      </c>
      <c r="G65" s="36">
        <f t="shared" si="1"/>
        <v>-6.3130442642186924E-2</v>
      </c>
      <c r="H65" s="36">
        <f t="shared" si="2"/>
        <v>-0.11395874030816844</v>
      </c>
      <c r="I65" s="36">
        <f t="shared" si="3"/>
        <v>-0.11587297451476375</v>
      </c>
    </row>
    <row r="66" spans="1:9" x14ac:dyDescent="0.25">
      <c r="A66" s="28" t="s">
        <v>175</v>
      </c>
      <c r="B66" s="25">
        <v>662931.17360229511</v>
      </c>
      <c r="C66" s="25">
        <v>245614.84961074212</v>
      </c>
      <c r="D66" s="25">
        <v>464667.48812964687</v>
      </c>
      <c r="G66" s="36">
        <f t="shared" ref="G66:G103" si="4">B66/B62-1</f>
        <v>4.2183944696017051E-4</v>
      </c>
      <c r="H66" s="36">
        <f t="shared" ref="H66:H103" si="5">C66/C62-1</f>
        <v>-6.7132328332559665E-2</v>
      </c>
      <c r="I66" s="36">
        <f t="shared" ref="I66:I103" si="6">D66/D62-1</f>
        <v>2.6215848978608181E-2</v>
      </c>
    </row>
    <row r="67" spans="1:9" x14ac:dyDescent="0.25">
      <c r="A67" s="28" t="s">
        <v>174</v>
      </c>
      <c r="B67" s="25">
        <v>664435.53577163839</v>
      </c>
      <c r="C67" s="25">
        <v>251298.70968424418</v>
      </c>
      <c r="D67" s="25">
        <v>476131.00875266624</v>
      </c>
      <c r="G67" s="36">
        <f t="shared" si="4"/>
        <v>3.8952452616867195E-3</v>
      </c>
      <c r="H67" s="36">
        <f t="shared" si="5"/>
        <v>3.7893740894332506E-2</v>
      </c>
      <c r="I67" s="36">
        <f t="shared" si="6"/>
        <v>6.5669620765613113E-2</v>
      </c>
    </row>
    <row r="68" spans="1:9" x14ac:dyDescent="0.25">
      <c r="A68" s="28" t="s">
        <v>173</v>
      </c>
      <c r="B68" s="25">
        <v>665006.96966173942</v>
      </c>
      <c r="C68" s="25">
        <v>258910.52132883563</v>
      </c>
      <c r="D68" s="25">
        <v>488866.49326293083</v>
      </c>
      <c r="G68" s="36">
        <f t="shared" si="4"/>
        <v>6.4881311337849912E-3</v>
      </c>
      <c r="H68" s="36">
        <f t="shared" si="5"/>
        <v>8.500210967470001E-2</v>
      </c>
      <c r="I68" s="36">
        <f t="shared" si="6"/>
        <v>7.3442463784324064E-2</v>
      </c>
    </row>
    <row r="69" spans="1:9" x14ac:dyDescent="0.25">
      <c r="A69" s="28" t="s">
        <v>172</v>
      </c>
      <c r="B69" s="25">
        <v>672713.4781262459</v>
      </c>
      <c r="C69" s="25">
        <v>268543.90469613543</v>
      </c>
      <c r="D69" s="25">
        <v>498193.63258772006</v>
      </c>
      <c r="G69" s="36">
        <f t="shared" si="4"/>
        <v>1.8585034259501754E-2</v>
      </c>
      <c r="H69" s="36">
        <f t="shared" si="5"/>
        <v>0.12065622712964008</v>
      </c>
      <c r="I69" s="36">
        <f t="shared" si="6"/>
        <v>9.4004069477937824E-2</v>
      </c>
    </row>
    <row r="70" spans="1:9" x14ac:dyDescent="0.25">
      <c r="A70" s="28" t="s">
        <v>171</v>
      </c>
      <c r="B70" s="25">
        <v>679100.98623509542</v>
      </c>
      <c r="C70" s="25">
        <v>274160.16924526793</v>
      </c>
      <c r="D70" s="25">
        <v>504892.09527094272</v>
      </c>
      <c r="G70" s="36">
        <f t="shared" si="4"/>
        <v>2.4391389750063164E-2</v>
      </c>
      <c r="H70" s="36">
        <f t="shared" si="5"/>
        <v>0.11621984452391732</v>
      </c>
      <c r="I70" s="36">
        <f t="shared" si="6"/>
        <v>8.6566433350449445E-2</v>
      </c>
    </row>
    <row r="71" spans="1:9" x14ac:dyDescent="0.25">
      <c r="A71" s="28" t="s">
        <v>170</v>
      </c>
      <c r="B71" s="25">
        <v>685995.93511306122</v>
      </c>
      <c r="C71" s="25">
        <v>276984.00460981351</v>
      </c>
      <c r="D71" s="25">
        <v>512835.83694508154</v>
      </c>
      <c r="G71" s="36">
        <f t="shared" si="4"/>
        <v>3.2449196619780185E-2</v>
      </c>
      <c r="H71" s="36">
        <f t="shared" si="5"/>
        <v>0.10221021412263842</v>
      </c>
      <c r="I71" s="36">
        <f t="shared" si="6"/>
        <v>7.7089766298926721E-2</v>
      </c>
    </row>
    <row r="72" spans="1:9" x14ac:dyDescent="0.25">
      <c r="A72" s="28" t="s">
        <v>169</v>
      </c>
      <c r="B72" s="25">
        <v>694096.94047073158</v>
      </c>
      <c r="C72" s="25">
        <v>278244.5453627301</v>
      </c>
      <c r="D72" s="25">
        <v>522411.26246077701</v>
      </c>
      <c r="G72" s="36">
        <f t="shared" si="4"/>
        <v>4.3743858539992519E-2</v>
      </c>
      <c r="H72" s="36">
        <f t="shared" si="5"/>
        <v>7.4674539816552477E-2</v>
      </c>
      <c r="I72" s="36">
        <f t="shared" si="6"/>
        <v>6.8617443944567036E-2</v>
      </c>
    </row>
    <row r="73" spans="1:9" x14ac:dyDescent="0.25">
      <c r="A73" s="28" t="s">
        <v>168</v>
      </c>
      <c r="B73" s="25">
        <v>700363.95808284637</v>
      </c>
      <c r="C73" s="25">
        <v>277656.26207059249</v>
      </c>
      <c r="D73" s="25">
        <v>527398.57029346353</v>
      </c>
      <c r="G73" s="36">
        <f t="shared" si="4"/>
        <v>4.1102907635531816E-2</v>
      </c>
      <c r="H73" s="36">
        <f t="shared" si="5"/>
        <v>3.3932467708652547E-2</v>
      </c>
      <c r="I73" s="36">
        <f t="shared" si="6"/>
        <v>5.8621659923767E-2</v>
      </c>
    </row>
    <row r="74" spans="1:9" x14ac:dyDescent="0.25">
      <c r="A74" s="28" t="s">
        <v>167</v>
      </c>
      <c r="B74" s="25">
        <v>706770.29702353082</v>
      </c>
      <c r="C74" s="25">
        <v>276602.95289825834</v>
      </c>
      <c r="D74" s="25">
        <v>534062.64838563639</v>
      </c>
      <c r="G74" s="36">
        <f t="shared" si="4"/>
        <v>4.0744029752971977E-2</v>
      </c>
      <c r="H74" s="36">
        <f t="shared" si="5"/>
        <v>8.91006034798969E-3</v>
      </c>
      <c r="I74" s="36">
        <f t="shared" si="6"/>
        <v>5.7775816630758925E-2</v>
      </c>
    </row>
    <row r="75" spans="1:9" x14ac:dyDescent="0.25">
      <c r="A75" s="28" t="s">
        <v>166</v>
      </c>
      <c r="B75" s="25">
        <v>713636.23129739054</v>
      </c>
      <c r="C75" s="25">
        <v>276039.72656343604</v>
      </c>
      <c r="D75" s="25">
        <v>541273.24661271845</v>
      </c>
      <c r="G75" s="36">
        <f t="shared" si="4"/>
        <v>4.029221569625463E-2</v>
      </c>
      <c r="H75" s="36">
        <f t="shared" si="5"/>
        <v>-3.4091428770685051E-3</v>
      </c>
      <c r="I75" s="36">
        <f t="shared" si="6"/>
        <v>5.5451291854009321E-2</v>
      </c>
    </row>
    <row r="76" spans="1:9" x14ac:dyDescent="0.25">
      <c r="A76" s="28" t="s">
        <v>165</v>
      </c>
      <c r="B76" s="25">
        <v>720633.09064040333</v>
      </c>
      <c r="C76" s="25">
        <v>275698.53737929492</v>
      </c>
      <c r="D76" s="25">
        <v>548629.8731215829</v>
      </c>
      <c r="G76" s="36">
        <f t="shared" si="4"/>
        <v>3.8231187349241358E-2</v>
      </c>
      <c r="H76" s="36">
        <f t="shared" si="5"/>
        <v>-9.1502529910014729E-3</v>
      </c>
      <c r="I76" s="36">
        <f t="shared" si="6"/>
        <v>5.0187682664621702E-2</v>
      </c>
    </row>
    <row r="77" spans="1:9" x14ac:dyDescent="0.25">
      <c r="A77" s="28" t="s">
        <v>164</v>
      </c>
      <c r="B77" s="25">
        <v>727982.62003737048</v>
      </c>
      <c r="C77" s="25">
        <v>275306.23497207859</v>
      </c>
      <c r="D77" s="25">
        <v>555658.49787231523</v>
      </c>
      <c r="G77" s="36">
        <f t="shared" si="4"/>
        <v>3.9434727666635805E-2</v>
      </c>
      <c r="H77" s="36">
        <f t="shared" si="5"/>
        <v>-8.4638000994065044E-3</v>
      </c>
      <c r="I77" s="36">
        <f t="shared" si="6"/>
        <v>5.3583625687735337E-2</v>
      </c>
    </row>
    <row r="78" spans="1:9" x14ac:dyDescent="0.25">
      <c r="A78" s="28" t="s">
        <v>163</v>
      </c>
      <c r="B78" s="25">
        <v>735488.86255942041</v>
      </c>
      <c r="C78" s="25">
        <v>274918.57742348162</v>
      </c>
      <c r="D78" s="25">
        <v>562276.17198482167</v>
      </c>
      <c r="G78" s="36">
        <f t="shared" si="4"/>
        <v>4.0633520758914132E-2</v>
      </c>
      <c r="H78" s="36">
        <f t="shared" si="5"/>
        <v>-6.0895064825872147E-3</v>
      </c>
      <c r="I78" s="36">
        <f t="shared" si="6"/>
        <v>5.2828116110477108E-2</v>
      </c>
    </row>
    <row r="79" spans="1:9" x14ac:dyDescent="0.25">
      <c r="A79" s="28" t="s">
        <v>162</v>
      </c>
      <c r="B79" s="25">
        <v>743216.31774530641</v>
      </c>
      <c r="C79" s="25">
        <v>274461.92683725402</v>
      </c>
      <c r="D79" s="25">
        <v>568190.57512906881</v>
      </c>
      <c r="G79" s="36">
        <f t="shared" si="4"/>
        <v>4.1449810352452765E-2</v>
      </c>
      <c r="H79" s="36">
        <f t="shared" si="5"/>
        <v>-5.7158429542909506E-3</v>
      </c>
      <c r="I79" s="36">
        <f t="shared" si="6"/>
        <v>4.9729648906164714E-2</v>
      </c>
    </row>
    <row r="80" spans="1:9" x14ac:dyDescent="0.25">
      <c r="A80" s="28" t="s">
        <v>161</v>
      </c>
      <c r="B80" s="25">
        <v>750887.06158737675</v>
      </c>
      <c r="C80" s="25">
        <v>273581.54615595075</v>
      </c>
      <c r="D80" s="25">
        <v>573354.19441389188</v>
      </c>
      <c r="G80" s="36">
        <f t="shared" si="4"/>
        <v>4.1982489202775364E-2</v>
      </c>
      <c r="H80" s="36">
        <f t="shared" si="5"/>
        <v>-7.6786451007960776E-3</v>
      </c>
      <c r="I80" s="36">
        <f t="shared" si="6"/>
        <v>4.5065576089819981E-2</v>
      </c>
    </row>
    <row r="81" spans="1:9" x14ac:dyDescent="0.25">
      <c r="A81" s="28" t="s">
        <v>160</v>
      </c>
      <c r="B81" s="25">
        <v>758606.16470692935</v>
      </c>
      <c r="C81" s="25">
        <v>272634.3200437316</v>
      </c>
      <c r="D81" s="25">
        <v>577388.30281298433</v>
      </c>
      <c r="G81" s="36">
        <f t="shared" si="4"/>
        <v>4.206631288530871E-2</v>
      </c>
      <c r="H81" s="36">
        <f t="shared" si="5"/>
        <v>-9.7052466996179199E-3</v>
      </c>
      <c r="I81" s="36">
        <f t="shared" si="6"/>
        <v>3.9106402626568615E-2</v>
      </c>
    </row>
    <row r="82" spans="1:9" x14ac:dyDescent="0.25">
      <c r="A82" s="28" t="s">
        <v>159</v>
      </c>
      <c r="B82" s="25">
        <v>766222.86304530385</v>
      </c>
      <c r="C82" s="25">
        <v>272112.07837885327</v>
      </c>
      <c r="D82" s="25">
        <v>580743.76189696416</v>
      </c>
      <c r="G82" s="36">
        <f t="shared" si="4"/>
        <v>4.178717319924119E-2</v>
      </c>
      <c r="H82" s="36">
        <f t="shared" si="5"/>
        <v>-1.0208473617645875E-2</v>
      </c>
      <c r="I82" s="36">
        <f t="shared" si="6"/>
        <v>3.284434025890226E-2</v>
      </c>
    </row>
    <row r="83" spans="1:9" x14ac:dyDescent="0.25">
      <c r="A83" s="28" t="s">
        <v>158</v>
      </c>
      <c r="B83" s="25">
        <v>773761.92917102471</v>
      </c>
      <c r="C83" s="25">
        <v>271339.26679168601</v>
      </c>
      <c r="D83" s="25">
        <v>583356.88644433557</v>
      </c>
      <c r="G83" s="36">
        <f t="shared" si="4"/>
        <v>4.109922063926752E-2</v>
      </c>
      <c r="H83" s="36">
        <f t="shared" si="5"/>
        <v>-1.1377388775018149E-2</v>
      </c>
      <c r="I83" s="36">
        <f t="shared" si="6"/>
        <v>2.6692296527131898E-2</v>
      </c>
    </row>
    <row r="84" spans="1:9" x14ac:dyDescent="0.25">
      <c r="A84" s="28" t="s">
        <v>157</v>
      </c>
      <c r="B84" s="25">
        <v>781406.27451513254</v>
      </c>
      <c r="C84" s="25">
        <v>270608.82105075329</v>
      </c>
      <c r="D84" s="25">
        <v>585461.18307532836</v>
      </c>
      <c r="G84" s="36">
        <f t="shared" si="4"/>
        <v>4.0644212011375025E-2</v>
      </c>
      <c r="H84" s="36">
        <f t="shared" si="5"/>
        <v>-1.0865956227555262E-2</v>
      </c>
      <c r="I84" s="36">
        <f t="shared" si="6"/>
        <v>2.1116072367470373E-2</v>
      </c>
    </row>
    <row r="85" spans="1:9" x14ac:dyDescent="0.25">
      <c r="A85" s="28" t="s">
        <v>156</v>
      </c>
      <c r="B85" s="25">
        <v>789116.70414760953</v>
      </c>
      <c r="C85" s="25">
        <v>269784.97108506359</v>
      </c>
      <c r="D85" s="25">
        <v>587145.67185933341</v>
      </c>
      <c r="G85" s="36">
        <f t="shared" si="4"/>
        <v>4.0219208411609975E-2</v>
      </c>
      <c r="H85" s="36">
        <f t="shared" si="5"/>
        <v>-1.0451174885872661E-2</v>
      </c>
      <c r="I85" s="36">
        <f t="shared" si="6"/>
        <v>1.6899145685515427E-2</v>
      </c>
    </row>
    <row r="86" spans="1:9" x14ac:dyDescent="0.25">
      <c r="A86" s="28" t="s">
        <v>155</v>
      </c>
      <c r="B86" s="25">
        <v>796743.39065459766</v>
      </c>
      <c r="C86" s="25">
        <v>268839.09131228353</v>
      </c>
      <c r="D86" s="25">
        <v>588858.80726507574</v>
      </c>
      <c r="G86" s="36">
        <f t="shared" si="4"/>
        <v>3.9832441814633412E-2</v>
      </c>
      <c r="H86" s="36">
        <f t="shared" si="5"/>
        <v>-1.2028084479266843E-2</v>
      </c>
      <c r="I86" s="36">
        <f t="shared" si="6"/>
        <v>1.3973538590589918E-2</v>
      </c>
    </row>
    <row r="87" spans="1:9" x14ac:dyDescent="0.25">
      <c r="A87" s="28" t="s">
        <v>154</v>
      </c>
      <c r="B87" s="25">
        <v>804542.90538703091</v>
      </c>
      <c r="C87" s="25">
        <v>268120.74316509138</v>
      </c>
      <c r="D87" s="25">
        <v>590707.55964964803</v>
      </c>
      <c r="G87" s="36">
        <f t="shared" si="4"/>
        <v>3.9780939143624794E-2</v>
      </c>
      <c r="H87" s="36">
        <f t="shared" si="5"/>
        <v>-1.1861621300338965E-2</v>
      </c>
      <c r="I87" s="36">
        <f t="shared" si="6"/>
        <v>1.2600645292997426E-2</v>
      </c>
    </row>
    <row r="88" spans="1:9" x14ac:dyDescent="0.25">
      <c r="A88" s="28" t="s">
        <v>153</v>
      </c>
      <c r="B88" s="25">
        <v>812495.45429663372</v>
      </c>
      <c r="C88" s="25">
        <v>267454.50709726842</v>
      </c>
      <c r="D88" s="25">
        <v>592557.80125958624</v>
      </c>
      <c r="G88" s="36">
        <f t="shared" si="4"/>
        <v>3.9786191633529144E-2</v>
      </c>
      <c r="H88" s="36">
        <f t="shared" si="5"/>
        <v>-1.1656360429186718E-2</v>
      </c>
      <c r="I88" s="36">
        <f t="shared" si="6"/>
        <v>1.212141537203304E-2</v>
      </c>
    </row>
    <row r="89" spans="1:9" x14ac:dyDescent="0.25">
      <c r="A89" s="28" t="s">
        <v>152</v>
      </c>
      <c r="B89" s="25">
        <v>820447.55921649048</v>
      </c>
      <c r="C89" s="25">
        <v>266595.68975441746</v>
      </c>
      <c r="D89" s="25">
        <v>594079.43512353208</v>
      </c>
      <c r="G89" s="36">
        <f t="shared" si="4"/>
        <v>3.97037027656435E-2</v>
      </c>
      <c r="H89" s="36">
        <f t="shared" si="5"/>
        <v>-1.1821567813132705E-2</v>
      </c>
      <c r="I89" s="36">
        <f t="shared" si="6"/>
        <v>1.180927254771591E-2</v>
      </c>
    </row>
    <row r="90" spans="1:9" x14ac:dyDescent="0.25">
      <c r="A90" s="28" t="s">
        <v>151</v>
      </c>
      <c r="B90" s="25">
        <v>828268.87881161307</v>
      </c>
      <c r="C90" s="25">
        <v>265569.29217075225</v>
      </c>
      <c r="D90" s="25">
        <v>595891.86321579816</v>
      </c>
      <c r="G90" s="36">
        <f t="shared" si="4"/>
        <v>3.9567931816935964E-2</v>
      </c>
      <c r="H90" s="36">
        <f t="shared" si="5"/>
        <v>-1.2162662526384871E-2</v>
      </c>
      <c r="I90" s="36">
        <f t="shared" si="6"/>
        <v>1.1943535299042463E-2</v>
      </c>
    </row>
    <row r="91" spans="1:9" x14ac:dyDescent="0.25">
      <c r="A91" s="28" t="s">
        <v>150</v>
      </c>
      <c r="B91" s="25">
        <v>836011.89316782053</v>
      </c>
      <c r="C91" s="25">
        <v>264514.7801519495</v>
      </c>
      <c r="D91" s="25">
        <v>597612.02221918921</v>
      </c>
      <c r="G91" s="36">
        <f t="shared" si="4"/>
        <v>3.911412004267345E-2</v>
      </c>
      <c r="H91" s="36">
        <f t="shared" si="5"/>
        <v>-1.3449026623507332E-2</v>
      </c>
      <c r="I91" s="36">
        <f t="shared" si="6"/>
        <v>1.1688461501383696E-2</v>
      </c>
    </row>
    <row r="92" spans="1:9" x14ac:dyDescent="0.25">
      <c r="A92" s="28" t="s">
        <v>149</v>
      </c>
      <c r="B92" s="25">
        <v>843595.55147249333</v>
      </c>
      <c r="C92" s="25">
        <v>263405.85726915696</v>
      </c>
      <c r="D92" s="25">
        <v>599180.54007610842</v>
      </c>
      <c r="G92" s="36">
        <f t="shared" si="4"/>
        <v>3.8277256828202821E-2</v>
      </c>
      <c r="H92" s="36">
        <f t="shared" si="5"/>
        <v>-1.5137713968824795E-2</v>
      </c>
      <c r="I92" s="36">
        <f t="shared" si="6"/>
        <v>1.1176527931020974E-2</v>
      </c>
    </row>
    <row r="93" spans="1:9" x14ac:dyDescent="0.25">
      <c r="A93" s="28" t="s">
        <v>148</v>
      </c>
      <c r="B93" s="25">
        <v>851043.03967614018</v>
      </c>
      <c r="C93" s="25">
        <v>262293.32070047356</v>
      </c>
      <c r="D93" s="25">
        <v>600396.88947523339</v>
      </c>
      <c r="G93" s="36">
        <f t="shared" si="4"/>
        <v>3.729120784863782E-2</v>
      </c>
      <c r="H93" s="36">
        <f t="shared" si="5"/>
        <v>-1.6138179345311809E-2</v>
      </c>
      <c r="I93" s="36">
        <f t="shared" si="6"/>
        <v>1.063402295753213E-2</v>
      </c>
    </row>
    <row r="94" spans="1:9" x14ac:dyDescent="0.25">
      <c r="A94" s="28" t="s">
        <v>147</v>
      </c>
      <c r="B94" s="25">
        <v>857756.65622166835</v>
      </c>
      <c r="C94" s="25">
        <v>261120.48430995812</v>
      </c>
      <c r="D94" s="25">
        <v>601091.18069833971</v>
      </c>
      <c r="G94" s="36">
        <f t="shared" si="4"/>
        <v>3.560169670067026E-2</v>
      </c>
      <c r="H94" s="36">
        <f t="shared" si="5"/>
        <v>-1.6751966405565089E-2</v>
      </c>
      <c r="I94" s="36">
        <f t="shared" si="6"/>
        <v>8.7252701429465507E-3</v>
      </c>
    </row>
    <row r="95" spans="1:9" x14ac:dyDescent="0.25">
      <c r="A95" s="28" t="s">
        <v>146</v>
      </c>
      <c r="B95" s="25">
        <v>864524.1233510559</v>
      </c>
      <c r="C95" s="25">
        <v>259972.77998889337</v>
      </c>
      <c r="D95" s="25">
        <v>601948.29786267586</v>
      </c>
      <c r="G95" s="36">
        <f t="shared" si="4"/>
        <v>3.4105053308747468E-2</v>
      </c>
      <c r="H95" s="36">
        <f t="shared" si="5"/>
        <v>-1.717106378874933E-2</v>
      </c>
      <c r="I95" s="36">
        <f t="shared" si="6"/>
        <v>7.2560047024894381E-3</v>
      </c>
    </row>
    <row r="96" spans="1:9" x14ac:dyDescent="0.25">
      <c r="A96" s="28" t="s">
        <v>145</v>
      </c>
      <c r="B96" s="25">
        <v>871493.55295556528</v>
      </c>
      <c r="C96" s="25">
        <v>258925.74334333019</v>
      </c>
      <c r="D96" s="25">
        <v>602884.34551269212</v>
      </c>
      <c r="G96" s="36">
        <f t="shared" si="4"/>
        <v>3.3070351585396729E-2</v>
      </c>
      <c r="H96" s="36">
        <f t="shared" si="5"/>
        <v>-1.7008406617354921E-2</v>
      </c>
      <c r="I96" s="36">
        <f t="shared" si="6"/>
        <v>6.1814514805724752E-3</v>
      </c>
    </row>
    <row r="97" spans="1:9" x14ac:dyDescent="0.25">
      <c r="A97" s="28" t="s">
        <v>144</v>
      </c>
      <c r="B97" s="25">
        <v>878639.31762492168</v>
      </c>
      <c r="C97" s="25">
        <v>257854.08800113137</v>
      </c>
      <c r="D97" s="25">
        <v>603910.76365315146</v>
      </c>
      <c r="G97" s="36">
        <f t="shared" si="4"/>
        <v>3.2426418714714078E-2</v>
      </c>
      <c r="H97" s="36">
        <f t="shared" si="5"/>
        <v>-1.6924688312637493E-2</v>
      </c>
      <c r="I97" s="36">
        <f t="shared" si="6"/>
        <v>5.8525855804971716E-3</v>
      </c>
    </row>
    <row r="98" spans="1:9" x14ac:dyDescent="0.25">
      <c r="A98" s="28" t="s">
        <v>143</v>
      </c>
      <c r="B98" s="25">
        <v>886122.11415010469</v>
      </c>
      <c r="C98" s="25">
        <v>256778.92708572277</v>
      </c>
      <c r="D98" s="25">
        <v>605879.01256461185</v>
      </c>
      <c r="G98" s="36">
        <f t="shared" si="4"/>
        <v>3.3069353321469208E-2</v>
      </c>
      <c r="H98" s="36">
        <f t="shared" si="5"/>
        <v>-1.662664358067667E-2</v>
      </c>
      <c r="I98" s="36">
        <f t="shared" si="6"/>
        <v>7.9652339279203677E-3</v>
      </c>
    </row>
    <row r="99" spans="1:9" x14ac:dyDescent="0.25">
      <c r="A99" s="28" t="s">
        <v>142</v>
      </c>
      <c r="B99" s="25">
        <v>893939.01422484871</v>
      </c>
      <c r="C99" s="25">
        <v>255701.95254861543</v>
      </c>
      <c r="D99" s="25">
        <v>607965.64539248298</v>
      </c>
      <c r="G99" s="36">
        <f t="shared" si="4"/>
        <v>3.4024372575949924E-2</v>
      </c>
      <c r="H99" s="36">
        <f t="shared" si="5"/>
        <v>-1.6427979269446613E-2</v>
      </c>
      <c r="I99" s="36">
        <f t="shared" si="6"/>
        <v>9.996452438145953E-3</v>
      </c>
    </row>
    <row r="100" spans="1:9" x14ac:dyDescent="0.25">
      <c r="A100" s="28" t="s">
        <v>141</v>
      </c>
      <c r="B100" s="25">
        <v>902134.44744815503</v>
      </c>
      <c r="C100" s="25">
        <v>254642.03050237018</v>
      </c>
      <c r="D100" s="25">
        <v>610049.47120551835</v>
      </c>
      <c r="G100" s="36">
        <f t="shared" si="4"/>
        <v>3.5159060429850397E-2</v>
      </c>
      <c r="H100" s="36">
        <f t="shared" si="5"/>
        <v>-1.6544175120045468E-2</v>
      </c>
      <c r="I100" s="36">
        <f t="shared" si="6"/>
        <v>1.1884743311311174E-2</v>
      </c>
    </row>
    <row r="101" spans="1:9" x14ac:dyDescent="0.25">
      <c r="A101" s="28" t="s">
        <v>140</v>
      </c>
      <c r="B101" s="25">
        <v>910730.6311300107</v>
      </c>
      <c r="C101" s="25">
        <v>253602.73343804394</v>
      </c>
      <c r="D101" s="25">
        <v>612113.61975971248</v>
      </c>
      <c r="G101" s="36">
        <f t="shared" si="4"/>
        <v>3.652387602211582E-2</v>
      </c>
      <c r="H101" s="36">
        <f t="shared" si="5"/>
        <v>-1.6487442941252817E-2</v>
      </c>
      <c r="I101" s="36">
        <f t="shared" si="6"/>
        <v>1.3582894361644948E-2</v>
      </c>
    </row>
    <row r="102" spans="1:9" x14ac:dyDescent="0.25">
      <c r="A102" s="28" t="s">
        <v>139</v>
      </c>
      <c r="B102" s="25">
        <v>919666.12871877279</v>
      </c>
      <c r="C102" s="25">
        <v>252581.40613016291</v>
      </c>
      <c r="D102" s="25">
        <v>614193.78437395382</v>
      </c>
      <c r="G102" s="36">
        <f t="shared" si="4"/>
        <v>3.785484419474261E-2</v>
      </c>
      <c r="H102" s="36">
        <f t="shared" si="5"/>
        <v>-1.6346828001810865E-2</v>
      </c>
      <c r="I102" s="36">
        <f t="shared" si="6"/>
        <v>1.3723485443317474E-2</v>
      </c>
    </row>
    <row r="103" spans="1:9" x14ac:dyDescent="0.25">
      <c r="A103" s="28" t="s">
        <v>138</v>
      </c>
      <c r="B103" s="25">
        <v>928983.13933815272</v>
      </c>
      <c r="C103" s="25">
        <v>251563.79824687543</v>
      </c>
      <c r="D103" s="25">
        <v>616300.428164565</v>
      </c>
      <c r="G103" s="36">
        <f t="shared" si="4"/>
        <v>3.9201919320739576E-2</v>
      </c>
      <c r="H103" s="36">
        <f t="shared" si="5"/>
        <v>-1.6183506854345331E-2</v>
      </c>
      <c r="I103" s="36">
        <f t="shared" si="6"/>
        <v>1.3709298930371983E-2</v>
      </c>
    </row>
    <row r="104" spans="1:9" x14ac:dyDescent="0.25">
      <c r="B104" s="26"/>
      <c r="C104" s="26"/>
      <c r="D104" s="26"/>
    </row>
    <row r="105" spans="1:9" x14ac:dyDescent="0.25">
      <c r="A105" s="24" t="s">
        <v>137</v>
      </c>
      <c r="B105" s="26"/>
      <c r="C105" s="26"/>
      <c r="D105" s="26"/>
    </row>
    <row r="106" spans="1:9" x14ac:dyDescent="0.25">
      <c r="A106" s="23">
        <v>2020</v>
      </c>
      <c r="B106" s="27">
        <v>567240</v>
      </c>
      <c r="C106" s="26">
        <v>216652</v>
      </c>
      <c r="D106" s="26">
        <v>552634</v>
      </c>
    </row>
    <row r="107" spans="1:9" x14ac:dyDescent="0.25">
      <c r="A107" s="23">
        <v>2021</v>
      </c>
      <c r="B107" s="27">
        <v>687990</v>
      </c>
      <c r="C107" s="26">
        <v>271198</v>
      </c>
      <c r="D107" s="26">
        <v>666995</v>
      </c>
    </row>
    <row r="108" spans="1:9" x14ac:dyDescent="0.25">
      <c r="A108" s="21">
        <v>2022</v>
      </c>
      <c r="B108" s="25">
        <v>706069.03607829427</v>
      </c>
      <c r="C108" s="25">
        <v>253319.08035759773</v>
      </c>
      <c r="D108" s="25">
        <v>513358.86974106997</v>
      </c>
      <c r="G108" s="35"/>
      <c r="H108" s="35"/>
      <c r="I108" s="35"/>
    </row>
    <row r="109" spans="1:9" x14ac:dyDescent="0.25">
      <c r="A109" s="21">
        <v>2023</v>
      </c>
      <c r="B109" s="25">
        <v>662161.30564745457</v>
      </c>
      <c r="C109" s="25">
        <v>243792.81088131509</v>
      </c>
      <c r="D109" s="25">
        <v>462900.85203423741</v>
      </c>
      <c r="G109" s="35"/>
      <c r="H109" s="35"/>
      <c r="I109" s="35"/>
    </row>
    <row r="110" spans="1:9" x14ac:dyDescent="0.25">
      <c r="A110" s="21">
        <v>2024</v>
      </c>
      <c r="B110" s="25">
        <v>675840.62590857001</v>
      </c>
      <c r="C110" s="25">
        <v>269649.64997001312</v>
      </c>
      <c r="D110" s="25">
        <v>501197.0145166688</v>
      </c>
      <c r="G110" s="35"/>
      <c r="H110" s="35"/>
      <c r="I110" s="35"/>
    </row>
    <row r="111" spans="1:9" x14ac:dyDescent="0.25">
      <c r="A111" s="21">
        <v>2025</v>
      </c>
      <c r="B111" s="25">
        <v>703813.76958308136</v>
      </c>
      <c r="C111" s="25">
        <v>277135.87172375422</v>
      </c>
      <c r="D111" s="25">
        <v>531286.4319381488</v>
      </c>
      <c r="G111" s="35"/>
      <c r="H111" s="35"/>
      <c r="I111" s="35"/>
    </row>
    <row r="112" spans="1:9" x14ac:dyDescent="0.25">
      <c r="A112" s="21">
        <v>2026</v>
      </c>
      <c r="B112" s="25">
        <v>731940.12451787456</v>
      </c>
      <c r="C112" s="25">
        <v>275096.31915302726</v>
      </c>
      <c r="D112" s="25">
        <v>558688.77952694718</v>
      </c>
      <c r="G112" s="35"/>
      <c r="H112" s="35"/>
      <c r="I112" s="35"/>
    </row>
    <row r="113" spans="1:9" x14ac:dyDescent="0.25">
      <c r="A113" s="21">
        <v>2027</v>
      </c>
      <c r="B113" s="25">
        <v>762424.47502395173</v>
      </c>
      <c r="C113" s="25">
        <v>272416.80284255539</v>
      </c>
      <c r="D113" s="25">
        <v>578710.78639204404</v>
      </c>
      <c r="G113" s="35"/>
      <c r="H113" s="35"/>
      <c r="I113" s="35"/>
    </row>
    <row r="114" spans="1:9" x14ac:dyDescent="0.25">
      <c r="A114" s="21">
        <v>2028</v>
      </c>
      <c r="B114" s="25">
        <v>792980.89997707179</v>
      </c>
      <c r="C114" s="25">
        <v>269338.40665329795</v>
      </c>
      <c r="D114" s="25">
        <v>588043.30546234641</v>
      </c>
      <c r="G114" s="35"/>
      <c r="H114" s="35"/>
      <c r="I114" s="35"/>
    </row>
    <row r="115" spans="1:9" x14ac:dyDescent="0.25">
      <c r="A115" s="21">
        <v>2029</v>
      </c>
      <c r="B115" s="25">
        <v>824333.88843537797</v>
      </c>
      <c r="C115" s="25">
        <v>266033.56729359692</v>
      </c>
      <c r="D115" s="25">
        <v>595035.28045452642</v>
      </c>
      <c r="G115" s="35"/>
      <c r="H115" s="35"/>
      <c r="I115" s="35"/>
    </row>
    <row r="116" spans="1:9" x14ac:dyDescent="0.25">
      <c r="A116" s="21">
        <v>2030</v>
      </c>
      <c r="B116" s="25">
        <v>854242.8927353347</v>
      </c>
      <c r="C116" s="25">
        <v>261698.11056712049</v>
      </c>
      <c r="D116" s="25">
        <v>600654.22702808934</v>
      </c>
      <c r="G116" s="35"/>
      <c r="H116" s="35"/>
      <c r="I116" s="35"/>
    </row>
    <row r="117" spans="1:9" x14ac:dyDescent="0.25">
      <c r="A117" s="21">
        <v>2031</v>
      </c>
      <c r="B117" s="25">
        <v>882575.17365815316</v>
      </c>
      <c r="C117" s="25">
        <v>257315.17774469993</v>
      </c>
      <c r="D117" s="25">
        <v>605159.94178073457</v>
      </c>
      <c r="G117" s="35"/>
      <c r="H117" s="35"/>
      <c r="I117" s="35"/>
    </row>
    <row r="118" spans="1:9" x14ac:dyDescent="0.25">
      <c r="A118" s="21">
        <v>2032</v>
      </c>
      <c r="B118" s="25">
        <v>924634.18214373651</v>
      </c>
      <c r="C118" s="25">
        <v>253097.49207936312</v>
      </c>
      <c r="D118" s="25">
        <v>613164.32587593747</v>
      </c>
      <c r="G118" s="35"/>
      <c r="H118" s="35"/>
      <c r="I118" s="35"/>
    </row>
    <row r="119" spans="1:9" x14ac:dyDescent="0.25">
      <c r="B119" s="19"/>
      <c r="C119" s="19"/>
      <c r="D119" s="19"/>
    </row>
    <row r="120" spans="1:9" x14ac:dyDescent="0.25">
      <c r="A120" s="24" t="s">
        <v>136</v>
      </c>
      <c r="B120" s="19"/>
      <c r="C120" s="19"/>
      <c r="D120" s="19"/>
    </row>
    <row r="121" spans="1:9" x14ac:dyDescent="0.25">
      <c r="A121" s="23">
        <v>2021</v>
      </c>
      <c r="B121" s="22">
        <f t="shared" ref="B121:D132" si="7">(B107/B106-1)*100</f>
        <v>21.287285804950294</v>
      </c>
      <c r="C121" s="22">
        <f t="shared" si="7"/>
        <v>25.176781197496446</v>
      </c>
      <c r="D121" s="22">
        <f t="shared" si="7"/>
        <v>20.693804579522791</v>
      </c>
    </row>
    <row r="122" spans="1:9" x14ac:dyDescent="0.25">
      <c r="A122" s="21">
        <v>2022</v>
      </c>
      <c r="B122" s="20">
        <f t="shared" si="7"/>
        <v>2.6278050666861841</v>
      </c>
      <c r="C122" s="20">
        <f t="shared" si="7"/>
        <v>-6.5925706098135972</v>
      </c>
      <c r="D122" s="20">
        <f t="shared" si="7"/>
        <v>-23.034075256775544</v>
      </c>
    </row>
    <row r="123" spans="1:9" x14ac:dyDescent="0.25">
      <c r="A123" s="21">
        <v>2023</v>
      </c>
      <c r="B123" s="20">
        <f t="shared" si="7"/>
        <v>-6.2186171871684959</v>
      </c>
      <c r="C123" s="20">
        <f t="shared" si="7"/>
        <v>-3.7605811069718387</v>
      </c>
      <c r="D123" s="20">
        <f t="shared" si="7"/>
        <v>-9.828995013231733</v>
      </c>
    </row>
    <row r="124" spans="1:9" x14ac:dyDescent="0.25">
      <c r="A124" s="21">
        <v>2024</v>
      </c>
      <c r="B124" s="20">
        <f t="shared" si="7"/>
        <v>2.0658592014433541</v>
      </c>
      <c r="C124" s="20">
        <f t="shared" si="7"/>
        <v>10.606071194316646</v>
      </c>
      <c r="D124" s="20">
        <f t="shared" si="7"/>
        <v>8.27308100949422</v>
      </c>
    </row>
    <row r="125" spans="1:9" x14ac:dyDescent="0.25">
      <c r="A125" s="21">
        <v>2025</v>
      </c>
      <c r="B125" s="20">
        <f t="shared" si="7"/>
        <v>4.1390148212687716</v>
      </c>
      <c r="C125" s="20">
        <f t="shared" si="7"/>
        <v>2.776277200646704</v>
      </c>
      <c r="D125" s="20">
        <f t="shared" si="7"/>
        <v>6.0035109048877322</v>
      </c>
    </row>
    <row r="126" spans="1:9" x14ac:dyDescent="0.25">
      <c r="A126" s="21">
        <v>2026</v>
      </c>
      <c r="B126" s="20">
        <f t="shared" si="7"/>
        <v>3.9962780142045906</v>
      </c>
      <c r="C126" s="20">
        <f t="shared" si="7"/>
        <v>-0.73593958012044824</v>
      </c>
      <c r="D126" s="20">
        <f t="shared" si="7"/>
        <v>5.1577352519306396</v>
      </c>
    </row>
    <row r="127" spans="1:9" x14ac:dyDescent="0.25">
      <c r="A127" s="21">
        <v>2027</v>
      </c>
      <c r="B127" s="20">
        <f t="shared" si="7"/>
        <v>4.1648694319302404</v>
      </c>
      <c r="C127" s="20">
        <f t="shared" si="7"/>
        <v>-0.9740284125653198</v>
      </c>
      <c r="D127" s="20">
        <f t="shared" si="7"/>
        <v>3.5837495934766928</v>
      </c>
    </row>
    <row r="128" spans="1:9" x14ac:dyDescent="0.25">
      <c r="A128" s="21">
        <v>2028</v>
      </c>
      <c r="B128" s="20">
        <f t="shared" si="7"/>
        <v>4.0077969627299925</v>
      </c>
      <c r="C128" s="20">
        <f t="shared" si="7"/>
        <v>-1.1300316856873938</v>
      </c>
      <c r="D128" s="20">
        <f t="shared" si="7"/>
        <v>1.6126395584374231</v>
      </c>
    </row>
    <row r="129" spans="1:4" x14ac:dyDescent="0.25">
      <c r="A129" s="21">
        <v>2029</v>
      </c>
      <c r="B129" s="20">
        <f t="shared" si="7"/>
        <v>3.9538138256813848</v>
      </c>
      <c r="C129" s="20">
        <f t="shared" si="7"/>
        <v>-1.2270212038326678</v>
      </c>
      <c r="D129" s="20">
        <f t="shared" si="7"/>
        <v>1.1890238231149652</v>
      </c>
    </row>
    <row r="130" spans="1:4" x14ac:dyDescent="0.25">
      <c r="A130" s="21">
        <v>2030</v>
      </c>
      <c r="B130" s="20">
        <f t="shared" si="7"/>
        <v>3.6282633432340505</v>
      </c>
      <c r="C130" s="20">
        <f t="shared" si="7"/>
        <v>-1.6296652977222936</v>
      </c>
      <c r="D130" s="20">
        <f t="shared" si="7"/>
        <v>0.94430477622617914</v>
      </c>
    </row>
    <row r="131" spans="1:4" x14ac:dyDescent="0.25">
      <c r="A131" s="21">
        <v>2031</v>
      </c>
      <c r="B131" s="20">
        <f t="shared" si="7"/>
        <v>3.3166539825806307</v>
      </c>
      <c r="C131" s="20">
        <f t="shared" si="7"/>
        <v>-1.6748049165973722</v>
      </c>
      <c r="D131" s="20">
        <f t="shared" si="7"/>
        <v>0.75013452830234861</v>
      </c>
    </row>
    <row r="132" spans="1:4" x14ac:dyDescent="0.25">
      <c r="A132" s="21">
        <v>2032</v>
      </c>
      <c r="B132" s="20">
        <f t="shared" si="7"/>
        <v>4.7654873761352912</v>
      </c>
      <c r="C132" s="20">
        <f t="shared" si="7"/>
        <v>-1.6391126642057108</v>
      </c>
      <c r="D132" s="20">
        <f t="shared" si="7"/>
        <v>1.3226890186500695</v>
      </c>
    </row>
    <row r="133" spans="1:4" x14ac:dyDescent="0.25">
      <c r="B133" s="19"/>
      <c r="C133" s="19"/>
      <c r="D13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Forecasts</vt:lpstr>
      <vt:lpstr>GDP Growth</vt:lpstr>
      <vt:lpstr>Employment Growth</vt:lpstr>
      <vt:lpstr>Inflation</vt:lpstr>
      <vt:lpstr>Interest Rates</vt:lpstr>
      <vt:lpstr>Contribution to Growth</vt:lpstr>
      <vt:lpstr>Housing Forecasts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Dawkins</dc:creator>
  <cp:lastModifiedBy>Jimmy Li</cp:lastModifiedBy>
  <dcterms:created xsi:type="dcterms:W3CDTF">2012-04-04T16:33:03Z</dcterms:created>
  <dcterms:modified xsi:type="dcterms:W3CDTF">2022-10-24T19:19:28Z</dcterms:modified>
</cp:coreProperties>
</file>