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hcschl.sharepoint.com/sites/MarketInsightsOperatingProjects/Shared Documents/2020-06 Regular Housing Supply Report/2022 First Report Production Files/Cross-CMA comparison/"/>
    </mc:Choice>
  </mc:AlternateContent>
  <xr:revisionPtr revIDLastSave="0" documentId="8_{E64DE9EE-D0B5-4A2C-9BEB-234B8D9E076C}" xr6:coauthVersionLast="47" xr6:coauthVersionMax="47" xr10:uidLastSave="{00000000-0000-0000-0000-000000000000}"/>
  <bookViews>
    <workbookView xWindow="5370" yWindow="3015" windowWidth="15540" windowHeight="14730" firstSheet="10" activeTab="10" xr2:uid="{916BE7B8-BA92-4F36-A900-8816D266AC37}"/>
  </bookViews>
  <sheets>
    <sheet name="Figure 1" sheetId="1" r:id="rId1"/>
    <sheet name="Table 1" sheetId="2" r:id="rId2"/>
    <sheet name="Table 2" sheetId="3" r:id="rId3"/>
    <sheet name="Table 3" sheetId="4" r:id="rId4"/>
    <sheet name="Figure 2" sheetId="12" r:id="rId5"/>
    <sheet name="Table 4" sheetId="5" r:id="rId6"/>
    <sheet name="Table 5" sheetId="6" r:id="rId7"/>
    <sheet name="starts_table1" sheetId="14" r:id="rId8"/>
    <sheet name="starts_table2" sheetId="9" r:id="rId9"/>
    <sheet name="starts_table3" sheetId="10" r:id="rId10"/>
    <sheet name="starts_figure2" sheetId="11" r:id="rId11"/>
    <sheet name="starts_table6" sheetId="7" r:id="rId12"/>
    <sheet name="xTable 6" sheetId="8" r:id="rId13"/>
  </sheets>
  <definedNames>
    <definedName name="_xlnm._FilterDatabase" localSheetId="11" hidden="1">starts_table6!$A$1:$F$205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12" i="14"/>
  <c r="K11" i="14"/>
  <c r="K10" i="14"/>
  <c r="K9" i="14"/>
  <c r="K8" i="14"/>
  <c r="K7" i="14"/>
  <c r="I12" i="14"/>
  <c r="I11" i="14"/>
  <c r="I10" i="14"/>
  <c r="I9" i="14"/>
  <c r="I8" i="14"/>
  <c r="I7" i="14"/>
  <c r="G12" i="14"/>
  <c r="G11" i="14"/>
  <c r="G10" i="14"/>
  <c r="G9" i="14"/>
  <c r="G8" i="14"/>
  <c r="G7" i="14"/>
  <c r="E12" i="14"/>
  <c r="E11" i="14"/>
  <c r="E10" i="14"/>
  <c r="E9" i="14"/>
  <c r="E8" i="14"/>
  <c r="E7" i="14"/>
  <c r="C8" i="14"/>
  <c r="C9" i="14"/>
  <c r="C10" i="14"/>
  <c r="C11" i="14"/>
  <c r="C12" i="14"/>
  <c r="C7" i="14"/>
  <c r="J12" i="14"/>
  <c r="J11" i="14"/>
  <c r="J10" i="14"/>
  <c r="J9" i="14"/>
  <c r="J8" i="14"/>
  <c r="J7" i="14"/>
  <c r="H12" i="14"/>
  <c r="H11" i="14"/>
  <c r="H10" i="14"/>
  <c r="H9" i="14"/>
  <c r="H8" i="14"/>
  <c r="H7" i="14"/>
  <c r="F12" i="14"/>
  <c r="F11" i="14"/>
  <c r="F10" i="14"/>
  <c r="F9" i="14"/>
  <c r="F8" i="14"/>
  <c r="F7" i="14"/>
  <c r="D12" i="14"/>
  <c r="D11" i="14"/>
  <c r="D10" i="14"/>
  <c r="D9" i="14"/>
  <c r="D8" i="14"/>
  <c r="D7" i="14"/>
  <c r="B8" i="14"/>
  <c r="B9" i="14"/>
  <c r="B10" i="14"/>
  <c r="B11" i="14"/>
  <c r="B12" i="14"/>
  <c r="B7" i="14"/>
  <c r="K22" i="14"/>
  <c r="K23" i="14"/>
  <c r="K24" i="14"/>
  <c r="K25" i="14"/>
  <c r="K26" i="14"/>
  <c r="K21" i="14"/>
  <c r="J26" i="14"/>
  <c r="J25" i="14"/>
  <c r="J24" i="14"/>
  <c r="J23" i="14"/>
  <c r="J22" i="14"/>
  <c r="J21" i="14"/>
  <c r="B25" i="12"/>
  <c r="C25" i="12"/>
  <c r="D25" i="12"/>
  <c r="E25" i="12"/>
  <c r="F25" i="12"/>
  <c r="G25" i="12"/>
  <c r="A26" i="12"/>
  <c r="B26" i="12"/>
  <c r="C26" i="12"/>
  <c r="D26" i="12"/>
  <c r="E26" i="12"/>
  <c r="F26" i="12"/>
  <c r="G26" i="12"/>
  <c r="A27" i="12"/>
  <c r="B27" i="12"/>
  <c r="C27" i="12"/>
  <c r="D27" i="12"/>
  <c r="E27" i="12"/>
  <c r="F27" i="12"/>
  <c r="G27" i="12"/>
  <c r="A28" i="12"/>
  <c r="B28" i="12"/>
  <c r="C28" i="12"/>
  <c r="D28" i="12"/>
  <c r="E28" i="12"/>
  <c r="F28" i="12"/>
  <c r="G28" i="12"/>
  <c r="A29" i="12"/>
  <c r="B29" i="12"/>
  <c r="C29" i="12"/>
  <c r="D29" i="12"/>
  <c r="E29" i="12"/>
  <c r="F29" i="12"/>
  <c r="G29" i="12"/>
  <c r="A30" i="12"/>
  <c r="B30" i="12"/>
  <c r="C30" i="12"/>
  <c r="D30" i="12"/>
  <c r="E30" i="12"/>
  <c r="F30" i="12"/>
  <c r="G30" i="12"/>
  <c r="A31" i="12"/>
  <c r="B31" i="12"/>
  <c r="C31" i="12"/>
  <c r="D31" i="12"/>
  <c r="E31" i="12"/>
  <c r="F31" i="12"/>
  <c r="G31" i="12"/>
  <c r="A32" i="12"/>
  <c r="B32" i="12"/>
  <c r="C32" i="12"/>
  <c r="D32" i="12"/>
  <c r="E32" i="12"/>
  <c r="F32" i="12"/>
  <c r="G32" i="12"/>
  <c r="A33" i="12"/>
  <c r="B33" i="12"/>
  <c r="C33" i="12"/>
  <c r="D33" i="12"/>
  <c r="E33" i="12"/>
  <c r="F33" i="12"/>
  <c r="G33" i="12"/>
  <c r="A34" i="12"/>
  <c r="B34" i="12"/>
  <c r="C34" i="12"/>
  <c r="D34" i="12"/>
  <c r="E34" i="12"/>
  <c r="F34" i="12"/>
  <c r="G34" i="12"/>
  <c r="A35" i="12"/>
  <c r="B35" i="12"/>
  <c r="C35" i="12"/>
  <c r="D35" i="12"/>
  <c r="E35" i="12"/>
  <c r="F35" i="12"/>
  <c r="G35" i="12"/>
  <c r="A36" i="12"/>
  <c r="B36" i="12"/>
  <c r="C36" i="12"/>
  <c r="D36" i="12"/>
  <c r="E36" i="12"/>
  <c r="F36" i="12"/>
  <c r="G36" i="12"/>
  <c r="A37" i="12"/>
  <c r="B37" i="12"/>
  <c r="C37" i="12"/>
  <c r="D37" i="12"/>
  <c r="E37" i="12"/>
  <c r="F37" i="12"/>
  <c r="G37" i="12"/>
  <c r="A38" i="12"/>
  <c r="B38" i="12"/>
  <c r="C38" i="12"/>
  <c r="D38" i="12"/>
  <c r="E38" i="12"/>
  <c r="F38" i="12"/>
  <c r="G38" i="12"/>
  <c r="A39" i="12"/>
  <c r="B39" i="12"/>
  <c r="C39" i="12"/>
  <c r="D39" i="12"/>
  <c r="E39" i="12"/>
  <c r="F39" i="12"/>
  <c r="G39" i="12"/>
  <c r="A40" i="12"/>
  <c r="B40" i="12"/>
  <c r="C40" i="12"/>
  <c r="D40" i="12"/>
  <c r="E40" i="12"/>
  <c r="F40" i="12"/>
  <c r="G40" i="12"/>
  <c r="AE51" i="11"/>
  <c r="AD51" i="11"/>
  <c r="AE50" i="11"/>
  <c r="AD50" i="11"/>
  <c r="AE49" i="11"/>
  <c r="AD49" i="11"/>
  <c r="AE48" i="11"/>
  <c r="AD48" i="11"/>
  <c r="AE47" i="11"/>
  <c r="AD47" i="11"/>
  <c r="AE46" i="11"/>
  <c r="AD46" i="11"/>
  <c r="AE45" i="11"/>
  <c r="AD45" i="11"/>
  <c r="AE44" i="11"/>
  <c r="AD44" i="11"/>
  <c r="AE43" i="11"/>
  <c r="AD43" i="11"/>
  <c r="AE42" i="11"/>
  <c r="AD42" i="11"/>
  <c r="AE41" i="11"/>
  <c r="AD41" i="11"/>
  <c r="AE40" i="11"/>
  <c r="AD40" i="11"/>
  <c r="AE39" i="11"/>
  <c r="AD39" i="11"/>
  <c r="AE38" i="11"/>
  <c r="AD38" i="11"/>
  <c r="AE37" i="11"/>
  <c r="AD37" i="11"/>
  <c r="AE36" i="11"/>
  <c r="AD36" i="11"/>
  <c r="G10" i="11" s="1"/>
  <c r="AE35" i="11"/>
  <c r="AD35" i="11"/>
  <c r="AE34" i="11"/>
  <c r="AD34" i="11"/>
  <c r="AE33" i="11"/>
  <c r="AD33" i="11"/>
  <c r="AE32" i="11"/>
  <c r="AD32" i="11"/>
  <c r="AE31" i="11"/>
  <c r="AD31" i="11"/>
  <c r="AE30" i="11"/>
  <c r="AD30" i="11"/>
  <c r="AE29" i="11"/>
  <c r="AD29" i="11"/>
  <c r="AE28" i="11"/>
  <c r="AD28" i="11"/>
  <c r="Z51" i="11"/>
  <c r="Y51" i="11"/>
  <c r="Z50" i="11"/>
  <c r="Y50" i="11"/>
  <c r="Z49" i="11"/>
  <c r="Y49" i="11"/>
  <c r="Z48" i="11"/>
  <c r="Y48" i="11"/>
  <c r="Z47" i="11"/>
  <c r="Y47" i="11"/>
  <c r="Z46" i="11"/>
  <c r="Y46" i="11"/>
  <c r="Z45" i="11"/>
  <c r="Y45" i="11"/>
  <c r="Z44" i="11"/>
  <c r="Y44" i="11"/>
  <c r="Z43" i="11"/>
  <c r="Y43" i="11"/>
  <c r="Z42" i="11"/>
  <c r="Y42" i="11"/>
  <c r="Z41" i="11"/>
  <c r="Y41" i="11"/>
  <c r="Z40" i="11"/>
  <c r="Y40" i="11"/>
  <c r="Z39" i="11"/>
  <c r="Y39" i="11"/>
  <c r="Z38" i="11"/>
  <c r="Y38" i="11"/>
  <c r="Z37" i="11"/>
  <c r="Y37" i="11"/>
  <c r="Z36" i="11"/>
  <c r="Y36" i="11"/>
  <c r="Z35" i="11"/>
  <c r="Y35" i="11"/>
  <c r="Z34" i="11"/>
  <c r="Y34" i="11"/>
  <c r="Z33" i="11"/>
  <c r="Y33" i="11"/>
  <c r="Z32" i="11"/>
  <c r="Y32" i="11"/>
  <c r="Z31" i="11"/>
  <c r="Y31" i="11"/>
  <c r="Z30" i="11"/>
  <c r="Y30" i="11"/>
  <c r="Z29" i="11"/>
  <c r="Y29" i="11"/>
  <c r="Z28" i="11"/>
  <c r="Y28" i="11"/>
  <c r="U51" i="11"/>
  <c r="T51" i="11"/>
  <c r="U50" i="11"/>
  <c r="T50" i="11"/>
  <c r="E23" i="11" s="1"/>
  <c r="U49" i="11"/>
  <c r="T49" i="11"/>
  <c r="U48" i="11"/>
  <c r="T48" i="11"/>
  <c r="E22" i="11" s="1"/>
  <c r="U47" i="11"/>
  <c r="T47" i="11"/>
  <c r="U46" i="11"/>
  <c r="T46" i="11"/>
  <c r="U45" i="11"/>
  <c r="T45" i="11"/>
  <c r="U44" i="11"/>
  <c r="T44" i="11"/>
  <c r="E18" i="11" s="1"/>
  <c r="U43" i="11"/>
  <c r="T43" i="11"/>
  <c r="U42" i="11"/>
  <c r="T42" i="11"/>
  <c r="E16" i="11" s="1"/>
  <c r="U41" i="11"/>
  <c r="T41" i="11"/>
  <c r="U40" i="11"/>
  <c r="T40" i="11"/>
  <c r="E14" i="11" s="1"/>
  <c r="U39" i="11"/>
  <c r="T39" i="11"/>
  <c r="U38" i="11"/>
  <c r="T38" i="11"/>
  <c r="E12" i="11" s="1"/>
  <c r="U37" i="11"/>
  <c r="T37" i="11"/>
  <c r="U36" i="11"/>
  <c r="T36" i="11"/>
  <c r="E10" i="11" s="1"/>
  <c r="U35" i="11"/>
  <c r="T35" i="11"/>
  <c r="U34" i="11"/>
  <c r="T34" i="11"/>
  <c r="E8" i="11" s="1"/>
  <c r="U33" i="11"/>
  <c r="T33" i="11"/>
  <c r="U32" i="11"/>
  <c r="T32" i="11"/>
  <c r="E6" i="11" s="1"/>
  <c r="U31" i="11"/>
  <c r="T31" i="11"/>
  <c r="U30" i="11"/>
  <c r="T30" i="11"/>
  <c r="E4" i="11" s="1"/>
  <c r="U29" i="11"/>
  <c r="T29" i="11"/>
  <c r="U28" i="11"/>
  <c r="T28" i="11"/>
  <c r="P51" i="11"/>
  <c r="O51" i="11"/>
  <c r="P50" i="11"/>
  <c r="O50" i="11"/>
  <c r="P49" i="11"/>
  <c r="O49" i="11"/>
  <c r="P48" i="11"/>
  <c r="O48" i="11"/>
  <c r="P47" i="11"/>
  <c r="O47" i="11"/>
  <c r="P46" i="11"/>
  <c r="O46" i="11"/>
  <c r="P45" i="11"/>
  <c r="O45" i="11"/>
  <c r="P44" i="11"/>
  <c r="O44" i="11"/>
  <c r="P43" i="11"/>
  <c r="O43" i="11"/>
  <c r="P42" i="11"/>
  <c r="O42" i="11"/>
  <c r="P41" i="11"/>
  <c r="O41" i="11"/>
  <c r="P40" i="11"/>
  <c r="O40" i="11"/>
  <c r="P39" i="11"/>
  <c r="O39" i="11"/>
  <c r="P38" i="11"/>
  <c r="O38" i="11"/>
  <c r="P37" i="11"/>
  <c r="O37" i="11"/>
  <c r="P36" i="11"/>
  <c r="O36" i="11"/>
  <c r="P35" i="11"/>
  <c r="O35" i="11"/>
  <c r="P34" i="11"/>
  <c r="O34" i="11"/>
  <c r="P33" i="11"/>
  <c r="O33" i="11"/>
  <c r="P32" i="11"/>
  <c r="O32" i="11"/>
  <c r="P31" i="11"/>
  <c r="O31" i="11"/>
  <c r="P30" i="11"/>
  <c r="O30" i="11"/>
  <c r="P29" i="11"/>
  <c r="O29" i="11"/>
  <c r="P28" i="11"/>
  <c r="O28" i="11"/>
  <c r="K51" i="11"/>
  <c r="J51" i="11"/>
  <c r="K50" i="11"/>
  <c r="J50" i="11"/>
  <c r="K49" i="11"/>
  <c r="J49" i="11"/>
  <c r="K48" i="11"/>
  <c r="J48" i="11"/>
  <c r="K47" i="11"/>
  <c r="J47" i="11"/>
  <c r="K46" i="11"/>
  <c r="J46" i="11"/>
  <c r="K45" i="11"/>
  <c r="J45" i="11"/>
  <c r="K44" i="11"/>
  <c r="J44" i="11"/>
  <c r="K43" i="11"/>
  <c r="J43" i="11"/>
  <c r="K42" i="11"/>
  <c r="J42" i="11"/>
  <c r="K41" i="11"/>
  <c r="J41" i="11"/>
  <c r="K40" i="11"/>
  <c r="J40" i="11"/>
  <c r="K39" i="11"/>
  <c r="J39" i="11"/>
  <c r="K38" i="11"/>
  <c r="J38" i="11"/>
  <c r="K37" i="11"/>
  <c r="J37" i="11"/>
  <c r="K36" i="11"/>
  <c r="J36" i="11"/>
  <c r="K35" i="11"/>
  <c r="J35" i="11"/>
  <c r="K34" i="11"/>
  <c r="J34" i="11"/>
  <c r="K33" i="11"/>
  <c r="J33" i="11"/>
  <c r="K32" i="11"/>
  <c r="J32" i="11"/>
  <c r="K31" i="11"/>
  <c r="J31" i="11"/>
  <c r="K30" i="11"/>
  <c r="J30" i="11"/>
  <c r="K29" i="11"/>
  <c r="J29" i="11"/>
  <c r="K28" i="11"/>
  <c r="J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28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C7" i="4"/>
  <c r="D7" i="4"/>
  <c r="E7" i="4"/>
  <c r="B7" i="4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C7" i="3"/>
  <c r="D7" i="3"/>
  <c r="E7" i="3"/>
  <c r="F7" i="3"/>
  <c r="G7" i="3"/>
  <c r="H7" i="3"/>
  <c r="I7" i="3"/>
  <c r="B7" i="3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K52" i="10"/>
  <c r="J52" i="10"/>
  <c r="K51" i="10"/>
  <c r="J51" i="10"/>
  <c r="K46" i="10"/>
  <c r="J46" i="10"/>
  <c r="K45" i="10"/>
  <c r="J45" i="10"/>
  <c r="K40" i="10"/>
  <c r="J40" i="10"/>
  <c r="K39" i="10"/>
  <c r="J39" i="10"/>
  <c r="K34" i="10"/>
  <c r="J34" i="10"/>
  <c r="K33" i="10"/>
  <c r="J33" i="10"/>
  <c r="K28" i="10"/>
  <c r="J28" i="10"/>
  <c r="K27" i="10"/>
  <c r="J27" i="10"/>
  <c r="K21" i="10"/>
  <c r="J21" i="10"/>
  <c r="K22" i="10"/>
  <c r="J22" i="10"/>
  <c r="I12" i="9"/>
  <c r="H12" i="9"/>
  <c r="G12" i="9"/>
  <c r="F12" i="9"/>
  <c r="E12" i="9"/>
  <c r="D12" i="9"/>
  <c r="C12" i="9"/>
  <c r="B12" i="9"/>
  <c r="L52" i="9"/>
  <c r="K52" i="9"/>
  <c r="J52" i="9"/>
  <c r="I52" i="9"/>
  <c r="H52" i="9"/>
  <c r="L51" i="9"/>
  <c r="K51" i="9"/>
  <c r="J51" i="9"/>
  <c r="I51" i="9"/>
  <c r="H51" i="9"/>
  <c r="I11" i="9"/>
  <c r="H11" i="9"/>
  <c r="G11" i="9"/>
  <c r="F11" i="9"/>
  <c r="E11" i="9"/>
  <c r="D11" i="9"/>
  <c r="C11" i="9"/>
  <c r="B11" i="9"/>
  <c r="L46" i="9"/>
  <c r="K46" i="9"/>
  <c r="J46" i="9"/>
  <c r="I46" i="9"/>
  <c r="H46" i="9"/>
  <c r="L45" i="9"/>
  <c r="K45" i="9"/>
  <c r="J45" i="9"/>
  <c r="I45" i="9"/>
  <c r="H45" i="9"/>
  <c r="I10" i="9"/>
  <c r="H10" i="9"/>
  <c r="G10" i="9"/>
  <c r="F10" i="9"/>
  <c r="E10" i="9"/>
  <c r="D10" i="9"/>
  <c r="C10" i="9"/>
  <c r="B10" i="9"/>
  <c r="L40" i="9"/>
  <c r="K40" i="9"/>
  <c r="J40" i="9"/>
  <c r="I40" i="9"/>
  <c r="H40" i="9"/>
  <c r="L39" i="9"/>
  <c r="K39" i="9"/>
  <c r="J39" i="9"/>
  <c r="I39" i="9"/>
  <c r="H39" i="9"/>
  <c r="I9" i="9"/>
  <c r="H9" i="9"/>
  <c r="G9" i="9"/>
  <c r="F9" i="9"/>
  <c r="E9" i="9"/>
  <c r="D9" i="9"/>
  <c r="C9" i="9"/>
  <c r="B9" i="9"/>
  <c r="L34" i="9"/>
  <c r="K34" i="9"/>
  <c r="J34" i="9"/>
  <c r="I34" i="9"/>
  <c r="H34" i="9"/>
  <c r="L33" i="9"/>
  <c r="K33" i="9"/>
  <c r="J33" i="9"/>
  <c r="I33" i="9"/>
  <c r="H33" i="9"/>
  <c r="I8" i="9"/>
  <c r="H8" i="9"/>
  <c r="G8" i="9"/>
  <c r="F8" i="9"/>
  <c r="E8" i="9"/>
  <c r="D8" i="9"/>
  <c r="C8" i="9"/>
  <c r="B8" i="9"/>
  <c r="L28" i="9"/>
  <c r="K28" i="9"/>
  <c r="J28" i="9"/>
  <c r="I28" i="9"/>
  <c r="H28" i="9"/>
  <c r="L27" i="9"/>
  <c r="K27" i="9"/>
  <c r="J27" i="9"/>
  <c r="I27" i="9"/>
  <c r="H27" i="9"/>
  <c r="I21" i="9"/>
  <c r="E7" i="9" s="1"/>
  <c r="H21" i="9"/>
  <c r="I7" i="9"/>
  <c r="G7" i="9"/>
  <c r="C7" i="9"/>
  <c r="J21" i="9"/>
  <c r="K21" i="9"/>
  <c r="L21" i="9"/>
  <c r="I22" i="9"/>
  <c r="J22" i="9"/>
  <c r="K22" i="9"/>
  <c r="H7" i="9" s="1"/>
  <c r="L22" i="9"/>
  <c r="H22" i="9"/>
  <c r="B7" i="9" s="1"/>
  <c r="F7" i="9"/>
  <c r="D7" i="9"/>
  <c r="C12" i="8"/>
  <c r="B12" i="8"/>
  <c r="C11" i="8"/>
  <c r="B11" i="8"/>
  <c r="C10" i="8"/>
  <c r="B10" i="8"/>
  <c r="C9" i="8"/>
  <c r="B9" i="8"/>
  <c r="C8" i="8"/>
  <c r="B8" i="8"/>
  <c r="C7" i="8"/>
  <c r="B7" i="8"/>
  <c r="K9" i="7"/>
  <c r="K8" i="7"/>
  <c r="K7" i="7"/>
  <c r="K6" i="7"/>
  <c r="K5" i="7"/>
  <c r="K4" i="7"/>
  <c r="J9" i="7"/>
  <c r="J8" i="7"/>
  <c r="J7" i="7"/>
  <c r="J6" i="7"/>
  <c r="J5" i="7"/>
  <c r="J4" i="7"/>
  <c r="C7" i="11" l="1"/>
  <c r="C13" i="11"/>
  <c r="C17" i="11"/>
  <c r="C21" i="11"/>
  <c r="D7" i="11"/>
  <c r="D9" i="11"/>
  <c r="D13" i="11"/>
  <c r="D15" i="11"/>
  <c r="D17" i="11"/>
  <c r="D19" i="11"/>
  <c r="D21" i="11"/>
  <c r="F5" i="11"/>
  <c r="F7" i="11"/>
  <c r="F9" i="11"/>
  <c r="F11" i="11"/>
  <c r="F13" i="11"/>
  <c r="F15" i="11"/>
  <c r="F17" i="11"/>
  <c r="F19" i="11"/>
  <c r="F21" i="11"/>
  <c r="F23" i="11"/>
  <c r="G5" i="11"/>
  <c r="G7" i="11"/>
  <c r="G9" i="11"/>
  <c r="G11" i="11"/>
  <c r="G13" i="11"/>
  <c r="G15" i="11"/>
  <c r="G17" i="11"/>
  <c r="G19" i="11"/>
  <c r="G21" i="11"/>
  <c r="G23" i="11"/>
  <c r="C5" i="11"/>
  <c r="C9" i="11"/>
  <c r="C19" i="11"/>
  <c r="C23" i="11"/>
  <c r="D5" i="11"/>
  <c r="D11" i="11"/>
  <c r="D23" i="11"/>
  <c r="B23" i="11"/>
  <c r="B17" i="11"/>
  <c r="B9" i="11"/>
  <c r="C6" i="11"/>
  <c r="C8" i="11"/>
  <c r="C10" i="11"/>
  <c r="C12" i="11"/>
  <c r="C16" i="11"/>
  <c r="C18" i="11"/>
  <c r="C20" i="11"/>
  <c r="C22" i="11"/>
  <c r="D4" i="11"/>
  <c r="D6" i="11"/>
  <c r="D8" i="11"/>
  <c r="D10" i="11"/>
  <c r="D12" i="11"/>
  <c r="D14" i="11"/>
  <c r="D16" i="11"/>
  <c r="D18" i="11"/>
  <c r="D20" i="11"/>
  <c r="D22" i="11"/>
  <c r="E20" i="11"/>
  <c r="F4" i="11"/>
  <c r="F6" i="11"/>
  <c r="F12" i="11"/>
  <c r="F18" i="11"/>
  <c r="G12" i="11"/>
  <c r="G14" i="11"/>
  <c r="G16" i="11"/>
  <c r="G20" i="11"/>
  <c r="G22" i="11"/>
  <c r="B21" i="11"/>
  <c r="B11" i="11"/>
  <c r="B5" i="11"/>
  <c r="C4" i="11"/>
  <c r="C14" i="11"/>
  <c r="F8" i="11"/>
  <c r="F10" i="11"/>
  <c r="F14" i="11"/>
  <c r="F16" i="11"/>
  <c r="F20" i="11"/>
  <c r="F22" i="11"/>
  <c r="G4" i="11"/>
  <c r="G6" i="11"/>
  <c r="G8" i="11"/>
  <c r="G18" i="11"/>
  <c r="B20" i="11"/>
  <c r="B16" i="11"/>
  <c r="B12" i="11"/>
  <c r="B8" i="11"/>
  <c r="B4" i="11"/>
  <c r="C11" i="11"/>
  <c r="C15" i="11"/>
  <c r="E5" i="11"/>
  <c r="E9" i="11"/>
  <c r="E13" i="11"/>
  <c r="E17" i="11"/>
  <c r="E21" i="11"/>
  <c r="B22" i="11"/>
  <c r="B18" i="11"/>
  <c r="B14" i="11"/>
  <c r="B10" i="11"/>
  <c r="B6" i="11"/>
  <c r="B19" i="11"/>
  <c r="E11" i="11"/>
  <c r="B15" i="11"/>
  <c r="B7" i="11"/>
  <c r="E15" i="11"/>
  <c r="B13" i="11"/>
  <c r="E19" i="11"/>
  <c r="E7" i="11"/>
</calcChain>
</file>

<file path=xl/sharedStrings.xml><?xml version="1.0" encoding="utf-8"?>
<sst xmlns="http://schemas.openxmlformats.org/spreadsheetml/2006/main" count="651" uniqueCount="84">
  <si>
    <t>Figure 1:  Annual housing starts per 10,000 population, select CMAs, 2001-2021</t>
  </si>
  <si>
    <t>* Three-year moving average</t>
  </si>
  <si>
    <t>Source:  CMHC, Statistics Canada</t>
  </si>
  <si>
    <t>Annual housing starts per 10,000 population, select CMAs</t>
  </si>
  <si>
    <t>Vancouver</t>
  </si>
  <si>
    <t>Calgary</t>
  </si>
  <si>
    <t>Edmonton</t>
  </si>
  <si>
    <t>Toronto</t>
  </si>
  <si>
    <t>Ottawa</t>
  </si>
  <si>
    <t>Montréal</t>
  </si>
  <si>
    <t>Table 1:  Housing starts by dwelling type, select CMAs, 2021</t>
  </si>
  <si>
    <t>Total housing starts by dwelling type, 2021</t>
  </si>
  <si>
    <t>Single-detached</t>
  </si>
  <si>
    <t>Semi-detached</t>
  </si>
  <si>
    <t>Row</t>
  </si>
  <si>
    <t>Apartment</t>
  </si>
  <si>
    <t>Total</t>
  </si>
  <si>
    <t>Units</t>
  </si>
  <si>
    <t>%change vs. 2020</t>
  </si>
  <si>
    <t>Source: CMHC</t>
  </si>
  <si>
    <t>Table 2:  Percentage of housing starts by dwelling type, select CMAs, 2021 and most recent 5 year period</t>
  </si>
  <si>
    <t>Share of total housing starts by dwelling type (%)</t>
  </si>
  <si>
    <t>Average 2016-2020</t>
  </si>
  <si>
    <t>Table 3:  Percentage of apartment housing starts by tenure type, select CMAs, 2021 and most recent 5 year period</t>
  </si>
  <si>
    <t>Share of apartment starts by tenure type (%)</t>
  </si>
  <si>
    <t>Condominium</t>
  </si>
  <si>
    <t>Rental</t>
  </si>
  <si>
    <t>Figure 2. Proportion (%) of apartment units started that were purpose-built rental, three-year moving average, selected Canadian CMAs, 2007-2021</t>
  </si>
  <si>
    <t>Table 4:  Average number and distribution of units started per apartment structure, select CMAs, 2021</t>
  </si>
  <si>
    <t>Share of apartment structures started by building size (%), 2021</t>
  </si>
  <si>
    <t>3 to 5 units</t>
  </si>
  <si>
    <t>6 to 20 units</t>
  </si>
  <si>
    <t>21 to 60 units</t>
  </si>
  <si>
    <t>61 to 100 units</t>
  </si>
  <si>
    <t>More than 100 units</t>
  </si>
  <si>
    <t>Average number of units</t>
  </si>
  <si>
    <t>Table 5:  Average number and distribution of story count per apartment structure started, select CMAs, 2021</t>
  </si>
  <si>
    <t>Share of apartment structures started by building height (%), 2021</t>
  </si>
  <si>
    <t>3 or fewer stories</t>
  </si>
  <si>
    <t>4 to 6 stories</t>
  </si>
  <si>
    <t>7 to 20 stories</t>
  </si>
  <si>
    <t>21 to 30 stories</t>
  </si>
  <si>
    <t>More than 30 stories</t>
  </si>
  <si>
    <t>Average number of stories</t>
  </si>
  <si>
    <t>#</t>
  </si>
  <si>
    <t>%</t>
  </si>
  <si>
    <t>Single</t>
  </si>
  <si>
    <t>Semi</t>
  </si>
  <si>
    <t>Apt</t>
  </si>
  <si>
    <t>Tot</t>
  </si>
  <si>
    <t>Van</t>
  </si>
  <si>
    <t>5y</t>
  </si>
  <si>
    <t>Cal</t>
  </si>
  <si>
    <t>Edm</t>
  </si>
  <si>
    <t>Tor</t>
  </si>
  <si>
    <t>Ott</t>
  </si>
  <si>
    <t>Mtl</t>
  </si>
  <si>
    <t>Unk</t>
  </si>
  <si>
    <t>Owner</t>
  </si>
  <si>
    <t>Condo</t>
  </si>
  <si>
    <t>Co-op</t>
  </si>
  <si>
    <t>Montreal</t>
  </si>
  <si>
    <t>All</t>
  </si>
  <si>
    <t>%rental</t>
  </si>
  <si>
    <t>%condo</t>
  </si>
  <si>
    <t>ref_yy</t>
  </si>
  <si>
    <t>metcode</t>
  </si>
  <si>
    <t>metro</t>
  </si>
  <si>
    <t>unitsperstory</t>
  </si>
  <si>
    <t>unitsperstory1620</t>
  </si>
  <si>
    <t>unitsperstory1115</t>
  </si>
  <si>
    <t>CALGARY</t>
  </si>
  <si>
    <t>NA</t>
  </si>
  <si>
    <t>Average 2011-2015</t>
  </si>
  <si>
    <t>data not reliable for 2011-2012 in some centres</t>
  </si>
  <si>
    <t>EDMONTON</t>
  </si>
  <si>
    <t>MONTRÃ‰AL</t>
  </si>
  <si>
    <t>OTTAWA</t>
  </si>
  <si>
    <t>TORONTO</t>
  </si>
  <si>
    <t>VANCOUVER</t>
  </si>
  <si>
    <t>Table 6:  Average number of units per story, apartment structures started with 21 or more units, selected Canadian CMAs</t>
  </si>
  <si>
    <t>Average number of units per story for apartments structures* started in year</t>
  </si>
  <si>
    <t>Source:  CMHC</t>
  </si>
  <si>
    <t>*Apartment structures with 21 or more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</si>
</sst>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#,##0.0"/>
    <numFmt numFmtId="167" formatCode="0.0"/>
    <numFmt numFmtId="168" formatCode="_-* #,##0.0_-;\-* #,##0.0_-;_-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66" fontId="0" fillId="0" borderId="0" xfId="0" applyNumberFormat="1" applyAlignment="1">
      <alignment horizontal="center" vertical="center" wrapText="1"/>
    </xf>
    <xf numFmtId="3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0" fontId="5" fillId="0" borderId="0" xfId="0" applyFont="1"/>
    <xf numFmtId="167" fontId="0" fillId="0" borderId="0" xfId="2" applyNumberFormat="1" applyFont="1"/>
    <xf numFmtId="167" fontId="0" fillId="0" borderId="0" xfId="2" applyNumberFormat="1" applyFon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1" xfId="0" applyNumberFormat="1" applyBorder="1"/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0" xfId="0" applyNumberFormat="1"/>
    <xf numFmtId="0" fontId="6" fillId="0" borderId="0" xfId="0" applyFont="1"/>
    <xf numFmtId="167" fontId="0" fillId="0" borderId="0" xfId="0" applyNumberFormat="1" applyAlignment="1">
      <alignment horizontal="right"/>
    </xf>
    <xf numFmtId="167" fontId="0" fillId="0" borderId="1" xfId="0" applyNumberFormat="1" applyBorder="1" applyAlignment="1">
      <alignment horizontal="right"/>
    </xf>
    <xf numFmtId="166" fontId="0" fillId="0" borderId="0" xfId="0" applyNumberFormat="1"/>
    <xf numFmtId="0" fontId="3" fillId="2" borderId="1" xfId="0" applyFont="1" applyFill="1" applyBorder="1" applyAlignment="1">
      <alignment horizontal="center" wrapText="1"/>
    </xf>
    <xf numFmtId="168" fontId="0" fillId="0" borderId="0" xfId="1" applyNumberFormat="1" applyFont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Annual housing starts per 10,000 population*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'Figure 1'!$B$35</c:f>
              <c:strCache>
                <c:ptCount val="1"/>
                <c:pt idx="0">
                  <c:v>Vancouver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1'!$A$36:$A$54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'Figure 1'!$B$36:$B$54</c:f>
              <c:numCache>
                <c:formatCode>0</c:formatCode>
                <c:ptCount val="19"/>
                <c:pt idx="0">
                  <c:v>62.804544536177389</c:v>
                </c:pt>
                <c:pt idx="1">
                  <c:v>75.680805584775825</c:v>
                </c:pt>
                <c:pt idx="2">
                  <c:v>83.849341023646048</c:v>
                </c:pt>
                <c:pt idx="3">
                  <c:v>87.650384202064359</c:v>
                </c:pt>
                <c:pt idx="4">
                  <c:v>88.411298341949745</c:v>
                </c:pt>
                <c:pt idx="5">
                  <c:v>88.120116470888391</c:v>
                </c:pt>
                <c:pt idx="6">
                  <c:v>71.763163748305047</c:v>
                </c:pt>
                <c:pt idx="7">
                  <c:v>62.269013060577414</c:v>
                </c:pt>
                <c:pt idx="8">
                  <c:v>58.428994483194401</c:v>
                </c:pt>
                <c:pt idx="9">
                  <c:v>72.489121245767848</c:v>
                </c:pt>
                <c:pt idx="10">
                  <c:v>76.146344302589924</c:v>
                </c:pt>
                <c:pt idx="11">
                  <c:v>76.598940774180477</c:v>
                </c:pt>
                <c:pt idx="12">
                  <c:v>77.730363362806969</c:v>
                </c:pt>
                <c:pt idx="13">
                  <c:v>88.409910578859538</c:v>
                </c:pt>
                <c:pt idx="14">
                  <c:v>96.221018160100996</c:v>
                </c:pt>
                <c:pt idx="15">
                  <c:v>98.196822279410867</c:v>
                </c:pt>
                <c:pt idx="16">
                  <c:v>96.822950088079324</c:v>
                </c:pt>
                <c:pt idx="17">
                  <c:v>90.790349077026079</c:v>
                </c:pt>
                <c:pt idx="18">
                  <c:v>93.013018117495108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A72-ADE1-2A1200295034}"/>
            </c:ext>
          </c:extLst>
        </c:ser>
        <c:ser>
          <c:idx val="0"/>
          <c:order val="1"/>
          <c:tx>
            <c:strRef>
              <c:f>'Figure 1'!$C$35</c:f>
              <c:strCache>
                <c:ptCount val="1"/>
                <c:pt idx="0">
                  <c:v>Calgary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1'!$A$36:$A$54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'Figure 1'!$C$36:$C$54</c:f>
              <c:numCache>
                <c:formatCode>0</c:formatCode>
                <c:ptCount val="19"/>
                <c:pt idx="0">
                  <c:v>129.04144971310231</c:v>
                </c:pt>
                <c:pt idx="1">
                  <c:v>134.62331096241101</c:v>
                </c:pt>
                <c:pt idx="2">
                  <c:v>128.99070294650059</c:v>
                </c:pt>
                <c:pt idx="3">
                  <c:v>135.16893046281751</c:v>
                </c:pt>
                <c:pt idx="4">
                  <c:v>129.88170959416996</c:v>
                </c:pt>
                <c:pt idx="5">
                  <c:v>120.30851384076959</c:v>
                </c:pt>
                <c:pt idx="6">
                  <c:v>87.460946477980471</c:v>
                </c:pt>
                <c:pt idx="7">
                  <c:v>73.621737749755752</c:v>
                </c:pt>
                <c:pt idx="8">
                  <c:v>66.124783638805525</c:v>
                </c:pt>
                <c:pt idx="9">
                  <c:v>81.539134925159615</c:v>
                </c:pt>
                <c:pt idx="10">
                  <c:v>87.639616959474736</c:v>
                </c:pt>
                <c:pt idx="11">
                  <c:v>104.16400138085031</c:v>
                </c:pt>
                <c:pt idx="12">
                  <c:v>102.14867653421116</c:v>
                </c:pt>
                <c:pt idx="13">
                  <c:v>92.631155551064865</c:v>
                </c:pt>
                <c:pt idx="14">
                  <c:v>78.032062818830227</c:v>
                </c:pt>
                <c:pt idx="15">
                  <c:v>71.989923769905559</c:v>
                </c:pt>
                <c:pt idx="16">
                  <c:v>76.710660051924606</c:v>
                </c:pt>
                <c:pt idx="17">
                  <c:v>70.31231034495859</c:v>
                </c:pt>
                <c:pt idx="18">
                  <c:v>77.506180805237094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A72-ADE1-2A1200295034}"/>
            </c:ext>
          </c:extLst>
        </c:ser>
        <c:ser>
          <c:idx val="1"/>
          <c:order val="2"/>
          <c:tx>
            <c:strRef>
              <c:f>'Figure 1'!$D$35</c:f>
              <c:strCache>
                <c:ptCount val="1"/>
                <c:pt idx="0">
                  <c:v>Edmonton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1'!$A$36:$A$54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'Figure 1'!$D$36:$D$54</c:f>
              <c:numCache>
                <c:formatCode>0</c:formatCode>
                <c:ptCount val="19"/>
                <c:pt idx="0">
                  <c:v>110.29166599960682</c:v>
                </c:pt>
                <c:pt idx="1">
                  <c:v>120.6413744733551</c:v>
                </c:pt>
                <c:pt idx="2">
                  <c:v>120.43594882511502</c:v>
                </c:pt>
                <c:pt idx="3">
                  <c:v>125.41344244298296</c:v>
                </c:pt>
                <c:pt idx="4">
                  <c:v>132.55845681005241</c:v>
                </c:pt>
                <c:pt idx="5">
                  <c:v>109.7597696472191</c:v>
                </c:pt>
                <c:pt idx="6">
                  <c:v>81.752389422584031</c:v>
                </c:pt>
                <c:pt idx="7">
                  <c:v>65.099937453480536</c:v>
                </c:pt>
                <c:pt idx="8">
                  <c:v>71.409855860880597</c:v>
                </c:pt>
                <c:pt idx="9">
                  <c:v>87.768759107691338</c:v>
                </c:pt>
                <c:pt idx="10">
                  <c:v>97.97537985344178</c:v>
                </c:pt>
                <c:pt idx="11">
                  <c:v>107.29305035051091</c:v>
                </c:pt>
                <c:pt idx="12">
                  <c:v>115.14417783324949</c:v>
                </c:pt>
                <c:pt idx="13">
                  <c:v>101.42902693755669</c:v>
                </c:pt>
                <c:pt idx="14">
                  <c:v>93.74196001567617</c:v>
                </c:pt>
                <c:pt idx="15">
                  <c:v>75.053113543533044</c:v>
                </c:pt>
                <c:pt idx="16">
                  <c:v>75.304182704497563</c:v>
                </c:pt>
                <c:pt idx="17">
                  <c:v>74.027353150500744</c:v>
                </c:pt>
                <c:pt idx="18">
                  <c:v>78.463767675458996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6-4A72-ADE1-2A1200295034}"/>
            </c:ext>
          </c:extLst>
        </c:ser>
        <c:ser>
          <c:idx val="2"/>
          <c:order val="3"/>
          <c:tx>
            <c:strRef>
              <c:f>'Figure 1'!$E$35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1'!$A$36:$A$54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'Figure 1'!$E$36:$E$54</c:f>
              <c:numCache>
                <c:formatCode>0</c:formatCode>
                <c:ptCount val="19"/>
                <c:pt idx="0">
                  <c:v>86.3501361046753</c:v>
                </c:pt>
                <c:pt idx="1">
                  <c:v>85.620326540765987</c:v>
                </c:pt>
                <c:pt idx="2">
                  <c:v>82.911394857927689</c:v>
                </c:pt>
                <c:pt idx="3">
                  <c:v>76.309307692714441</c:v>
                </c:pt>
                <c:pt idx="4">
                  <c:v>69.670586185291214</c:v>
                </c:pt>
                <c:pt idx="5">
                  <c:v>68.835532848353012</c:v>
                </c:pt>
                <c:pt idx="6">
                  <c:v>61.185121790451319</c:v>
                </c:pt>
                <c:pt idx="7">
                  <c:v>57.84133818440025</c:v>
                </c:pt>
                <c:pt idx="8">
                  <c:v>55.255635708453873</c:v>
                </c:pt>
                <c:pt idx="9">
                  <c:v>67.125705038607919</c:v>
                </c:pt>
                <c:pt idx="10">
                  <c:v>68.862770965954667</c:v>
                </c:pt>
                <c:pt idx="11">
                  <c:v>62.041254802024632</c:v>
                </c:pt>
                <c:pt idx="12">
                  <c:v>58.008383377266625</c:v>
                </c:pt>
                <c:pt idx="13">
                  <c:v>60.368425614234276</c:v>
                </c:pt>
                <c:pt idx="14">
                  <c:v>64.982037376382266</c:v>
                </c:pt>
                <c:pt idx="15">
                  <c:v>63.223763689774863</c:v>
                </c:pt>
                <c:pt idx="16">
                  <c:v>57.712755950267592</c:v>
                </c:pt>
                <c:pt idx="17">
                  <c:v>56.618696525508788</c:v>
                </c:pt>
                <c:pt idx="18">
                  <c:v>56.088255833473603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6-4A72-ADE1-2A1200295034}"/>
            </c:ext>
          </c:extLst>
        </c:ser>
        <c:ser>
          <c:idx val="3"/>
          <c:order val="4"/>
          <c:tx>
            <c:strRef>
              <c:f>'Figure 1'!$F$35</c:f>
              <c:strCache>
                <c:ptCount val="1"/>
                <c:pt idx="0">
                  <c:v>Ottawa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 1'!$A$36:$A$54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'Figure 1'!$F$36:$F$54</c:f>
              <c:numCache>
                <c:formatCode>0</c:formatCode>
                <c:ptCount val="19"/>
                <c:pt idx="0">
                  <c:v>79.981496903520977</c:v>
                </c:pt>
                <c:pt idx="1">
                  <c:v>83.020731093833362</c:v>
                </c:pt>
                <c:pt idx="2">
                  <c:v>71.537297852404421</c:v>
                </c:pt>
                <c:pt idx="3">
                  <c:v>69.049972901795641</c:v>
                </c:pt>
                <c:pt idx="4">
                  <c:v>65.506131589892576</c:v>
                </c:pt>
                <c:pt idx="5">
                  <c:v>72.228712121319745</c:v>
                </c:pt>
                <c:pt idx="6">
                  <c:v>71.056867992255505</c:v>
                </c:pt>
                <c:pt idx="7">
                  <c:v>69.678942465040294</c:v>
                </c:pt>
                <c:pt idx="8">
                  <c:v>64.235944402876598</c:v>
                </c:pt>
                <c:pt idx="9">
                  <c:v>63.985394594144338</c:v>
                </c:pt>
                <c:pt idx="10">
                  <c:v>63.421664861387619</c:v>
                </c:pt>
                <c:pt idx="11">
                  <c:v>62.539772743807902</c:v>
                </c:pt>
                <c:pt idx="12">
                  <c:v>58.321482393290076</c:v>
                </c:pt>
                <c:pt idx="13">
                  <c:v>53.314985576373168</c:v>
                </c:pt>
                <c:pt idx="14">
                  <c:v>57.79904478650824</c:v>
                </c:pt>
                <c:pt idx="15">
                  <c:v>64.824566626720014</c:v>
                </c:pt>
                <c:pt idx="16">
                  <c:v>71.250525063012219</c:v>
                </c:pt>
                <c:pt idx="17">
                  <c:v>77.100560567408095</c:v>
                </c:pt>
                <c:pt idx="18">
                  <c:v>83.673312364626995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A6-4A72-ADE1-2A1200295034}"/>
            </c:ext>
          </c:extLst>
        </c:ser>
        <c:ser>
          <c:idx val="4"/>
          <c:order val="5"/>
          <c:tx>
            <c:strRef>
              <c:f>'Figure 1'!$G$35</c:f>
              <c:strCache>
                <c:ptCount val="1"/>
                <c:pt idx="0">
                  <c:v>Montréal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'Figure 1'!$A$36:$A$54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'Figure 1'!$G$36:$G$54</c:f>
              <c:numCache>
                <c:formatCode>0</c:formatCode>
                <c:ptCount val="19"/>
                <c:pt idx="0">
                  <c:v>52.598081554191765</c:v>
                </c:pt>
                <c:pt idx="1">
                  <c:v>65.987462031622613</c:v>
                </c:pt>
                <c:pt idx="2">
                  <c:v>69.782000326140675</c:v>
                </c:pt>
                <c:pt idx="3">
                  <c:v>67.959015535410984</c:v>
                </c:pt>
                <c:pt idx="4">
                  <c:v>62.607058059597023</c:v>
                </c:pt>
                <c:pt idx="5">
                  <c:v>59.069632867533208</c:v>
                </c:pt>
                <c:pt idx="6">
                  <c:v>55.403040740924091</c:v>
                </c:pt>
                <c:pt idx="7">
                  <c:v>53.678611525700227</c:v>
                </c:pt>
                <c:pt idx="8">
                  <c:v>53.711322114280307</c:v>
                </c:pt>
                <c:pt idx="9">
                  <c:v>54.331348495484001</c:v>
                </c:pt>
                <c:pt idx="10">
                  <c:v>48.636614940562673</c:v>
                </c:pt>
                <c:pt idx="11">
                  <c:v>44.922245326150041</c:v>
                </c:pt>
                <c:pt idx="12">
                  <c:v>43.123035106906514</c:v>
                </c:pt>
                <c:pt idx="13">
                  <c:v>44.6457376098978</c:v>
                </c:pt>
                <c:pt idx="14">
                  <c:v>49.037865665112633</c:v>
                </c:pt>
                <c:pt idx="15">
                  <c:v>53.289686739231733</c:v>
                </c:pt>
                <c:pt idx="16">
                  <c:v>58.229174179766524</c:v>
                </c:pt>
                <c:pt idx="17">
                  <c:v>59.475951322154259</c:v>
                </c:pt>
                <c:pt idx="18">
                  <c:v>64.579113475784439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A6-4A72-ADE1-2A120029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42592"/>
        <c:axId val="152843008"/>
      </c:lineChart>
      <c:catAx>
        <c:axId val="1528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3008"/>
        <c:crosses val="autoZero"/>
        <c:auto val="1"/>
        <c:lblAlgn val="ctr"/>
        <c:lblOffset val="100"/>
        <c:noMultiLvlLbl val="0"/>
      </c:catAx>
      <c:valAx>
        <c:axId val="152843008"/>
        <c:scaling>
          <c:orientation val="minMax"/>
          <c:max val="160"/>
          <c:min val="20"/>
        </c:scaling>
        <c:delete val="0"/>
        <c:axPos val="l"/>
        <c:numFmt formatCode="0" sourceLinked="0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32007720068435"/>
          <c:y val="0.17451157657927055"/>
          <c:w val="0.69025523033567981"/>
          <c:h val="4.389481988938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starts_figure2!$B$3</c:f>
              <c:strCache>
                <c:ptCount val="1"/>
                <c:pt idx="0">
                  <c:v>Montreal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starts_figure2!$B$9:$B$23</c:f>
              <c:numCache>
                <c:formatCode>0.0</c:formatCode>
                <c:ptCount val="15"/>
                <c:pt idx="0">
                  <c:v>36.553031693724655</c:v>
                </c:pt>
                <c:pt idx="1">
                  <c:v>36.596758457212744</c:v>
                </c:pt>
                <c:pt idx="2">
                  <c:v>33.677004653012254</c:v>
                </c:pt>
                <c:pt idx="3">
                  <c:v>26.280897311692545</c:v>
                </c:pt>
                <c:pt idx="4">
                  <c:v>20.545969489242552</c:v>
                </c:pt>
                <c:pt idx="5">
                  <c:v>16.871981706468123</c:v>
                </c:pt>
                <c:pt idx="6">
                  <c:v>18.118774744513679</c:v>
                </c:pt>
                <c:pt idx="7">
                  <c:v>21.244365259944704</c:v>
                </c:pt>
                <c:pt idx="8">
                  <c:v>31.547913664491574</c:v>
                </c:pt>
                <c:pt idx="9">
                  <c:v>41.06482554305024</c:v>
                </c:pt>
                <c:pt idx="10">
                  <c:v>49.781414555329121</c:v>
                </c:pt>
                <c:pt idx="11">
                  <c:v>52.807000535384539</c:v>
                </c:pt>
                <c:pt idx="12">
                  <c:v>56.968353942399141</c:v>
                </c:pt>
                <c:pt idx="13">
                  <c:v>62.657588745901457</c:v>
                </c:pt>
                <c:pt idx="14">
                  <c:v>68.233942865248892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D-4903-8A16-9EC5FB8691ED}"/>
            </c:ext>
          </c:extLst>
        </c:ser>
        <c:ser>
          <c:idx val="1"/>
          <c:order val="1"/>
          <c:tx>
            <c:strRef>
              <c:f>starts_figure2!$C$3</c:f>
              <c:strCache>
                <c:ptCount val="1"/>
                <c:pt idx="0">
                  <c:v>Ottawa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starts_figure2!$C$9:$C$23</c:f>
              <c:numCache>
                <c:formatCode>0.0</c:formatCode>
                <c:ptCount val="15"/>
                <c:pt idx="0">
                  <c:v>8.4248683346662645</c:v>
                </c:pt>
                <c:pt idx="1">
                  <c:v>8.9788482751164551</c:v>
                </c:pt>
                <c:pt idx="2">
                  <c:v>13.785127705428726</c:v>
                </c:pt>
                <c:pt idx="3">
                  <c:v>13.940635709214581</c:v>
                </c:pt>
                <c:pt idx="4">
                  <c:v>12.837633971761697</c:v>
                </c:pt>
                <c:pt idx="5">
                  <c:v>12.715974569158709</c:v>
                </c:pt>
                <c:pt idx="6">
                  <c:v>12.987172365630082</c:v>
                </c:pt>
                <c:pt idx="7">
                  <c:v>20.378140365952106</c:v>
                </c:pt>
                <c:pt idx="8">
                  <c:v>30.226248138901912</c:v>
                </c:pt>
                <c:pt idx="9">
                  <c:v>41.449718385086193</c:v>
                </c:pt>
                <c:pt idx="10">
                  <c:v>49.006032446081186</c:v>
                </c:pt>
                <c:pt idx="11">
                  <c:v>54.685888124555596</c:v>
                </c:pt>
                <c:pt idx="12">
                  <c:v>55.372566919785037</c:v>
                </c:pt>
                <c:pt idx="13">
                  <c:v>48.111317671792079</c:v>
                </c:pt>
                <c:pt idx="14">
                  <c:v>37.339026930749107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D-4903-8A16-9EC5FB8691ED}"/>
            </c:ext>
          </c:extLst>
        </c:ser>
        <c:ser>
          <c:idx val="2"/>
          <c:order val="2"/>
          <c:tx>
            <c:strRef>
              <c:f>starts_figure2!$D$3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starts_figure2!$D$9:$D$23</c:f>
              <c:numCache>
                <c:formatCode>0.0</c:formatCode>
                <c:ptCount val="15"/>
                <c:pt idx="0">
                  <c:v>8.7876564867643214</c:v>
                </c:pt>
                <c:pt idx="1">
                  <c:v>7.9093445970760063</c:v>
                </c:pt>
                <c:pt idx="2">
                  <c:v>9.1205373801735412</c:v>
                </c:pt>
                <c:pt idx="3">
                  <c:v>10.308797396821872</c:v>
                </c:pt>
                <c:pt idx="4">
                  <c:v>10.859670320395601</c:v>
                </c:pt>
                <c:pt idx="5">
                  <c:v>8.3408792931489391</c:v>
                </c:pt>
                <c:pt idx="6">
                  <c:v>6.3266099771140629</c:v>
                </c:pt>
                <c:pt idx="7">
                  <c:v>7.5252610463088034</c:v>
                </c:pt>
                <c:pt idx="8">
                  <c:v>8.9479270511105824</c:v>
                </c:pt>
                <c:pt idx="9">
                  <c:v>11.652540029819827</c:v>
                </c:pt>
                <c:pt idx="10">
                  <c:v>11.416972074601977</c:v>
                </c:pt>
                <c:pt idx="11">
                  <c:v>11.530088387724776</c:v>
                </c:pt>
                <c:pt idx="12">
                  <c:v>13.624461152578009</c:v>
                </c:pt>
                <c:pt idx="13">
                  <c:v>16.694712219892935</c:v>
                </c:pt>
                <c:pt idx="14">
                  <c:v>18.362228361811258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D-4903-8A16-9EC5FB8691ED}"/>
            </c:ext>
          </c:extLst>
        </c:ser>
        <c:ser>
          <c:idx val="3"/>
          <c:order val="3"/>
          <c:tx>
            <c:strRef>
              <c:f>starts_figure2!$E$3</c:f>
              <c:strCache>
                <c:ptCount val="1"/>
                <c:pt idx="0">
                  <c:v>Edmonton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starts_figure2!$E$9:$E$23</c:f>
              <c:numCache>
                <c:formatCode>0.0</c:formatCode>
                <c:ptCount val="15"/>
                <c:pt idx="0">
                  <c:v>11.038509364525519</c:v>
                </c:pt>
                <c:pt idx="1">
                  <c:v>6.11081593176469</c:v>
                </c:pt>
                <c:pt idx="2">
                  <c:v>16.857848924738295</c:v>
                </c:pt>
                <c:pt idx="3">
                  <c:v>19.482531003076947</c:v>
                </c:pt>
                <c:pt idx="4">
                  <c:v>30.817078511864782</c:v>
                </c:pt>
                <c:pt idx="5">
                  <c:v>34.226177954712846</c:v>
                </c:pt>
                <c:pt idx="6">
                  <c:v>41.978846933933539</c:v>
                </c:pt>
                <c:pt idx="7">
                  <c:v>45.659061635848055</c:v>
                </c:pt>
                <c:pt idx="8">
                  <c:v>41.639263496703983</c:v>
                </c:pt>
                <c:pt idx="9">
                  <c:v>41.906207286418677</c:v>
                </c:pt>
                <c:pt idx="10">
                  <c:v>37.061035642356948</c:v>
                </c:pt>
                <c:pt idx="11">
                  <c:v>34.515892015320873</c:v>
                </c:pt>
                <c:pt idx="12">
                  <c:v>34.576866721838904</c:v>
                </c:pt>
                <c:pt idx="13">
                  <c:v>36.217823117942054</c:v>
                </c:pt>
                <c:pt idx="14">
                  <c:v>56.554423745295139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D-4903-8A16-9EC5FB8691ED}"/>
            </c:ext>
          </c:extLst>
        </c:ser>
        <c:ser>
          <c:idx val="4"/>
          <c:order val="4"/>
          <c:tx>
            <c:strRef>
              <c:f>starts_figure2!$F$3</c:f>
              <c:strCache>
                <c:ptCount val="1"/>
                <c:pt idx="0">
                  <c:v>Calgary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starts_figure2!$F$9:$F$23</c:f>
              <c:numCache>
                <c:formatCode>0.0</c:formatCode>
                <c:ptCount val="15"/>
                <c:pt idx="0">
                  <c:v>1.8683040862885367</c:v>
                </c:pt>
                <c:pt idx="1">
                  <c:v>3.7696644423321861</c:v>
                </c:pt>
                <c:pt idx="2">
                  <c:v>2.7785270094383194</c:v>
                </c:pt>
                <c:pt idx="3">
                  <c:v>9.6474311704542846</c:v>
                </c:pt>
                <c:pt idx="4">
                  <c:v>10.978631040434912</c:v>
                </c:pt>
                <c:pt idx="5">
                  <c:v>15.840348014521473</c:v>
                </c:pt>
                <c:pt idx="6">
                  <c:v>11.451255980376459</c:v>
                </c:pt>
                <c:pt idx="7">
                  <c:v>11.211394629403996</c:v>
                </c:pt>
                <c:pt idx="8">
                  <c:v>13.06256709451303</c:v>
                </c:pt>
                <c:pt idx="9">
                  <c:v>11.771708465192617</c:v>
                </c:pt>
                <c:pt idx="10">
                  <c:v>15.975424618743132</c:v>
                </c:pt>
                <c:pt idx="11">
                  <c:v>15.737365289914337</c:v>
                </c:pt>
                <c:pt idx="12">
                  <c:v>20.251646968558507</c:v>
                </c:pt>
                <c:pt idx="13">
                  <c:v>21.28299393124723</c:v>
                </c:pt>
                <c:pt idx="14">
                  <c:v>27.956902183347733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D-4903-8A16-9EC5FB8691ED}"/>
            </c:ext>
          </c:extLst>
        </c:ser>
        <c:ser>
          <c:idx val="5"/>
          <c:order val="5"/>
          <c:tx>
            <c:strRef>
              <c:f>starts_figure2!$G$3</c:f>
              <c:strCache>
                <c:ptCount val="1"/>
                <c:pt idx="0">
                  <c:v>Vancouver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starts_figure2!$G$9:$G$23</c:f>
              <c:numCache>
                <c:formatCode>0.0</c:formatCode>
                <c:ptCount val="15"/>
                <c:pt idx="0">
                  <c:v>4.6531776969755532</c:v>
                </c:pt>
                <c:pt idx="1">
                  <c:v>4.7951097112991734</c:v>
                </c:pt>
                <c:pt idx="2">
                  <c:v>7.1622358485582218</c:v>
                </c:pt>
                <c:pt idx="3">
                  <c:v>9.4993200781992257</c:v>
                </c:pt>
                <c:pt idx="4">
                  <c:v>12.051170278719795</c:v>
                </c:pt>
                <c:pt idx="5">
                  <c:v>10.260573694643366</c:v>
                </c:pt>
                <c:pt idx="6">
                  <c:v>14.10855799031016</c:v>
                </c:pt>
                <c:pt idx="7">
                  <c:v>17.840465255748075</c:v>
                </c:pt>
                <c:pt idx="8">
                  <c:v>23.831454536843157</c:v>
                </c:pt>
                <c:pt idx="9">
                  <c:v>27.314709511477233</c:v>
                </c:pt>
                <c:pt idx="10">
                  <c:v>26.824261836607807</c:v>
                </c:pt>
                <c:pt idx="11">
                  <c:v>30.346612038176101</c:v>
                </c:pt>
                <c:pt idx="12">
                  <c:v>28.93644962344268</c:v>
                </c:pt>
                <c:pt idx="13">
                  <c:v>32.098117969349708</c:v>
                </c:pt>
                <c:pt idx="14">
                  <c:v>31.052693434468122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DD-4903-8A16-9EC5FB86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369808"/>
        <c:axId val="1384356080"/>
      </c:lineChart>
      <c:catAx>
        <c:axId val="13843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56080"/>
        <c:crosses val="autoZero"/>
        <c:auto val="1"/>
        <c:lblAlgn val="ctr"/>
        <c:lblOffset val="100"/>
        <c:noMultiLvlLbl val="0"/>
      </c:catAx>
      <c:valAx>
        <c:axId val="1384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starts_figure2!$B$3</c:f>
              <c:strCache>
                <c:ptCount val="1"/>
                <c:pt idx="0">
                  <c:v>Montreal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starts_figure2!$B$9:$B$23</c:f>
              <c:numCache>
                <c:formatCode>0.0</c:formatCode>
                <c:ptCount val="15"/>
                <c:pt idx="0">
                  <c:v>36.553031693724655</c:v>
                </c:pt>
                <c:pt idx="1">
                  <c:v>36.596758457212744</c:v>
                </c:pt>
                <c:pt idx="2">
                  <c:v>33.677004653012254</c:v>
                </c:pt>
                <c:pt idx="3">
                  <c:v>26.280897311692545</c:v>
                </c:pt>
                <c:pt idx="4">
                  <c:v>20.545969489242552</c:v>
                </c:pt>
                <c:pt idx="5">
                  <c:v>16.871981706468123</c:v>
                </c:pt>
                <c:pt idx="6">
                  <c:v>18.118774744513679</c:v>
                </c:pt>
                <c:pt idx="7">
                  <c:v>21.244365259944704</c:v>
                </c:pt>
                <c:pt idx="8">
                  <c:v>31.547913664491574</c:v>
                </c:pt>
                <c:pt idx="9">
                  <c:v>41.06482554305024</c:v>
                </c:pt>
                <c:pt idx="10">
                  <c:v>49.781414555329121</c:v>
                </c:pt>
                <c:pt idx="11">
                  <c:v>52.807000535384539</c:v>
                </c:pt>
                <c:pt idx="12">
                  <c:v>56.968353942399141</c:v>
                </c:pt>
                <c:pt idx="13">
                  <c:v>62.657588745901457</c:v>
                </c:pt>
                <c:pt idx="14">
                  <c:v>68.233942865248892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7-4AAF-B955-206FF200F196}"/>
            </c:ext>
          </c:extLst>
        </c:ser>
        <c:ser>
          <c:idx val="1"/>
          <c:order val="1"/>
          <c:tx>
            <c:strRef>
              <c:f>starts_figure2!$C$3</c:f>
              <c:strCache>
                <c:ptCount val="1"/>
                <c:pt idx="0">
                  <c:v>Ottawa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starts_figure2!$C$9:$C$23</c:f>
              <c:numCache>
                <c:formatCode>0.0</c:formatCode>
                <c:ptCount val="15"/>
                <c:pt idx="0">
                  <c:v>8.4248683346662645</c:v>
                </c:pt>
                <c:pt idx="1">
                  <c:v>8.9788482751164551</c:v>
                </c:pt>
                <c:pt idx="2">
                  <c:v>13.785127705428726</c:v>
                </c:pt>
                <c:pt idx="3">
                  <c:v>13.940635709214581</c:v>
                </c:pt>
                <c:pt idx="4">
                  <c:v>12.837633971761697</c:v>
                </c:pt>
                <c:pt idx="5">
                  <c:v>12.715974569158709</c:v>
                </c:pt>
                <c:pt idx="6">
                  <c:v>12.987172365630082</c:v>
                </c:pt>
                <c:pt idx="7">
                  <c:v>20.378140365952106</c:v>
                </c:pt>
                <c:pt idx="8">
                  <c:v>30.226248138901912</c:v>
                </c:pt>
                <c:pt idx="9">
                  <c:v>41.449718385086193</c:v>
                </c:pt>
                <c:pt idx="10">
                  <c:v>49.006032446081186</c:v>
                </c:pt>
                <c:pt idx="11">
                  <c:v>54.685888124555596</c:v>
                </c:pt>
                <c:pt idx="12">
                  <c:v>55.372566919785037</c:v>
                </c:pt>
                <c:pt idx="13">
                  <c:v>48.111317671792079</c:v>
                </c:pt>
                <c:pt idx="14">
                  <c:v>37.339026930749107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7-4AAF-B955-206FF200F196}"/>
            </c:ext>
          </c:extLst>
        </c:ser>
        <c:ser>
          <c:idx val="2"/>
          <c:order val="2"/>
          <c:tx>
            <c:strRef>
              <c:f>starts_figure2!$D$3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starts_figure2!$D$9:$D$23</c:f>
              <c:numCache>
                <c:formatCode>0.0</c:formatCode>
                <c:ptCount val="15"/>
                <c:pt idx="0">
                  <c:v>8.7876564867643214</c:v>
                </c:pt>
                <c:pt idx="1">
                  <c:v>7.9093445970760063</c:v>
                </c:pt>
                <c:pt idx="2">
                  <c:v>9.1205373801735412</c:v>
                </c:pt>
                <c:pt idx="3">
                  <c:v>10.308797396821872</c:v>
                </c:pt>
                <c:pt idx="4">
                  <c:v>10.859670320395601</c:v>
                </c:pt>
                <c:pt idx="5">
                  <c:v>8.3408792931489391</c:v>
                </c:pt>
                <c:pt idx="6">
                  <c:v>6.3266099771140629</c:v>
                </c:pt>
                <c:pt idx="7">
                  <c:v>7.5252610463088034</c:v>
                </c:pt>
                <c:pt idx="8">
                  <c:v>8.9479270511105824</c:v>
                </c:pt>
                <c:pt idx="9">
                  <c:v>11.652540029819827</c:v>
                </c:pt>
                <c:pt idx="10">
                  <c:v>11.416972074601977</c:v>
                </c:pt>
                <c:pt idx="11">
                  <c:v>11.530088387724776</c:v>
                </c:pt>
                <c:pt idx="12">
                  <c:v>13.624461152578009</c:v>
                </c:pt>
                <c:pt idx="13">
                  <c:v>16.694712219892935</c:v>
                </c:pt>
                <c:pt idx="14">
                  <c:v>18.362228361811258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7-4AAF-B955-206FF200F196}"/>
            </c:ext>
          </c:extLst>
        </c:ser>
        <c:ser>
          <c:idx val="3"/>
          <c:order val="3"/>
          <c:tx>
            <c:strRef>
              <c:f>starts_figure2!$E$3</c:f>
              <c:strCache>
                <c:ptCount val="1"/>
                <c:pt idx="0">
                  <c:v>Edmonton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starts_figure2!$E$9:$E$23</c:f>
              <c:numCache>
                <c:formatCode>0.0</c:formatCode>
                <c:ptCount val="15"/>
                <c:pt idx="0">
                  <c:v>11.038509364525519</c:v>
                </c:pt>
                <c:pt idx="1">
                  <c:v>6.11081593176469</c:v>
                </c:pt>
                <c:pt idx="2">
                  <c:v>16.857848924738295</c:v>
                </c:pt>
                <c:pt idx="3">
                  <c:v>19.482531003076947</c:v>
                </c:pt>
                <c:pt idx="4">
                  <c:v>30.817078511864782</c:v>
                </c:pt>
                <c:pt idx="5">
                  <c:v>34.226177954712846</c:v>
                </c:pt>
                <c:pt idx="6">
                  <c:v>41.978846933933539</c:v>
                </c:pt>
                <c:pt idx="7">
                  <c:v>45.659061635848055</c:v>
                </c:pt>
                <c:pt idx="8">
                  <c:v>41.639263496703983</c:v>
                </c:pt>
                <c:pt idx="9">
                  <c:v>41.906207286418677</c:v>
                </c:pt>
                <c:pt idx="10">
                  <c:v>37.061035642356948</c:v>
                </c:pt>
                <c:pt idx="11">
                  <c:v>34.515892015320873</c:v>
                </c:pt>
                <c:pt idx="12">
                  <c:v>34.576866721838904</c:v>
                </c:pt>
                <c:pt idx="13">
                  <c:v>36.217823117942054</c:v>
                </c:pt>
                <c:pt idx="14">
                  <c:v>56.554423745295139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7-4AAF-B955-206FF200F196}"/>
            </c:ext>
          </c:extLst>
        </c:ser>
        <c:ser>
          <c:idx val="4"/>
          <c:order val="4"/>
          <c:tx>
            <c:strRef>
              <c:f>starts_figure2!$F$3</c:f>
              <c:strCache>
                <c:ptCount val="1"/>
                <c:pt idx="0">
                  <c:v>Calgary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starts_figure2!$F$9:$F$23</c:f>
              <c:numCache>
                <c:formatCode>0.0</c:formatCode>
                <c:ptCount val="15"/>
                <c:pt idx="0">
                  <c:v>1.8683040862885367</c:v>
                </c:pt>
                <c:pt idx="1">
                  <c:v>3.7696644423321861</c:v>
                </c:pt>
                <c:pt idx="2">
                  <c:v>2.7785270094383194</c:v>
                </c:pt>
                <c:pt idx="3">
                  <c:v>9.6474311704542846</c:v>
                </c:pt>
                <c:pt idx="4">
                  <c:v>10.978631040434912</c:v>
                </c:pt>
                <c:pt idx="5">
                  <c:v>15.840348014521473</c:v>
                </c:pt>
                <c:pt idx="6">
                  <c:v>11.451255980376459</c:v>
                </c:pt>
                <c:pt idx="7">
                  <c:v>11.211394629403996</c:v>
                </c:pt>
                <c:pt idx="8">
                  <c:v>13.06256709451303</c:v>
                </c:pt>
                <c:pt idx="9">
                  <c:v>11.771708465192617</c:v>
                </c:pt>
                <c:pt idx="10">
                  <c:v>15.975424618743132</c:v>
                </c:pt>
                <c:pt idx="11">
                  <c:v>15.737365289914337</c:v>
                </c:pt>
                <c:pt idx="12">
                  <c:v>20.251646968558507</c:v>
                </c:pt>
                <c:pt idx="13">
                  <c:v>21.28299393124723</c:v>
                </c:pt>
                <c:pt idx="14">
                  <c:v>27.956902183347733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57-4AAF-B955-206FF200F196}"/>
            </c:ext>
          </c:extLst>
        </c:ser>
        <c:ser>
          <c:idx val="5"/>
          <c:order val="5"/>
          <c:tx>
            <c:strRef>
              <c:f>starts_figure2!$G$3</c:f>
              <c:strCache>
                <c:ptCount val="1"/>
                <c:pt idx="0">
                  <c:v>Vancouver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starts_figure2!$A$9:$A$23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starts_figure2!$G$9:$G$23</c:f>
              <c:numCache>
                <c:formatCode>0.0</c:formatCode>
                <c:ptCount val="15"/>
                <c:pt idx="0">
                  <c:v>4.6531776969755532</c:v>
                </c:pt>
                <c:pt idx="1">
                  <c:v>4.7951097112991734</c:v>
                </c:pt>
                <c:pt idx="2">
                  <c:v>7.1622358485582218</c:v>
                </c:pt>
                <c:pt idx="3">
                  <c:v>9.4993200781992257</c:v>
                </c:pt>
                <c:pt idx="4">
                  <c:v>12.051170278719795</c:v>
                </c:pt>
                <c:pt idx="5">
                  <c:v>10.260573694643366</c:v>
                </c:pt>
                <c:pt idx="6">
                  <c:v>14.10855799031016</c:v>
                </c:pt>
                <c:pt idx="7">
                  <c:v>17.840465255748075</c:v>
                </c:pt>
                <c:pt idx="8">
                  <c:v>23.831454536843157</c:v>
                </c:pt>
                <c:pt idx="9">
                  <c:v>27.314709511477233</c:v>
                </c:pt>
                <c:pt idx="10">
                  <c:v>26.824261836607807</c:v>
                </c:pt>
                <c:pt idx="11">
                  <c:v>30.346612038176101</c:v>
                </c:pt>
                <c:pt idx="12">
                  <c:v>28.93644962344268</c:v>
                </c:pt>
                <c:pt idx="13">
                  <c:v>32.098117969349708</c:v>
                </c:pt>
                <c:pt idx="14">
                  <c:v>31.052693434468122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57-4AAF-B955-206FF200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369808"/>
        <c:axId val="1384356080"/>
      </c:lineChart>
      <c:catAx>
        <c:axId val="13843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56080"/>
        <c:crosses val="autoZero"/>
        <c:auto val="1"/>
        <c:lblAlgn val="ctr"/>
        <c:lblOffset val="100"/>
        <c:noMultiLvlLbl val="0"/>
      </c:catAx>
      <c:valAx>
        <c:axId val="1384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28599" y="428625"/>
    <xdr:ext cx="8305801" cy="488244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3EC52E-CB02-402F-B2F0-C1E6CFB78C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95250</xdr:rowOff>
    </xdr:from>
    <xdr:to>
      <xdr:col>11</xdr:col>
      <xdr:colOff>190500</xdr:colOff>
      <xdr:row>22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9790B-C31F-4E73-85E8-FCB8BF901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23811</xdr:rowOff>
    </xdr:from>
    <xdr:to>
      <xdr:col>19</xdr:col>
      <xdr:colOff>104775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26E63-F0FF-4C84-8A72-AFDA483E8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B2D5-FFE0-4204-95F1-29802CA2F53F}">
  <dimension ref="A1:G58"/>
  <sheetViews>
    <sheetView topLeftCell="A4" workbookViewId="0"/>
  </sheetViews>
  <sheetFormatPr defaultRowHeight="15"/>
  <cols>
    <col min="2" max="7" width="10.7109375" customWidth="1"/>
  </cols>
  <sheetData>
    <row r="1" spans="1:1">
      <c r="A1" t="s">
        <v>0</v>
      </c>
    </row>
    <row r="31" spans="1:1">
      <c r="A31" t="s">
        <v>1</v>
      </c>
    </row>
    <row r="32" spans="1:1">
      <c r="A32" t="s">
        <v>2</v>
      </c>
    </row>
    <row r="34" spans="1:7">
      <c r="B34" s="31" t="s">
        <v>3</v>
      </c>
      <c r="C34" s="31"/>
      <c r="D34" s="31"/>
      <c r="E34" s="31"/>
      <c r="F34" s="31"/>
      <c r="G34" s="31"/>
    </row>
    <row r="35" spans="1:7">
      <c r="A35" s="1"/>
      <c r="B35" s="1" t="s">
        <v>4</v>
      </c>
      <c r="C35" s="1" t="s">
        <v>5</v>
      </c>
      <c r="D35" s="1" t="s">
        <v>6</v>
      </c>
      <c r="E35" s="1" t="s">
        <v>7</v>
      </c>
      <c r="F35" s="1" t="s">
        <v>8</v>
      </c>
      <c r="G35" s="1" t="s">
        <v>9</v>
      </c>
    </row>
    <row r="36" spans="1:7">
      <c r="A36">
        <v>2003</v>
      </c>
      <c r="B36" s="23">
        <v>62.804544536177389</v>
      </c>
      <c r="C36" s="23">
        <v>129.04144971310231</v>
      </c>
      <c r="D36" s="23">
        <v>110.29166599960682</v>
      </c>
      <c r="E36" s="23">
        <v>86.3501361046753</v>
      </c>
      <c r="F36" s="23">
        <v>79.981496903520977</v>
      </c>
      <c r="G36" s="23">
        <v>52.598081554191765</v>
      </c>
    </row>
    <row r="37" spans="1:7">
      <c r="A37">
        <v>2004</v>
      </c>
      <c r="B37" s="23">
        <v>75.680805584775825</v>
      </c>
      <c r="C37" s="23">
        <v>134.62331096241101</v>
      </c>
      <c r="D37" s="23">
        <v>120.6413744733551</v>
      </c>
      <c r="E37" s="23">
        <v>85.620326540765987</v>
      </c>
      <c r="F37" s="23">
        <v>83.020731093833362</v>
      </c>
      <c r="G37" s="23">
        <v>65.987462031622613</v>
      </c>
    </row>
    <row r="38" spans="1:7">
      <c r="A38">
        <v>2005</v>
      </c>
      <c r="B38" s="23">
        <v>83.849341023646048</v>
      </c>
      <c r="C38" s="23">
        <v>128.99070294650059</v>
      </c>
      <c r="D38" s="23">
        <v>120.43594882511502</v>
      </c>
      <c r="E38" s="23">
        <v>82.911394857927689</v>
      </c>
      <c r="F38" s="23">
        <v>71.537297852404421</v>
      </c>
      <c r="G38" s="23">
        <v>69.782000326140675</v>
      </c>
    </row>
    <row r="39" spans="1:7">
      <c r="A39">
        <v>2006</v>
      </c>
      <c r="B39" s="23">
        <v>87.650384202064359</v>
      </c>
      <c r="C39" s="23">
        <v>135.16893046281751</v>
      </c>
      <c r="D39" s="23">
        <v>125.41344244298296</v>
      </c>
      <c r="E39" s="23">
        <v>76.309307692714441</v>
      </c>
      <c r="F39" s="23">
        <v>69.049972901795641</v>
      </c>
      <c r="G39" s="23">
        <v>67.959015535410984</v>
      </c>
    </row>
    <row r="40" spans="1:7">
      <c r="A40">
        <v>2007</v>
      </c>
      <c r="B40" s="23">
        <v>88.411298341949745</v>
      </c>
      <c r="C40" s="23">
        <v>129.88170959416996</v>
      </c>
      <c r="D40" s="23">
        <v>132.55845681005241</v>
      </c>
      <c r="E40" s="23">
        <v>69.670586185291214</v>
      </c>
      <c r="F40" s="23">
        <v>65.506131589892576</v>
      </c>
      <c r="G40" s="23">
        <v>62.607058059597023</v>
      </c>
    </row>
    <row r="41" spans="1:7">
      <c r="A41">
        <v>2008</v>
      </c>
      <c r="B41" s="23">
        <v>88.120116470888391</v>
      </c>
      <c r="C41" s="23">
        <v>120.30851384076959</v>
      </c>
      <c r="D41" s="23">
        <v>109.7597696472191</v>
      </c>
      <c r="E41" s="23">
        <v>68.835532848353012</v>
      </c>
      <c r="F41" s="23">
        <v>72.228712121319745</v>
      </c>
      <c r="G41" s="23">
        <v>59.069632867533208</v>
      </c>
    </row>
    <row r="42" spans="1:7">
      <c r="A42">
        <v>2009</v>
      </c>
      <c r="B42" s="23">
        <v>71.763163748305047</v>
      </c>
      <c r="C42" s="23">
        <v>87.460946477980471</v>
      </c>
      <c r="D42" s="23">
        <v>81.752389422584031</v>
      </c>
      <c r="E42" s="23">
        <v>61.185121790451319</v>
      </c>
      <c r="F42" s="23">
        <v>71.056867992255505</v>
      </c>
      <c r="G42" s="23">
        <v>55.403040740924091</v>
      </c>
    </row>
    <row r="43" spans="1:7">
      <c r="A43">
        <v>2010</v>
      </c>
      <c r="B43" s="23">
        <v>62.269013060577414</v>
      </c>
      <c r="C43" s="23">
        <v>73.621737749755752</v>
      </c>
      <c r="D43" s="23">
        <v>65.099937453480536</v>
      </c>
      <c r="E43" s="23">
        <v>57.84133818440025</v>
      </c>
      <c r="F43" s="23">
        <v>69.678942465040294</v>
      </c>
      <c r="G43" s="23">
        <v>53.678611525700227</v>
      </c>
    </row>
    <row r="44" spans="1:7">
      <c r="A44">
        <v>2011</v>
      </c>
      <c r="B44" s="23">
        <v>58.428994483194401</v>
      </c>
      <c r="C44" s="23">
        <v>66.124783638805525</v>
      </c>
      <c r="D44" s="23">
        <v>71.409855860880597</v>
      </c>
      <c r="E44" s="23">
        <v>55.255635708453873</v>
      </c>
      <c r="F44" s="23">
        <v>64.235944402876598</v>
      </c>
      <c r="G44" s="23">
        <v>53.711322114280307</v>
      </c>
    </row>
    <row r="45" spans="1:7">
      <c r="A45">
        <v>2012</v>
      </c>
      <c r="B45" s="23">
        <v>72.489121245767848</v>
      </c>
      <c r="C45" s="23">
        <v>81.539134925159615</v>
      </c>
      <c r="D45" s="23">
        <v>87.768759107691338</v>
      </c>
      <c r="E45" s="23">
        <v>67.125705038607919</v>
      </c>
      <c r="F45" s="23">
        <v>63.985394594144338</v>
      </c>
      <c r="G45" s="23">
        <v>54.331348495484001</v>
      </c>
    </row>
    <row r="46" spans="1:7">
      <c r="A46">
        <v>2013</v>
      </c>
      <c r="B46" s="23">
        <v>76.146344302589924</v>
      </c>
      <c r="C46" s="23">
        <v>87.639616959474736</v>
      </c>
      <c r="D46" s="23">
        <v>97.97537985344178</v>
      </c>
      <c r="E46" s="23">
        <v>68.862770965954667</v>
      </c>
      <c r="F46" s="23">
        <v>63.421664861387619</v>
      </c>
      <c r="G46" s="23">
        <v>48.636614940562673</v>
      </c>
    </row>
    <row r="47" spans="1:7">
      <c r="A47">
        <v>2014</v>
      </c>
      <c r="B47" s="23">
        <v>76.598940774180477</v>
      </c>
      <c r="C47" s="23">
        <v>104.16400138085031</v>
      </c>
      <c r="D47" s="23">
        <v>107.29305035051091</v>
      </c>
      <c r="E47" s="23">
        <v>62.041254802024632</v>
      </c>
      <c r="F47" s="23">
        <v>62.539772743807902</v>
      </c>
      <c r="G47" s="23">
        <v>44.922245326150041</v>
      </c>
    </row>
    <row r="48" spans="1:7">
      <c r="A48">
        <v>2015</v>
      </c>
      <c r="B48" s="23">
        <v>77.730363362806969</v>
      </c>
      <c r="C48" s="23">
        <v>102.14867653421116</v>
      </c>
      <c r="D48" s="23">
        <v>115.14417783324949</v>
      </c>
      <c r="E48" s="23">
        <v>58.008383377266625</v>
      </c>
      <c r="F48" s="23">
        <v>58.321482393290076</v>
      </c>
      <c r="G48" s="23">
        <v>43.123035106906514</v>
      </c>
    </row>
    <row r="49" spans="1:7">
      <c r="A49">
        <v>2016</v>
      </c>
      <c r="B49" s="23">
        <v>88.409910578859538</v>
      </c>
      <c r="C49" s="23">
        <v>92.631155551064865</v>
      </c>
      <c r="D49" s="23">
        <v>101.42902693755669</v>
      </c>
      <c r="E49" s="23">
        <v>60.368425614234276</v>
      </c>
      <c r="F49" s="23">
        <v>53.314985576373168</v>
      </c>
      <c r="G49" s="23">
        <v>44.6457376098978</v>
      </c>
    </row>
    <row r="50" spans="1:7">
      <c r="A50">
        <v>2017</v>
      </c>
      <c r="B50" s="23">
        <v>96.221018160100996</v>
      </c>
      <c r="C50" s="23">
        <v>78.032062818830227</v>
      </c>
      <c r="D50" s="23">
        <v>93.74196001567617</v>
      </c>
      <c r="E50" s="23">
        <v>64.982037376382266</v>
      </c>
      <c r="F50" s="23">
        <v>57.79904478650824</v>
      </c>
      <c r="G50" s="23">
        <v>49.037865665112633</v>
      </c>
    </row>
    <row r="51" spans="1:7">
      <c r="A51">
        <v>2018</v>
      </c>
      <c r="B51" s="23">
        <v>98.196822279410867</v>
      </c>
      <c r="C51" s="23">
        <v>71.989923769905559</v>
      </c>
      <c r="D51" s="23">
        <v>75.053113543533044</v>
      </c>
      <c r="E51" s="23">
        <v>63.223763689774863</v>
      </c>
      <c r="F51" s="23">
        <v>64.824566626720014</v>
      </c>
      <c r="G51" s="23">
        <v>53.289686739231733</v>
      </c>
    </row>
    <row r="52" spans="1:7">
      <c r="A52">
        <v>2019</v>
      </c>
      <c r="B52" s="23">
        <v>96.822950088079324</v>
      </c>
      <c r="C52" s="23">
        <v>76.710660051924606</v>
      </c>
      <c r="D52" s="23">
        <v>75.304182704497563</v>
      </c>
      <c r="E52" s="23">
        <v>57.712755950267592</v>
      </c>
      <c r="F52" s="23">
        <v>71.250525063012219</v>
      </c>
      <c r="G52" s="23">
        <v>58.229174179766524</v>
      </c>
    </row>
    <row r="53" spans="1:7">
      <c r="A53">
        <v>2020</v>
      </c>
      <c r="B53" s="23">
        <v>90.790349077026079</v>
      </c>
      <c r="C53" s="23">
        <v>70.31231034495859</v>
      </c>
      <c r="D53" s="23">
        <v>74.027353150500744</v>
      </c>
      <c r="E53" s="23">
        <v>56.618696525508788</v>
      </c>
      <c r="F53" s="23">
        <v>77.100560567408095</v>
      </c>
      <c r="G53" s="23">
        <v>59.475951322154259</v>
      </c>
    </row>
    <row r="54" spans="1:7">
      <c r="A54">
        <v>2021</v>
      </c>
      <c r="B54" s="23">
        <v>93.013018117495108</v>
      </c>
      <c r="C54" s="23">
        <v>77.506180805237094</v>
      </c>
      <c r="D54" s="23">
        <v>78.463767675458996</v>
      </c>
      <c r="E54" s="23">
        <v>56.088255833473603</v>
      </c>
      <c r="F54" s="23">
        <v>83.673312364626995</v>
      </c>
      <c r="G54" s="23">
        <v>64.579113475784439</v>
      </c>
    </row>
    <row r="58" spans="1:7">
      <c r="A58" s="24"/>
    </row>
  </sheetData>
  <mergeCells count="1">
    <mergeCell ref="B34:G3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AA67-88CF-4AEB-BC9D-3CA42BD89A78}">
  <dimension ref="A1:L52"/>
  <sheetViews>
    <sheetView workbookViewId="0">
      <selection activeCell="G3" sqref="G3"/>
    </sheetView>
  </sheetViews>
  <sheetFormatPr defaultRowHeight="15"/>
  <cols>
    <col min="1" max="1" width="12.85546875" customWidth="1"/>
    <col min="2" max="2" width="9.28515625" customWidth="1"/>
    <col min="3" max="3" width="11.42578125" customWidth="1"/>
    <col min="4" max="4" width="9.28515625" customWidth="1"/>
    <col min="5" max="5" width="11.42578125" customWidth="1"/>
  </cols>
  <sheetData>
    <row r="1" spans="1:11">
      <c r="A1" t="s">
        <v>23</v>
      </c>
    </row>
    <row r="4" spans="1:11" ht="15" customHeight="1">
      <c r="A4" s="33"/>
      <c r="B4" s="32" t="s">
        <v>24</v>
      </c>
      <c r="C4" s="32"/>
      <c r="D4" s="32"/>
      <c r="E4" s="32"/>
    </row>
    <row r="5" spans="1:11">
      <c r="A5" s="33"/>
      <c r="B5" s="32" t="s">
        <v>25</v>
      </c>
      <c r="C5" s="32"/>
      <c r="D5" s="32" t="s">
        <v>26</v>
      </c>
      <c r="E5" s="32"/>
    </row>
    <row r="6" spans="1:11" ht="30">
      <c r="A6" s="34"/>
      <c r="B6" s="2">
        <v>2021</v>
      </c>
      <c r="C6" s="2" t="s">
        <v>22</v>
      </c>
      <c r="D6" s="2">
        <v>2021</v>
      </c>
      <c r="E6" s="2" t="s">
        <v>22</v>
      </c>
    </row>
    <row r="7" spans="1:11" ht="15" customHeight="1">
      <c r="A7" s="3" t="s">
        <v>4</v>
      </c>
      <c r="B7" s="10">
        <f>K22</f>
        <v>67.763665346840128</v>
      </c>
      <c r="C7" s="10">
        <f>K21</f>
        <v>69.607121343952883</v>
      </c>
      <c r="D7" s="10">
        <f>J22</f>
        <v>32.236334653159872</v>
      </c>
      <c r="E7" s="10">
        <f>J21</f>
        <v>30.219976351426723</v>
      </c>
    </row>
    <row r="8" spans="1:11">
      <c r="A8" s="3" t="s">
        <v>5</v>
      </c>
      <c r="B8" s="10">
        <f>K28</f>
        <v>59.265125118783658</v>
      </c>
      <c r="C8" s="10">
        <f>K27</f>
        <v>81.867504283266697</v>
      </c>
      <c r="D8" s="10">
        <f>J28</f>
        <v>40.734874881216342</v>
      </c>
      <c r="E8" s="10">
        <f>J27</f>
        <v>18.094422234913381</v>
      </c>
    </row>
    <row r="9" spans="1:11">
      <c r="A9" t="s">
        <v>6</v>
      </c>
      <c r="B9" s="12">
        <f>K34</f>
        <v>9.1815856777493607</v>
      </c>
      <c r="C9" s="12">
        <f>K33</f>
        <v>62.887289582825076</v>
      </c>
      <c r="D9" s="12">
        <f>J34</f>
        <v>90.818414322250646</v>
      </c>
      <c r="E9" s="12">
        <f>J33</f>
        <v>37.112710417174924</v>
      </c>
    </row>
    <row r="10" spans="1:11">
      <c r="A10" t="s">
        <v>7</v>
      </c>
      <c r="B10" s="12">
        <f>K40</f>
        <v>83.897212025002474</v>
      </c>
      <c r="C10" s="12">
        <f>K39</f>
        <v>82.56677599781888</v>
      </c>
      <c r="D10" s="12">
        <f>J40</f>
        <v>16.102787974997522</v>
      </c>
      <c r="E10" s="12">
        <f>J39</f>
        <v>14.847280628557739</v>
      </c>
    </row>
    <row r="11" spans="1:11">
      <c r="A11" t="s">
        <v>8</v>
      </c>
      <c r="B11" s="12">
        <f>K46</f>
        <v>69.503362648732534</v>
      </c>
      <c r="C11" s="12">
        <f>K45</f>
        <v>51.812383322962042</v>
      </c>
      <c r="D11" s="12">
        <f>J46</f>
        <v>30.289705121572684</v>
      </c>
      <c r="E11" s="12">
        <f>J45</f>
        <v>46.927504667081521</v>
      </c>
    </row>
    <row r="12" spans="1:11">
      <c r="A12" s="1" t="s">
        <v>9</v>
      </c>
      <c r="B12" s="13">
        <f>K52</f>
        <v>26.57337533885266</v>
      </c>
      <c r="C12" s="13">
        <f>K51</f>
        <v>39.576553939943153</v>
      </c>
      <c r="D12" s="13">
        <f>J52</f>
        <v>72.829511319510587</v>
      </c>
      <c r="E12" s="13">
        <f>J51</f>
        <v>58.906578242781237</v>
      </c>
    </row>
    <row r="14" spans="1:11">
      <c r="A14" t="s">
        <v>19</v>
      </c>
    </row>
    <row r="15" spans="1:11">
      <c r="J15" t="s">
        <v>45</v>
      </c>
    </row>
    <row r="16" spans="1:11">
      <c r="C16" t="s">
        <v>57</v>
      </c>
      <c r="D16" t="s">
        <v>58</v>
      </c>
      <c r="E16" t="s">
        <v>26</v>
      </c>
      <c r="F16" t="s">
        <v>59</v>
      </c>
      <c r="G16" t="s">
        <v>60</v>
      </c>
      <c r="H16" t="s">
        <v>49</v>
      </c>
      <c r="J16" t="s">
        <v>26</v>
      </c>
      <c r="K16" t="s">
        <v>59</v>
      </c>
    </row>
    <row r="17" spans="1:12">
      <c r="A17">
        <v>2016</v>
      </c>
      <c r="B17" t="s">
        <v>50</v>
      </c>
      <c r="C17">
        <v>0</v>
      </c>
      <c r="D17">
        <v>30</v>
      </c>
      <c r="E17" s="11">
        <v>6177</v>
      </c>
      <c r="F17" s="11">
        <v>12620</v>
      </c>
      <c r="G17">
        <v>90</v>
      </c>
      <c r="H17" s="11">
        <v>18917</v>
      </c>
    </row>
    <row r="18" spans="1:12">
      <c r="A18">
        <v>2017</v>
      </c>
      <c r="B18" t="s">
        <v>50</v>
      </c>
      <c r="C18">
        <v>0</v>
      </c>
      <c r="D18">
        <v>0</v>
      </c>
      <c r="E18" s="11">
        <v>4027</v>
      </c>
      <c r="F18" s="11">
        <v>13471</v>
      </c>
      <c r="G18">
        <v>0</v>
      </c>
      <c r="H18" s="11">
        <v>17498</v>
      </c>
    </row>
    <row r="19" spans="1:12">
      <c r="A19">
        <v>2018</v>
      </c>
      <c r="B19" t="s">
        <v>50</v>
      </c>
      <c r="C19">
        <v>0</v>
      </c>
      <c r="D19">
        <v>8</v>
      </c>
      <c r="E19" s="11">
        <v>5620</v>
      </c>
      <c r="F19" s="11">
        <v>10260</v>
      </c>
      <c r="G19">
        <v>0</v>
      </c>
      <c r="H19" s="11">
        <v>15888</v>
      </c>
    </row>
    <row r="20" spans="1:12">
      <c r="A20">
        <v>2019</v>
      </c>
      <c r="B20" t="s">
        <v>50</v>
      </c>
      <c r="C20">
        <v>0</v>
      </c>
      <c r="D20">
        <v>0</v>
      </c>
      <c r="E20" s="11">
        <v>6060</v>
      </c>
      <c r="F20" s="11">
        <v>15261</v>
      </c>
      <c r="G20">
        <v>0</v>
      </c>
      <c r="H20" s="11">
        <v>21321</v>
      </c>
    </row>
    <row r="21" spans="1:12">
      <c r="A21">
        <v>2020</v>
      </c>
      <c r="B21" t="s">
        <v>50</v>
      </c>
      <c r="C21">
        <v>0</v>
      </c>
      <c r="D21">
        <v>0</v>
      </c>
      <c r="E21" s="11">
        <v>5207</v>
      </c>
      <c r="F21" s="11">
        <v>10788</v>
      </c>
      <c r="G21">
        <v>27</v>
      </c>
      <c r="H21" s="11">
        <v>16022</v>
      </c>
      <c r="J21" s="19">
        <f>(SUM(E17:E21))/(SUM($H17:$H21))*100</f>
        <v>30.219976351426723</v>
      </c>
      <c r="K21" s="19">
        <f>(SUM(F17:F21))/(SUM($H17:$H21))*100</f>
        <v>69.607121343952883</v>
      </c>
      <c r="L21" t="s">
        <v>51</v>
      </c>
    </row>
    <row r="22" spans="1:12">
      <c r="A22">
        <v>2021</v>
      </c>
      <c r="B22" t="s">
        <v>50</v>
      </c>
      <c r="C22">
        <v>0</v>
      </c>
      <c r="D22">
        <v>0</v>
      </c>
      <c r="E22" s="11">
        <v>6269</v>
      </c>
      <c r="F22" s="11">
        <v>13178</v>
      </c>
      <c r="G22">
        <v>0</v>
      </c>
      <c r="H22" s="11">
        <v>19447</v>
      </c>
      <c r="J22" s="19">
        <f>E22/$H22*100</f>
        <v>32.236334653159872</v>
      </c>
      <c r="K22" s="19">
        <f>F22/$H22*100</f>
        <v>67.763665346840128</v>
      </c>
    </row>
    <row r="23" spans="1:12">
      <c r="A23">
        <v>2016</v>
      </c>
      <c r="B23" t="s">
        <v>52</v>
      </c>
      <c r="C23">
        <v>0</v>
      </c>
      <c r="D23">
        <v>4</v>
      </c>
      <c r="E23">
        <v>154</v>
      </c>
      <c r="F23" s="11">
        <v>3543</v>
      </c>
      <c r="G23">
        <v>0</v>
      </c>
      <c r="H23" s="11">
        <v>3701</v>
      </c>
    </row>
    <row r="24" spans="1:12">
      <c r="A24">
        <v>2017</v>
      </c>
      <c r="B24" t="s">
        <v>52</v>
      </c>
      <c r="C24">
        <v>0</v>
      </c>
      <c r="D24">
        <v>0</v>
      </c>
      <c r="E24">
        <v>944</v>
      </c>
      <c r="F24" s="11">
        <v>3282</v>
      </c>
      <c r="G24">
        <v>0</v>
      </c>
      <c r="H24" s="11">
        <v>4226</v>
      </c>
    </row>
    <row r="25" spans="1:12">
      <c r="A25">
        <v>2018</v>
      </c>
      <c r="B25" t="s">
        <v>52</v>
      </c>
      <c r="C25">
        <v>0</v>
      </c>
      <c r="D25">
        <v>0</v>
      </c>
      <c r="E25">
        <v>912</v>
      </c>
      <c r="F25" s="11">
        <v>3491</v>
      </c>
      <c r="G25">
        <v>0</v>
      </c>
      <c r="H25" s="11">
        <v>4403</v>
      </c>
    </row>
    <row r="26" spans="1:12">
      <c r="A26">
        <v>2019</v>
      </c>
      <c r="B26" t="s">
        <v>52</v>
      </c>
      <c r="C26">
        <v>0</v>
      </c>
      <c r="D26">
        <v>4</v>
      </c>
      <c r="E26">
        <v>953</v>
      </c>
      <c r="F26" s="11">
        <v>4426</v>
      </c>
      <c r="G26">
        <v>0</v>
      </c>
      <c r="H26" s="11">
        <v>5383</v>
      </c>
    </row>
    <row r="27" spans="1:12">
      <c r="A27">
        <v>2020</v>
      </c>
      <c r="B27" t="s">
        <v>52</v>
      </c>
      <c r="C27">
        <v>0</v>
      </c>
      <c r="D27">
        <v>0</v>
      </c>
      <c r="E27">
        <v>839</v>
      </c>
      <c r="F27" s="11">
        <v>2460</v>
      </c>
      <c r="G27">
        <v>0</v>
      </c>
      <c r="H27" s="11">
        <v>3299</v>
      </c>
      <c r="J27" s="19">
        <f>(SUM(E23:E27))/(SUM($H23:$H27))*100</f>
        <v>18.094422234913381</v>
      </c>
      <c r="K27" s="19">
        <f>(SUM(F23:F27))/(SUM($H23:$H27))*100</f>
        <v>81.867504283266697</v>
      </c>
      <c r="L27" t="s">
        <v>51</v>
      </c>
    </row>
    <row r="28" spans="1:12">
      <c r="A28">
        <v>2021</v>
      </c>
      <c r="B28" t="s">
        <v>52</v>
      </c>
      <c r="C28">
        <v>0</v>
      </c>
      <c r="D28">
        <v>0</v>
      </c>
      <c r="E28" s="11">
        <v>2572</v>
      </c>
      <c r="F28" s="11">
        <v>3742</v>
      </c>
      <c r="G28">
        <v>0</v>
      </c>
      <c r="H28" s="11">
        <v>6314</v>
      </c>
      <c r="J28" s="19">
        <f>E28/$H28*100</f>
        <v>40.734874881216342</v>
      </c>
      <c r="K28" s="19">
        <f>F28/$H28*100</f>
        <v>59.265125118783658</v>
      </c>
    </row>
    <row r="29" spans="1:12">
      <c r="A29">
        <v>2016</v>
      </c>
      <c r="B29" t="s">
        <v>53</v>
      </c>
      <c r="C29">
        <v>0</v>
      </c>
      <c r="D29">
        <v>0</v>
      </c>
      <c r="E29">
        <v>978</v>
      </c>
      <c r="F29" s="11">
        <v>1445</v>
      </c>
      <c r="G29">
        <v>0</v>
      </c>
      <c r="H29" s="11">
        <v>2423</v>
      </c>
    </row>
    <row r="30" spans="1:12">
      <c r="A30">
        <v>2017</v>
      </c>
      <c r="B30" t="s">
        <v>53</v>
      </c>
      <c r="C30">
        <v>0</v>
      </c>
      <c r="D30">
        <v>0</v>
      </c>
      <c r="E30" s="11">
        <v>1046</v>
      </c>
      <c r="F30" s="11">
        <v>2088</v>
      </c>
      <c r="G30">
        <v>0</v>
      </c>
      <c r="H30" s="11">
        <v>3134</v>
      </c>
    </row>
    <row r="31" spans="1:12">
      <c r="A31">
        <v>2018</v>
      </c>
      <c r="B31" t="s">
        <v>53</v>
      </c>
      <c r="C31">
        <v>0</v>
      </c>
      <c r="D31">
        <v>0</v>
      </c>
      <c r="E31">
        <v>623</v>
      </c>
      <c r="F31" s="11">
        <v>1467</v>
      </c>
      <c r="G31">
        <v>0</v>
      </c>
      <c r="H31" s="11">
        <v>2090</v>
      </c>
    </row>
    <row r="32" spans="1:12">
      <c r="A32">
        <v>2019</v>
      </c>
      <c r="B32" t="s">
        <v>53</v>
      </c>
      <c r="C32">
        <v>0</v>
      </c>
      <c r="D32">
        <v>0</v>
      </c>
      <c r="E32" s="11">
        <v>1574</v>
      </c>
      <c r="F32" s="11">
        <v>2308</v>
      </c>
      <c r="G32">
        <v>0</v>
      </c>
      <c r="H32" s="11">
        <v>3882</v>
      </c>
    </row>
    <row r="33" spans="1:12">
      <c r="A33">
        <v>2020</v>
      </c>
      <c r="B33" t="s">
        <v>53</v>
      </c>
      <c r="C33">
        <v>0</v>
      </c>
      <c r="D33">
        <v>0</v>
      </c>
      <c r="E33" s="11">
        <v>1864</v>
      </c>
      <c r="F33" s="11">
        <v>3003</v>
      </c>
      <c r="G33">
        <v>0</v>
      </c>
      <c r="H33" s="11">
        <v>4867</v>
      </c>
      <c r="J33" s="19">
        <f>(SUM(E29:E33))/(SUM($H29:$H33))*100</f>
        <v>37.112710417174924</v>
      </c>
      <c r="K33" s="19">
        <f>(SUM(F29:F33))/(SUM($H29:$H33))*100</f>
        <v>62.887289582825076</v>
      </c>
      <c r="L33" t="s">
        <v>51</v>
      </c>
    </row>
    <row r="34" spans="1:12">
      <c r="A34">
        <v>2021</v>
      </c>
      <c r="B34" t="s">
        <v>53</v>
      </c>
      <c r="C34">
        <v>0</v>
      </c>
      <c r="D34">
        <v>0</v>
      </c>
      <c r="E34" s="11">
        <v>3551</v>
      </c>
      <c r="F34">
        <v>359</v>
      </c>
      <c r="G34">
        <v>0</v>
      </c>
      <c r="H34" s="11">
        <v>3910</v>
      </c>
      <c r="J34" s="19">
        <f>E34/$H34*100</f>
        <v>90.818414322250646</v>
      </c>
      <c r="K34" s="19">
        <f>F34/$H34*100</f>
        <v>9.1815856777493607</v>
      </c>
    </row>
    <row r="35" spans="1:12">
      <c r="A35">
        <v>2016</v>
      </c>
      <c r="B35" t="s">
        <v>54</v>
      </c>
      <c r="C35">
        <v>0</v>
      </c>
      <c r="D35">
        <v>283</v>
      </c>
      <c r="E35" s="11">
        <v>2551</v>
      </c>
      <c r="F35" s="11">
        <v>18486</v>
      </c>
      <c r="G35">
        <v>0</v>
      </c>
      <c r="H35" s="11">
        <v>21320</v>
      </c>
    </row>
    <row r="36" spans="1:12">
      <c r="A36">
        <v>2017</v>
      </c>
      <c r="B36" t="s">
        <v>54</v>
      </c>
      <c r="C36">
        <v>0</v>
      </c>
      <c r="D36">
        <v>362</v>
      </c>
      <c r="E36" s="11">
        <v>2325</v>
      </c>
      <c r="F36" s="11">
        <v>17487</v>
      </c>
      <c r="G36">
        <v>0</v>
      </c>
      <c r="H36" s="11">
        <v>20174</v>
      </c>
    </row>
    <row r="37" spans="1:12">
      <c r="A37">
        <v>2018</v>
      </c>
      <c r="B37" t="s">
        <v>54</v>
      </c>
      <c r="C37">
        <v>0</v>
      </c>
      <c r="D37">
        <v>329</v>
      </c>
      <c r="E37" s="11">
        <v>3290</v>
      </c>
      <c r="F37" s="11">
        <v>26020</v>
      </c>
      <c r="G37">
        <v>0</v>
      </c>
      <c r="H37" s="11">
        <v>29639</v>
      </c>
    </row>
    <row r="38" spans="1:12">
      <c r="A38">
        <v>2019</v>
      </c>
      <c r="B38" t="s">
        <v>54</v>
      </c>
      <c r="C38">
        <v>0</v>
      </c>
      <c r="D38">
        <v>475</v>
      </c>
      <c r="E38" s="11">
        <v>3986</v>
      </c>
      <c r="F38" s="11">
        <v>17382</v>
      </c>
      <c r="G38">
        <v>0</v>
      </c>
      <c r="H38" s="11">
        <v>21843</v>
      </c>
    </row>
    <row r="39" spans="1:12">
      <c r="A39">
        <v>2020</v>
      </c>
      <c r="B39" t="s">
        <v>54</v>
      </c>
      <c r="C39">
        <v>0</v>
      </c>
      <c r="D39" s="11">
        <v>1681</v>
      </c>
      <c r="E39" s="11">
        <v>5819</v>
      </c>
      <c r="F39" s="11">
        <v>20563</v>
      </c>
      <c r="G39">
        <v>0</v>
      </c>
      <c r="H39" s="11">
        <v>28063</v>
      </c>
      <c r="J39" s="19">
        <f>(SUM(E35:E39))/(SUM($H35:$H39))*100</f>
        <v>14.847280628557739</v>
      </c>
      <c r="K39" s="19">
        <f>(SUM(F35:F39))/(SUM($H35:$H39))*100</f>
        <v>82.56677599781888</v>
      </c>
      <c r="L39" t="s">
        <v>51</v>
      </c>
    </row>
    <row r="40" spans="1:12">
      <c r="A40">
        <v>2021</v>
      </c>
      <c r="B40" t="s">
        <v>54</v>
      </c>
      <c r="C40">
        <v>0</v>
      </c>
      <c r="D40">
        <v>0</v>
      </c>
      <c r="E40" s="11">
        <v>4869</v>
      </c>
      <c r="F40" s="11">
        <v>25368</v>
      </c>
      <c r="G40">
        <v>0</v>
      </c>
      <c r="H40" s="11">
        <v>30237</v>
      </c>
      <c r="J40" s="19">
        <f>E40/$H40*100</f>
        <v>16.102787974997522</v>
      </c>
      <c r="K40" s="19">
        <f>F40/$H40*100</f>
        <v>83.897212025002474</v>
      </c>
    </row>
    <row r="41" spans="1:12">
      <c r="A41">
        <v>2016</v>
      </c>
      <c r="B41" t="s">
        <v>55</v>
      </c>
      <c r="C41">
        <v>0</v>
      </c>
      <c r="D41">
        <v>13</v>
      </c>
      <c r="E41">
        <v>643</v>
      </c>
      <c r="F41">
        <v>619</v>
      </c>
      <c r="G41">
        <v>0</v>
      </c>
      <c r="H41" s="11">
        <v>1275</v>
      </c>
    </row>
    <row r="42" spans="1:12">
      <c r="A42">
        <v>2017</v>
      </c>
      <c r="B42" t="s">
        <v>55</v>
      </c>
      <c r="C42">
        <v>0</v>
      </c>
      <c r="D42">
        <v>10</v>
      </c>
      <c r="E42" s="11">
        <v>1501</v>
      </c>
      <c r="F42" s="11">
        <v>1431</v>
      </c>
      <c r="G42">
        <v>0</v>
      </c>
      <c r="H42" s="11">
        <v>2942</v>
      </c>
    </row>
    <row r="43" spans="1:12">
      <c r="A43">
        <v>2018</v>
      </c>
      <c r="B43" t="s">
        <v>55</v>
      </c>
      <c r="C43">
        <v>0</v>
      </c>
      <c r="D43">
        <v>7</v>
      </c>
      <c r="E43" s="11">
        <v>1542</v>
      </c>
      <c r="F43">
        <v>898</v>
      </c>
      <c r="G43">
        <v>16</v>
      </c>
      <c r="H43" s="11">
        <v>2463</v>
      </c>
    </row>
    <row r="44" spans="1:12">
      <c r="A44">
        <v>2019</v>
      </c>
      <c r="B44" t="s">
        <v>55</v>
      </c>
      <c r="C44">
        <v>0</v>
      </c>
      <c r="D44">
        <v>98</v>
      </c>
      <c r="E44" s="11">
        <v>1222</v>
      </c>
      <c r="F44" s="11">
        <v>1008</v>
      </c>
      <c r="G44">
        <v>0</v>
      </c>
      <c r="H44" s="11">
        <v>2328</v>
      </c>
    </row>
    <row r="45" spans="1:12">
      <c r="A45">
        <v>2020</v>
      </c>
      <c r="B45" t="s">
        <v>55</v>
      </c>
      <c r="C45">
        <v>0</v>
      </c>
      <c r="D45">
        <v>18</v>
      </c>
      <c r="E45" s="11">
        <v>1125</v>
      </c>
      <c r="F45" s="11">
        <v>2705</v>
      </c>
      <c r="G45">
        <v>0</v>
      </c>
      <c r="H45" s="11">
        <v>3848</v>
      </c>
      <c r="J45" s="19">
        <f>(SUM(E41:E45))/(SUM($H41:$H45))*100</f>
        <v>46.927504667081521</v>
      </c>
      <c r="K45" s="19">
        <f>(SUM(F41:F45))/(SUM($H41:$H45))*100</f>
        <v>51.812383322962042</v>
      </c>
      <c r="L45" t="s">
        <v>51</v>
      </c>
    </row>
    <row r="46" spans="1:12">
      <c r="A46">
        <v>2021</v>
      </c>
      <c r="B46" t="s">
        <v>55</v>
      </c>
      <c r="C46">
        <v>0</v>
      </c>
      <c r="D46">
        <v>8</v>
      </c>
      <c r="E46" s="11">
        <v>1171</v>
      </c>
      <c r="F46" s="11">
        <v>2687</v>
      </c>
      <c r="G46">
        <v>0</v>
      </c>
      <c r="H46" s="11">
        <v>3866</v>
      </c>
      <c r="J46" s="19">
        <f>E46/$H46*100</f>
        <v>30.289705121572684</v>
      </c>
      <c r="K46" s="19">
        <f>F46/$H46*100</f>
        <v>69.503362648732534</v>
      </c>
    </row>
    <row r="47" spans="1:12">
      <c r="A47">
        <v>2016</v>
      </c>
      <c r="B47" t="s">
        <v>56</v>
      </c>
      <c r="C47">
        <v>0</v>
      </c>
      <c r="D47">
        <v>50</v>
      </c>
      <c r="E47" s="11">
        <v>6839</v>
      </c>
      <c r="F47" s="11">
        <v>6417</v>
      </c>
      <c r="G47">
        <v>211</v>
      </c>
      <c r="H47" s="11">
        <v>13517</v>
      </c>
    </row>
    <row r="48" spans="1:12">
      <c r="A48">
        <v>2017</v>
      </c>
      <c r="B48" t="s">
        <v>56</v>
      </c>
      <c r="C48">
        <v>0</v>
      </c>
      <c r="D48">
        <v>70</v>
      </c>
      <c r="E48" s="11">
        <v>10270</v>
      </c>
      <c r="F48" s="11">
        <v>9164</v>
      </c>
      <c r="G48">
        <v>351</v>
      </c>
      <c r="H48" s="11">
        <v>19855</v>
      </c>
    </row>
    <row r="49" spans="1:12">
      <c r="A49">
        <v>2018</v>
      </c>
      <c r="B49" t="s">
        <v>56</v>
      </c>
      <c r="C49">
        <v>0</v>
      </c>
      <c r="D49">
        <v>82</v>
      </c>
      <c r="E49" s="11">
        <v>11371</v>
      </c>
      <c r="F49" s="11">
        <v>8728</v>
      </c>
      <c r="G49">
        <v>88</v>
      </c>
      <c r="H49" s="11">
        <v>20269</v>
      </c>
    </row>
    <row r="50" spans="1:12">
      <c r="A50">
        <v>2019</v>
      </c>
      <c r="B50" t="s">
        <v>56</v>
      </c>
      <c r="C50">
        <v>0</v>
      </c>
      <c r="D50">
        <v>81</v>
      </c>
      <c r="E50" s="11">
        <v>13019</v>
      </c>
      <c r="F50" s="11">
        <v>7334</v>
      </c>
      <c r="G50">
        <v>205</v>
      </c>
      <c r="H50" s="11">
        <v>20639</v>
      </c>
    </row>
    <row r="51" spans="1:12">
      <c r="A51">
        <v>2020</v>
      </c>
      <c r="B51" t="s">
        <v>56</v>
      </c>
      <c r="C51">
        <v>0</v>
      </c>
      <c r="D51">
        <v>92</v>
      </c>
      <c r="E51" s="11">
        <v>15704</v>
      </c>
      <c r="F51" s="11">
        <v>6789</v>
      </c>
      <c r="G51">
        <v>243</v>
      </c>
      <c r="H51" s="11">
        <v>22828</v>
      </c>
      <c r="J51" s="19">
        <f>(SUM(E47:E51))/(SUM($H47:$H51))*100</f>
        <v>58.906578242781237</v>
      </c>
      <c r="K51" s="19">
        <f>(SUM(F47:F51))/(SUM($H47:$H51))*100</f>
        <v>39.576553939943153</v>
      </c>
      <c r="L51" t="s">
        <v>51</v>
      </c>
    </row>
    <row r="52" spans="1:12">
      <c r="A52">
        <v>2021</v>
      </c>
      <c r="B52" t="s">
        <v>56</v>
      </c>
      <c r="C52">
        <v>0</v>
      </c>
      <c r="D52">
        <v>37</v>
      </c>
      <c r="E52" s="11">
        <v>19881</v>
      </c>
      <c r="F52" s="11">
        <v>7254</v>
      </c>
      <c r="G52">
        <v>126</v>
      </c>
      <c r="H52" s="11">
        <v>27298</v>
      </c>
      <c r="J52" s="19">
        <f>E52/$H52*100</f>
        <v>72.829511319510587</v>
      </c>
      <c r="K52" s="19">
        <f>F52/$H52*100</f>
        <v>26.57337533885266</v>
      </c>
    </row>
  </sheetData>
  <mergeCells count="4">
    <mergeCell ref="A4:A6"/>
    <mergeCell ref="B4:E4"/>
    <mergeCell ref="B5:C5"/>
    <mergeCell ref="D5:E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8D68-1C5E-4CF3-835E-3A14BAB2ADB5}">
  <dimension ref="A1:AE51"/>
  <sheetViews>
    <sheetView tabSelected="1" workbookViewId="0">
      <selection activeCell="H2" sqref="H2"/>
    </sheetView>
  </sheetViews>
  <sheetFormatPr defaultRowHeight="15"/>
  <sheetData>
    <row r="1" spans="1:7">
      <c r="A1" t="s">
        <v>27</v>
      </c>
    </row>
    <row r="3" spans="1:7">
      <c r="B3" t="s">
        <v>61</v>
      </c>
      <c r="C3" t="s">
        <v>8</v>
      </c>
      <c r="D3" t="s">
        <v>7</v>
      </c>
      <c r="E3" t="s">
        <v>6</v>
      </c>
      <c r="F3" t="s">
        <v>5</v>
      </c>
      <c r="G3" t="s">
        <v>4</v>
      </c>
    </row>
    <row r="4" spans="1:7">
      <c r="A4">
        <v>2002</v>
      </c>
      <c r="B4" s="19">
        <f>AVERAGE(E30:E32)</f>
        <v>36.78698767853205</v>
      </c>
      <c r="C4" s="19">
        <f>AVERAGE(J30:J32)</f>
        <v>64.258856369967489</v>
      </c>
      <c r="D4" s="19">
        <f>AVERAGE(O30:O32)</f>
        <v>6.2161425232928451</v>
      </c>
      <c r="E4" s="19">
        <f>AVERAGE(T30:T32)</f>
        <v>42.06837458638865</v>
      </c>
      <c r="F4" s="19">
        <f>AVERAGE(Y30:Y32)</f>
        <v>10.253038792514888</v>
      </c>
      <c r="G4" s="19">
        <f>AVERAGE(AD30:AD32)</f>
        <v>33.294573184719845</v>
      </c>
    </row>
    <row r="5" spans="1:7">
      <c r="A5">
        <v>2003</v>
      </c>
      <c r="B5" s="19">
        <f>AVERAGE(E31:E33)</f>
        <v>36.545720466462718</v>
      </c>
      <c r="C5" s="19">
        <f t="shared" ref="C5:C23" si="0">AVERAGE(J31:J33)</f>
        <v>43.966648577759685</v>
      </c>
      <c r="D5" s="19">
        <f t="shared" ref="D5:D23" si="1">AVERAGE(O31:O33)</f>
        <v>9.7502062063607653</v>
      </c>
      <c r="E5" s="19">
        <f t="shared" ref="E5:E23" si="2">AVERAGE(T31:T33)</f>
        <v>42.494938604175225</v>
      </c>
      <c r="F5" s="19">
        <f t="shared" ref="F5:F23" si="3">AVERAGE(Y31:Y33)</f>
        <v>12.752419420022425</v>
      </c>
      <c r="G5" s="19">
        <f t="shared" ref="G5:G23" si="4">AVERAGE(AD31:AD33)</f>
        <v>26.426379181507667</v>
      </c>
    </row>
    <row r="6" spans="1:7">
      <c r="A6">
        <v>2004</v>
      </c>
      <c r="B6" s="19">
        <f t="shared" ref="B6:B23" si="5">AVERAGE(E32:E34)</f>
        <v>37.420589833076797</v>
      </c>
      <c r="C6" s="19">
        <f t="shared" si="0"/>
        <v>31.182697960475739</v>
      </c>
      <c r="D6" s="19">
        <f t="shared" si="1"/>
        <v>10.774166962575762</v>
      </c>
      <c r="E6" s="19">
        <f t="shared" si="2"/>
        <v>33.958348210441969</v>
      </c>
      <c r="F6" s="19">
        <f t="shared" si="3"/>
        <v>9.7979707184472851</v>
      </c>
      <c r="G6" s="19">
        <f t="shared" si="4"/>
        <v>13.607842775428587</v>
      </c>
    </row>
    <row r="7" spans="1:7">
      <c r="A7">
        <v>2005</v>
      </c>
      <c r="B7" s="19">
        <f t="shared" si="5"/>
        <v>35.786809994668495</v>
      </c>
      <c r="C7" s="19">
        <f t="shared" si="0"/>
        <v>15.68401330470296</v>
      </c>
      <c r="D7" s="19">
        <f t="shared" si="1"/>
        <v>10.079116117468862</v>
      </c>
      <c r="E7" s="19">
        <f t="shared" si="2"/>
        <v>23.441678936724966</v>
      </c>
      <c r="F7" s="19">
        <f t="shared" si="3"/>
        <v>6.8252662051912161</v>
      </c>
      <c r="G7" s="19">
        <f t="shared" si="4"/>
        <v>8.1225038054648788</v>
      </c>
    </row>
    <row r="8" spans="1:7">
      <c r="A8">
        <v>2006</v>
      </c>
      <c r="B8" s="19">
        <f t="shared" si="5"/>
        <v>35.719263958811133</v>
      </c>
      <c r="C8" s="19">
        <f t="shared" si="0"/>
        <v>7.3201424203234629</v>
      </c>
      <c r="D8" s="19">
        <f t="shared" si="1"/>
        <v>9.5786119108541854</v>
      </c>
      <c r="E8" s="19">
        <f t="shared" si="2"/>
        <v>16.752424501041329</v>
      </c>
      <c r="F8" s="19">
        <f t="shared" si="3"/>
        <v>5.6123480872628955</v>
      </c>
      <c r="G8" s="19">
        <f t="shared" si="4"/>
        <v>5.8000339458024355</v>
      </c>
    </row>
    <row r="9" spans="1:7">
      <c r="A9">
        <v>2007</v>
      </c>
      <c r="B9" s="19">
        <f t="shared" si="5"/>
        <v>36.553031693724655</v>
      </c>
      <c r="C9" s="19">
        <f t="shared" si="0"/>
        <v>8.4248683346662645</v>
      </c>
      <c r="D9" s="19">
        <f t="shared" si="1"/>
        <v>8.7876564867643214</v>
      </c>
      <c r="E9" s="19">
        <f t="shared" si="2"/>
        <v>11.038509364525519</v>
      </c>
      <c r="F9" s="19">
        <f t="shared" si="3"/>
        <v>1.8683040862885367</v>
      </c>
      <c r="G9" s="19">
        <f t="shared" si="4"/>
        <v>4.6531776969755532</v>
      </c>
    </row>
    <row r="10" spans="1:7">
      <c r="A10">
        <v>2008</v>
      </c>
      <c r="B10" s="19">
        <f t="shared" si="5"/>
        <v>36.596758457212744</v>
      </c>
      <c r="C10" s="19">
        <f t="shared" si="0"/>
        <v>8.9788482751164551</v>
      </c>
      <c r="D10" s="19">
        <f t="shared" si="1"/>
        <v>7.9093445970760063</v>
      </c>
      <c r="E10" s="19">
        <f t="shared" si="2"/>
        <v>6.11081593176469</v>
      </c>
      <c r="F10" s="19">
        <f t="shared" si="3"/>
        <v>3.7696644423321861</v>
      </c>
      <c r="G10" s="19">
        <f t="shared" si="4"/>
        <v>4.7951097112991734</v>
      </c>
    </row>
    <row r="11" spans="1:7">
      <c r="A11">
        <v>2009</v>
      </c>
      <c r="B11" s="19">
        <f t="shared" si="5"/>
        <v>33.677004653012254</v>
      </c>
      <c r="C11" s="19">
        <f t="shared" si="0"/>
        <v>13.785127705428726</v>
      </c>
      <c r="D11" s="19">
        <f t="shared" si="1"/>
        <v>9.1205373801735412</v>
      </c>
      <c r="E11" s="19">
        <f t="shared" si="2"/>
        <v>16.857848924738295</v>
      </c>
      <c r="F11" s="19">
        <f t="shared" si="3"/>
        <v>2.7785270094383194</v>
      </c>
      <c r="G11" s="19">
        <f t="shared" si="4"/>
        <v>7.1622358485582218</v>
      </c>
    </row>
    <row r="12" spans="1:7">
      <c r="A12">
        <v>2010</v>
      </c>
      <c r="B12" s="19">
        <f t="shared" si="5"/>
        <v>26.280897311692545</v>
      </c>
      <c r="C12" s="19">
        <f t="shared" si="0"/>
        <v>13.940635709214581</v>
      </c>
      <c r="D12" s="19">
        <f t="shared" si="1"/>
        <v>10.308797396821872</v>
      </c>
      <c r="E12" s="19">
        <f t="shared" si="2"/>
        <v>19.482531003076947</v>
      </c>
      <c r="F12" s="19">
        <f t="shared" si="3"/>
        <v>9.6474311704542846</v>
      </c>
      <c r="G12" s="19">
        <f t="shared" si="4"/>
        <v>9.4993200781992257</v>
      </c>
    </row>
    <row r="13" spans="1:7">
      <c r="A13">
        <v>2011</v>
      </c>
      <c r="B13" s="19">
        <f t="shared" si="5"/>
        <v>20.545969489242552</v>
      </c>
      <c r="C13" s="19">
        <f t="shared" si="0"/>
        <v>12.837633971761697</v>
      </c>
      <c r="D13" s="19">
        <f t="shared" si="1"/>
        <v>10.859670320395601</v>
      </c>
      <c r="E13" s="19">
        <f t="shared" si="2"/>
        <v>30.817078511864782</v>
      </c>
      <c r="F13" s="19">
        <f t="shared" si="3"/>
        <v>10.978631040434912</v>
      </c>
      <c r="G13" s="19">
        <f t="shared" si="4"/>
        <v>12.051170278719795</v>
      </c>
    </row>
    <row r="14" spans="1:7">
      <c r="A14">
        <v>2012</v>
      </c>
      <c r="B14" s="19">
        <f t="shared" si="5"/>
        <v>16.871981706468123</v>
      </c>
      <c r="C14" s="19">
        <f t="shared" si="0"/>
        <v>12.715974569158709</v>
      </c>
      <c r="D14" s="19">
        <f t="shared" si="1"/>
        <v>8.3408792931489391</v>
      </c>
      <c r="E14" s="19">
        <f t="shared" si="2"/>
        <v>34.226177954712846</v>
      </c>
      <c r="F14" s="19">
        <f t="shared" si="3"/>
        <v>15.840348014521473</v>
      </c>
      <c r="G14" s="19">
        <f t="shared" si="4"/>
        <v>10.260573694643366</v>
      </c>
    </row>
    <row r="15" spans="1:7">
      <c r="A15">
        <v>2013</v>
      </c>
      <c r="B15" s="19">
        <f t="shared" si="5"/>
        <v>18.118774744513679</v>
      </c>
      <c r="C15" s="19">
        <f t="shared" si="0"/>
        <v>12.987172365630082</v>
      </c>
      <c r="D15" s="19">
        <f t="shared" si="1"/>
        <v>6.3266099771140629</v>
      </c>
      <c r="E15" s="19">
        <f t="shared" si="2"/>
        <v>41.978846933933539</v>
      </c>
      <c r="F15" s="19">
        <f t="shared" si="3"/>
        <v>11.451255980376459</v>
      </c>
      <c r="G15" s="19">
        <f t="shared" si="4"/>
        <v>14.10855799031016</v>
      </c>
    </row>
    <row r="16" spans="1:7">
      <c r="A16">
        <v>2014</v>
      </c>
      <c r="B16" s="19">
        <f t="shared" si="5"/>
        <v>21.244365259944704</v>
      </c>
      <c r="C16" s="19">
        <f t="shared" si="0"/>
        <v>20.378140365952106</v>
      </c>
      <c r="D16" s="19">
        <f t="shared" si="1"/>
        <v>7.5252610463088034</v>
      </c>
      <c r="E16" s="19">
        <f t="shared" si="2"/>
        <v>45.659061635848055</v>
      </c>
      <c r="F16" s="19">
        <f t="shared" si="3"/>
        <v>11.211394629403996</v>
      </c>
      <c r="G16" s="19">
        <f t="shared" si="4"/>
        <v>17.840465255748075</v>
      </c>
    </row>
    <row r="17" spans="1:31">
      <c r="A17">
        <v>2015</v>
      </c>
      <c r="B17" s="19">
        <f t="shared" si="5"/>
        <v>31.547913664491574</v>
      </c>
      <c r="C17" s="19">
        <f t="shared" si="0"/>
        <v>30.226248138901912</v>
      </c>
      <c r="D17" s="19">
        <f t="shared" si="1"/>
        <v>8.9479270511105824</v>
      </c>
      <c r="E17" s="19">
        <f t="shared" si="2"/>
        <v>41.639263496703983</v>
      </c>
      <c r="F17" s="19">
        <f t="shared" si="3"/>
        <v>13.06256709451303</v>
      </c>
      <c r="G17" s="19">
        <f t="shared" si="4"/>
        <v>23.831454536843157</v>
      </c>
    </row>
    <row r="18" spans="1:31">
      <c r="A18">
        <v>2016</v>
      </c>
      <c r="B18" s="19">
        <f t="shared" si="5"/>
        <v>41.06482554305024</v>
      </c>
      <c r="C18" s="19">
        <f t="shared" si="0"/>
        <v>41.449718385086193</v>
      </c>
      <c r="D18" s="19">
        <f t="shared" si="1"/>
        <v>11.652540029819827</v>
      </c>
      <c r="E18" s="19">
        <f t="shared" si="2"/>
        <v>41.906207286418677</v>
      </c>
      <c r="F18" s="19">
        <f t="shared" si="3"/>
        <v>11.771708465192617</v>
      </c>
      <c r="G18" s="19">
        <f t="shared" si="4"/>
        <v>27.314709511477233</v>
      </c>
    </row>
    <row r="19" spans="1:31">
      <c r="A19">
        <v>2017</v>
      </c>
      <c r="B19" s="19">
        <f t="shared" si="5"/>
        <v>49.781414555329121</v>
      </c>
      <c r="C19" s="19">
        <f t="shared" si="0"/>
        <v>49.006032446081186</v>
      </c>
      <c r="D19" s="19">
        <f t="shared" si="1"/>
        <v>11.416972074601977</v>
      </c>
      <c r="E19" s="19">
        <f t="shared" si="2"/>
        <v>37.061035642356948</v>
      </c>
      <c r="F19" s="19">
        <f t="shared" si="3"/>
        <v>15.975424618743132</v>
      </c>
      <c r="G19" s="19">
        <f t="shared" si="4"/>
        <v>26.824261836607807</v>
      </c>
    </row>
    <row r="20" spans="1:31">
      <c r="A20">
        <v>2018</v>
      </c>
      <c r="B20" s="19">
        <f t="shared" si="5"/>
        <v>52.807000535384539</v>
      </c>
      <c r="C20" s="19">
        <f t="shared" si="0"/>
        <v>54.685888124555596</v>
      </c>
      <c r="D20" s="19">
        <f t="shared" si="1"/>
        <v>11.530088387724776</v>
      </c>
      <c r="E20" s="19">
        <f t="shared" si="2"/>
        <v>34.515892015320873</v>
      </c>
      <c r="F20" s="19">
        <f t="shared" si="3"/>
        <v>15.737365289914337</v>
      </c>
      <c r="G20" s="19">
        <f t="shared" si="4"/>
        <v>30.346612038176101</v>
      </c>
    </row>
    <row r="21" spans="1:31">
      <c r="A21">
        <v>2019</v>
      </c>
      <c r="B21" s="19">
        <f t="shared" si="5"/>
        <v>56.968353942399141</v>
      </c>
      <c r="C21" s="19">
        <f t="shared" si="0"/>
        <v>55.372566919785037</v>
      </c>
      <c r="D21" s="19">
        <f t="shared" si="1"/>
        <v>13.624461152578009</v>
      </c>
      <c r="E21" s="19">
        <f t="shared" si="2"/>
        <v>34.576866721838904</v>
      </c>
      <c r="F21" s="19">
        <f t="shared" si="3"/>
        <v>20.251646968558507</v>
      </c>
      <c r="G21" s="19">
        <f t="shared" si="4"/>
        <v>28.93644962344268</v>
      </c>
    </row>
    <row r="22" spans="1:31">
      <c r="A22">
        <v>2020</v>
      </c>
      <c r="B22" s="19">
        <f t="shared" si="5"/>
        <v>62.657588745901457</v>
      </c>
      <c r="C22" s="19">
        <f t="shared" si="0"/>
        <v>48.111317671792079</v>
      </c>
      <c r="D22" s="19">
        <f t="shared" si="1"/>
        <v>16.694712219892935</v>
      </c>
      <c r="E22" s="19">
        <f t="shared" si="2"/>
        <v>36.217823117942054</v>
      </c>
      <c r="F22" s="19">
        <f t="shared" si="3"/>
        <v>21.28299393124723</v>
      </c>
      <c r="G22" s="19">
        <f t="shared" si="4"/>
        <v>32.098117969349708</v>
      </c>
    </row>
    <row r="23" spans="1:31">
      <c r="A23">
        <v>2021</v>
      </c>
      <c r="B23" s="19">
        <f t="shared" si="5"/>
        <v>68.233942865248892</v>
      </c>
      <c r="C23" s="19">
        <f t="shared" si="0"/>
        <v>37.339026930749107</v>
      </c>
      <c r="D23" s="19">
        <f t="shared" si="1"/>
        <v>18.362228361811258</v>
      </c>
      <c r="E23" s="19">
        <f t="shared" si="2"/>
        <v>56.554423745295139</v>
      </c>
      <c r="F23" s="19">
        <f t="shared" si="3"/>
        <v>27.956902183347733</v>
      </c>
      <c r="G23" s="19">
        <f t="shared" si="4"/>
        <v>31.052693434468122</v>
      </c>
    </row>
    <row r="26" spans="1:31">
      <c r="B26" t="s">
        <v>61</v>
      </c>
      <c r="G26" t="s">
        <v>8</v>
      </c>
      <c r="L26" t="s">
        <v>7</v>
      </c>
      <c r="Q26" t="s">
        <v>6</v>
      </c>
      <c r="V26" t="s">
        <v>5</v>
      </c>
      <c r="AA26" t="s">
        <v>4</v>
      </c>
    </row>
    <row r="27" spans="1:31">
      <c r="B27" t="s">
        <v>26</v>
      </c>
      <c r="C27" t="s">
        <v>59</v>
      </c>
      <c r="D27" t="s">
        <v>62</v>
      </c>
      <c r="E27" t="s">
        <v>63</v>
      </c>
      <c r="F27" t="s">
        <v>64</v>
      </c>
      <c r="G27" t="s">
        <v>26</v>
      </c>
      <c r="H27" t="s">
        <v>59</v>
      </c>
      <c r="I27" t="s">
        <v>62</v>
      </c>
      <c r="J27" t="s">
        <v>63</v>
      </c>
      <c r="K27" t="s">
        <v>64</v>
      </c>
      <c r="L27" t="s">
        <v>26</v>
      </c>
      <c r="M27" t="s">
        <v>59</v>
      </c>
      <c r="N27" t="s">
        <v>62</v>
      </c>
      <c r="O27" t="s">
        <v>63</v>
      </c>
      <c r="P27" t="s">
        <v>64</v>
      </c>
      <c r="Q27" t="s">
        <v>26</v>
      </c>
      <c r="R27" t="s">
        <v>59</v>
      </c>
      <c r="S27" t="s">
        <v>62</v>
      </c>
      <c r="T27" t="s">
        <v>63</v>
      </c>
      <c r="U27" t="s">
        <v>64</v>
      </c>
      <c r="V27" t="s">
        <v>26</v>
      </c>
      <c r="W27" t="s">
        <v>59</v>
      </c>
      <c r="X27" t="s">
        <v>62</v>
      </c>
      <c r="Y27" t="s">
        <v>63</v>
      </c>
      <c r="Z27" t="s">
        <v>64</v>
      </c>
      <c r="AA27" t="s">
        <v>26</v>
      </c>
      <c r="AB27" t="s">
        <v>59</v>
      </c>
      <c r="AC27" t="s">
        <v>62</v>
      </c>
      <c r="AD27" t="s">
        <v>63</v>
      </c>
      <c r="AE27" t="s">
        <v>64</v>
      </c>
    </row>
    <row r="28" spans="1:31">
      <c r="A28">
        <v>1998</v>
      </c>
      <c r="B28">
        <v>857</v>
      </c>
      <c r="C28" s="11">
        <v>2178</v>
      </c>
      <c r="D28" s="11">
        <v>3049</v>
      </c>
      <c r="E28" s="19">
        <f>B28/D28*100</f>
        <v>28.107576254509674</v>
      </c>
      <c r="F28" s="19">
        <f>C28/D28*100</f>
        <v>71.433256805509998</v>
      </c>
      <c r="G28">
        <v>93</v>
      </c>
      <c r="H28">
        <v>0</v>
      </c>
      <c r="I28">
        <v>118</v>
      </c>
      <c r="J28" s="19">
        <f>G28/I28*100</f>
        <v>78.813559322033896</v>
      </c>
      <c r="K28" s="19">
        <f>H28/I28*100</f>
        <v>0</v>
      </c>
      <c r="L28">
        <v>150</v>
      </c>
      <c r="M28" s="11">
        <v>4463</v>
      </c>
      <c r="N28" s="11">
        <v>4621</v>
      </c>
      <c r="O28" s="19">
        <f>L28/N28*100</f>
        <v>3.2460506383899586</v>
      </c>
      <c r="P28" s="19">
        <f>M28/N28*100</f>
        <v>96.580826660895909</v>
      </c>
      <c r="Q28">
        <v>433</v>
      </c>
      <c r="R28">
        <v>915</v>
      </c>
      <c r="S28" s="11">
        <v>1348</v>
      </c>
      <c r="T28" s="19">
        <f>Q28/S28*100</f>
        <v>32.12166172106825</v>
      </c>
      <c r="U28" s="19">
        <f>R28/S28*100</f>
        <v>67.87833827893175</v>
      </c>
      <c r="V28">
        <v>58</v>
      </c>
      <c r="W28" s="11">
        <v>1888</v>
      </c>
      <c r="X28" s="11">
        <v>1958</v>
      </c>
      <c r="Y28" s="19">
        <f>V28/X28*100</f>
        <v>2.9622063329928499</v>
      </c>
      <c r="Z28" s="19">
        <f>W28/X28*100</f>
        <v>96.424923391215529</v>
      </c>
      <c r="AA28">
        <v>380</v>
      </c>
      <c r="AB28" s="11">
        <v>6146</v>
      </c>
      <c r="AC28" s="11">
        <v>6588</v>
      </c>
      <c r="AD28" s="19">
        <f>AA28/AC28*100</f>
        <v>5.7680631451123254</v>
      </c>
      <c r="AE28" s="19">
        <f>AB28/AC28*100</f>
        <v>93.290831815421981</v>
      </c>
    </row>
    <row r="29" spans="1:31">
      <c r="A29">
        <v>1999</v>
      </c>
      <c r="B29" s="11">
        <v>1765</v>
      </c>
      <c r="C29" s="11">
        <v>2566</v>
      </c>
      <c r="D29" s="11">
        <v>4351</v>
      </c>
      <c r="E29" s="19">
        <f t="shared" ref="E29:E51" si="6">B29/D29*100</f>
        <v>40.565387267294874</v>
      </c>
      <c r="F29" s="19">
        <f t="shared" ref="F29:F51" si="7">C29/D29*100</f>
        <v>58.974948287749939</v>
      </c>
      <c r="G29">
        <v>0</v>
      </c>
      <c r="H29">
        <v>126</v>
      </c>
      <c r="I29">
        <v>170</v>
      </c>
      <c r="J29" s="19">
        <f t="shared" ref="J29:J51" si="8">G29/I29*100</f>
        <v>0</v>
      </c>
      <c r="K29" s="19">
        <f t="shared" ref="K29:K51" si="9">H29/I29*100</f>
        <v>74.117647058823536</v>
      </c>
      <c r="L29">
        <v>391</v>
      </c>
      <c r="M29" s="11">
        <v>8270</v>
      </c>
      <c r="N29" s="11">
        <v>8663</v>
      </c>
      <c r="O29" s="19">
        <f t="shared" ref="O29:O51" si="10">L29/N29*100</f>
        <v>4.5134479972295969</v>
      </c>
      <c r="P29" s="19">
        <f t="shared" ref="P29:P51" si="11">M29/N29*100</f>
        <v>95.463465312247493</v>
      </c>
      <c r="Q29">
        <v>660</v>
      </c>
      <c r="R29" s="11">
        <v>1201</v>
      </c>
      <c r="S29" s="11">
        <v>1866</v>
      </c>
      <c r="T29" s="19">
        <f t="shared" ref="T29:T51" si="12">Q29/S29*100</f>
        <v>35.369774919614152</v>
      </c>
      <c r="U29" s="19">
        <f t="shared" ref="U29:U51" si="13">R29/S29*100</f>
        <v>64.362272240085744</v>
      </c>
      <c r="V29">
        <v>234</v>
      </c>
      <c r="W29" s="11">
        <v>2557</v>
      </c>
      <c r="X29" s="11">
        <v>2791</v>
      </c>
      <c r="Y29" s="19">
        <f t="shared" ref="Y29:Y51" si="14">V29/X29*100</f>
        <v>8.3840917233966312</v>
      </c>
      <c r="Z29" s="19">
        <f t="shared" ref="Z29:Z51" si="15">W29/X29*100</f>
        <v>91.615908276603363</v>
      </c>
      <c r="AA29">
        <v>988</v>
      </c>
      <c r="AB29" s="11">
        <v>2700</v>
      </c>
      <c r="AC29" s="11">
        <v>3776</v>
      </c>
      <c r="AD29" s="19">
        <f t="shared" ref="AD29:AD51" si="16">AA29/AC29*100</f>
        <v>26.165254237288138</v>
      </c>
      <c r="AE29" s="19">
        <f t="shared" ref="AE29:AE51" si="17">AB29/AC29*100</f>
        <v>71.504237288135599</v>
      </c>
    </row>
    <row r="30" spans="1:31">
      <c r="A30">
        <v>2000</v>
      </c>
      <c r="B30" s="11">
        <v>1721</v>
      </c>
      <c r="C30" s="11">
        <v>2928</v>
      </c>
      <c r="D30" s="11">
        <v>4674</v>
      </c>
      <c r="E30" s="19">
        <f t="shared" si="6"/>
        <v>36.82071031236628</v>
      </c>
      <c r="F30" s="19">
        <f t="shared" si="7"/>
        <v>62.644415917843389</v>
      </c>
      <c r="G30">
        <v>503</v>
      </c>
      <c r="H30">
        <v>30</v>
      </c>
      <c r="I30">
        <v>572</v>
      </c>
      <c r="J30" s="19">
        <f t="shared" si="8"/>
        <v>87.937062937062933</v>
      </c>
      <c r="K30" s="19">
        <f t="shared" si="9"/>
        <v>5.244755244755245</v>
      </c>
      <c r="L30">
        <v>133</v>
      </c>
      <c r="M30" s="11">
        <v>9981</v>
      </c>
      <c r="N30" s="11">
        <v>10114</v>
      </c>
      <c r="O30" s="19">
        <f t="shared" si="10"/>
        <v>1.3150088985564565</v>
      </c>
      <c r="P30" s="19">
        <f t="shared" si="11"/>
        <v>98.684991101443543</v>
      </c>
      <c r="Q30">
        <v>400</v>
      </c>
      <c r="R30" s="11">
        <v>1141</v>
      </c>
      <c r="S30" s="11">
        <v>1549</v>
      </c>
      <c r="T30" s="19">
        <f t="shared" si="12"/>
        <v>25.82311168495804</v>
      </c>
      <c r="U30" s="19">
        <f t="shared" si="13"/>
        <v>73.660426081342806</v>
      </c>
      <c r="V30">
        <v>12</v>
      </c>
      <c r="W30" s="11">
        <v>2956</v>
      </c>
      <c r="X30" s="11">
        <v>2980</v>
      </c>
      <c r="Y30" s="19">
        <f t="shared" si="14"/>
        <v>0.40268456375838929</v>
      </c>
      <c r="Z30" s="19">
        <f t="shared" si="15"/>
        <v>99.194630872483231</v>
      </c>
      <c r="AA30" s="11">
        <v>1125</v>
      </c>
      <c r="AB30" s="11">
        <v>2152</v>
      </c>
      <c r="AC30" s="11">
        <v>3443</v>
      </c>
      <c r="AD30" s="19">
        <f t="shared" si="16"/>
        <v>32.674992738890502</v>
      </c>
      <c r="AE30" s="19">
        <f t="shared" si="17"/>
        <v>62.503630554748767</v>
      </c>
    </row>
    <row r="31" spans="1:31">
      <c r="A31">
        <v>2001</v>
      </c>
      <c r="B31" s="11">
        <v>1745</v>
      </c>
      <c r="C31" s="11">
        <v>3181</v>
      </c>
      <c r="D31" s="11">
        <v>4934</v>
      </c>
      <c r="E31" s="19">
        <f t="shared" si="6"/>
        <v>35.366842318605599</v>
      </c>
      <c r="F31" s="19">
        <f t="shared" si="7"/>
        <v>64.471017430077012</v>
      </c>
      <c r="G31">
        <v>341</v>
      </c>
      <c r="H31">
        <v>285</v>
      </c>
      <c r="I31">
        <v>675</v>
      </c>
      <c r="J31" s="19">
        <f t="shared" si="8"/>
        <v>50.518518518518519</v>
      </c>
      <c r="K31" s="19">
        <f t="shared" si="9"/>
        <v>42.222222222222221</v>
      </c>
      <c r="L31">
        <v>760</v>
      </c>
      <c r="M31" s="11">
        <v>12738</v>
      </c>
      <c r="N31" s="11">
        <v>13498</v>
      </c>
      <c r="O31" s="19">
        <f t="shared" si="10"/>
        <v>5.6304637724107272</v>
      </c>
      <c r="P31" s="19">
        <f t="shared" si="11"/>
        <v>94.369536227589265</v>
      </c>
      <c r="Q31" s="11">
        <v>1126</v>
      </c>
      <c r="R31" s="11">
        <v>1070</v>
      </c>
      <c r="S31" s="11">
        <v>2200</v>
      </c>
      <c r="T31" s="19">
        <f t="shared" si="12"/>
        <v>51.181818181818187</v>
      </c>
      <c r="U31" s="19">
        <f t="shared" si="13"/>
        <v>48.63636363636364</v>
      </c>
      <c r="V31">
        <v>450</v>
      </c>
      <c r="W31" s="11">
        <v>1725</v>
      </c>
      <c r="X31" s="11">
        <v>2175</v>
      </c>
      <c r="Y31" s="19">
        <f t="shared" si="14"/>
        <v>20.689655172413794</v>
      </c>
      <c r="Z31" s="19">
        <f t="shared" si="15"/>
        <v>79.310344827586206</v>
      </c>
      <c r="AA31" s="11">
        <v>2535</v>
      </c>
      <c r="AB31" s="11">
        <v>2754</v>
      </c>
      <c r="AC31" s="11">
        <v>5566</v>
      </c>
      <c r="AD31" s="19">
        <f t="shared" si="16"/>
        <v>45.544376572044555</v>
      </c>
      <c r="AE31" s="19">
        <f t="shared" si="17"/>
        <v>49.478979518505213</v>
      </c>
    </row>
    <row r="32" spans="1:31">
      <c r="A32">
        <v>2002</v>
      </c>
      <c r="B32" s="11">
        <v>3302</v>
      </c>
      <c r="C32" s="11">
        <v>5011</v>
      </c>
      <c r="D32" s="11">
        <v>8650</v>
      </c>
      <c r="E32" s="19">
        <f t="shared" si="6"/>
        <v>38.173410404624278</v>
      </c>
      <c r="F32" s="19">
        <f t="shared" si="7"/>
        <v>57.930635838150287</v>
      </c>
      <c r="G32">
        <v>924</v>
      </c>
      <c r="H32">
        <v>747</v>
      </c>
      <c r="I32" s="11">
        <v>1701</v>
      </c>
      <c r="J32" s="19">
        <f t="shared" si="8"/>
        <v>54.320987654320987</v>
      </c>
      <c r="K32" s="19">
        <f t="shared" si="9"/>
        <v>43.915343915343911</v>
      </c>
      <c r="L32" s="11">
        <v>1204</v>
      </c>
      <c r="M32" s="11">
        <v>9081</v>
      </c>
      <c r="N32" s="11">
        <v>10288</v>
      </c>
      <c r="O32" s="19">
        <f t="shared" si="10"/>
        <v>11.702954898911353</v>
      </c>
      <c r="P32" s="19">
        <f t="shared" si="11"/>
        <v>88.267884914463451</v>
      </c>
      <c r="Q32" s="11">
        <v>2030</v>
      </c>
      <c r="R32" s="11">
        <v>2096</v>
      </c>
      <c r="S32" s="11">
        <v>4126</v>
      </c>
      <c r="T32" s="19">
        <f t="shared" si="12"/>
        <v>49.200193892389727</v>
      </c>
      <c r="U32" s="19">
        <f t="shared" si="13"/>
        <v>50.79980610761028</v>
      </c>
      <c r="V32">
        <v>293</v>
      </c>
      <c r="W32" s="11">
        <v>2734</v>
      </c>
      <c r="X32" s="11">
        <v>3031</v>
      </c>
      <c r="Y32" s="19">
        <f t="shared" si="14"/>
        <v>9.6667766413724845</v>
      </c>
      <c r="Z32" s="19">
        <f t="shared" si="15"/>
        <v>90.201253711646316</v>
      </c>
      <c r="AA32" s="11">
        <v>1247</v>
      </c>
      <c r="AB32" s="11">
        <v>4182</v>
      </c>
      <c r="AC32" s="11">
        <v>5756</v>
      </c>
      <c r="AD32" s="19">
        <f t="shared" si="16"/>
        <v>21.664350243224462</v>
      </c>
      <c r="AE32" s="19">
        <f t="shared" si="17"/>
        <v>72.654621264767201</v>
      </c>
    </row>
    <row r="33" spans="1:31">
      <c r="A33">
        <v>2003</v>
      </c>
      <c r="B33" s="11">
        <v>4589</v>
      </c>
      <c r="C33" s="11">
        <v>7437</v>
      </c>
      <c r="D33" s="11">
        <v>12713</v>
      </c>
      <c r="E33" s="19">
        <f t="shared" si="6"/>
        <v>36.096908676158264</v>
      </c>
      <c r="F33" s="19">
        <f t="shared" si="7"/>
        <v>58.499174073782747</v>
      </c>
      <c r="G33">
        <v>197</v>
      </c>
      <c r="H33">
        <v>511</v>
      </c>
      <c r="I33">
        <v>728</v>
      </c>
      <c r="J33" s="19">
        <f t="shared" si="8"/>
        <v>27.060439560439558</v>
      </c>
      <c r="K33" s="19">
        <f t="shared" si="9"/>
        <v>70.192307692307693</v>
      </c>
      <c r="L33" s="11">
        <v>1825</v>
      </c>
      <c r="M33" s="11">
        <v>13291</v>
      </c>
      <c r="N33" s="11">
        <v>15314</v>
      </c>
      <c r="O33" s="19">
        <f t="shared" si="10"/>
        <v>11.917199947760219</v>
      </c>
      <c r="P33" s="19">
        <f t="shared" si="11"/>
        <v>86.789865482564977</v>
      </c>
      <c r="Q33" s="11">
        <v>1160</v>
      </c>
      <c r="R33" s="11">
        <v>3120</v>
      </c>
      <c r="S33" s="11">
        <v>4280</v>
      </c>
      <c r="T33" s="19">
        <f t="shared" si="12"/>
        <v>27.102803738317753</v>
      </c>
      <c r="U33" s="19">
        <f t="shared" si="13"/>
        <v>72.89719626168224</v>
      </c>
      <c r="V33">
        <v>239</v>
      </c>
      <c r="W33" s="11">
        <v>2785</v>
      </c>
      <c r="X33" s="11">
        <v>3025</v>
      </c>
      <c r="Y33" s="19">
        <f t="shared" si="14"/>
        <v>7.9008264462809921</v>
      </c>
      <c r="Z33" s="19">
        <f t="shared" si="15"/>
        <v>92.066115702479337</v>
      </c>
      <c r="AA33">
        <v>864</v>
      </c>
      <c r="AB33" s="11">
        <v>6044</v>
      </c>
      <c r="AC33" s="11">
        <v>7158</v>
      </c>
      <c r="AD33" s="19">
        <f t="shared" si="16"/>
        <v>12.070410729253982</v>
      </c>
      <c r="AE33" s="19">
        <f t="shared" si="17"/>
        <v>84.436993573623923</v>
      </c>
    </row>
    <row r="34" spans="1:31">
      <c r="A34">
        <v>2004</v>
      </c>
      <c r="B34" s="11">
        <v>6310</v>
      </c>
      <c r="C34" s="11">
        <v>9461</v>
      </c>
      <c r="D34" s="11">
        <v>16609</v>
      </c>
      <c r="E34" s="19">
        <f t="shared" si="6"/>
        <v>37.991450418447833</v>
      </c>
      <c r="F34" s="19">
        <f t="shared" si="7"/>
        <v>56.963092299355765</v>
      </c>
      <c r="G34">
        <v>146</v>
      </c>
      <c r="H34" s="11">
        <v>1049</v>
      </c>
      <c r="I34" s="11">
        <v>1200</v>
      </c>
      <c r="J34" s="19">
        <f t="shared" si="8"/>
        <v>12.166666666666668</v>
      </c>
      <c r="K34" s="19">
        <f t="shared" si="9"/>
        <v>87.416666666666671</v>
      </c>
      <c r="L34" s="11">
        <v>1187</v>
      </c>
      <c r="M34" s="11">
        <v>12450</v>
      </c>
      <c r="N34" s="11">
        <v>13640</v>
      </c>
      <c r="O34" s="19">
        <f t="shared" si="10"/>
        <v>8.7023460410557174</v>
      </c>
      <c r="P34" s="19">
        <f t="shared" si="11"/>
        <v>91.275659824046912</v>
      </c>
      <c r="Q34">
        <v>827</v>
      </c>
      <c r="R34" s="11">
        <v>2407</v>
      </c>
      <c r="S34" s="11">
        <v>3234</v>
      </c>
      <c r="T34" s="19">
        <f t="shared" si="12"/>
        <v>25.572047000618429</v>
      </c>
      <c r="U34" s="19">
        <f t="shared" si="13"/>
        <v>74.427952999381574</v>
      </c>
      <c r="V34">
        <v>463</v>
      </c>
      <c r="W34" s="11">
        <v>3451</v>
      </c>
      <c r="X34" s="11">
        <v>3915</v>
      </c>
      <c r="Y34" s="19">
        <f t="shared" si="14"/>
        <v>11.826309067688378</v>
      </c>
      <c r="Z34" s="19">
        <f t="shared" si="15"/>
        <v>88.148148148148152</v>
      </c>
      <c r="AA34">
        <v>674</v>
      </c>
      <c r="AB34" s="11">
        <v>8542</v>
      </c>
      <c r="AC34" s="11">
        <v>9508</v>
      </c>
      <c r="AD34" s="19">
        <f t="shared" si="16"/>
        <v>7.0887673538073193</v>
      </c>
      <c r="AE34" s="19">
        <f t="shared" si="17"/>
        <v>89.840134623474967</v>
      </c>
    </row>
    <row r="35" spans="1:31">
      <c r="A35">
        <v>2005</v>
      </c>
      <c r="B35" s="11">
        <v>5069</v>
      </c>
      <c r="C35" s="11">
        <v>8029</v>
      </c>
      <c r="D35" s="11">
        <v>15235</v>
      </c>
      <c r="E35" s="19">
        <f t="shared" si="6"/>
        <v>33.272070889399409</v>
      </c>
      <c r="F35" s="19">
        <f t="shared" si="7"/>
        <v>52.701017394158193</v>
      </c>
      <c r="G35">
        <v>59</v>
      </c>
      <c r="H35">
        <v>634</v>
      </c>
      <c r="I35">
        <v>754</v>
      </c>
      <c r="J35" s="19">
        <f t="shared" si="8"/>
        <v>7.8249336870026527</v>
      </c>
      <c r="K35" s="19">
        <f t="shared" si="9"/>
        <v>84.08488063660478</v>
      </c>
      <c r="L35" s="11">
        <v>1530</v>
      </c>
      <c r="M35" s="11">
        <v>14376</v>
      </c>
      <c r="N35" s="11">
        <v>15908</v>
      </c>
      <c r="O35" s="19">
        <f t="shared" si="10"/>
        <v>9.6178023635906467</v>
      </c>
      <c r="P35" s="19">
        <f t="shared" si="11"/>
        <v>90.369625345737987</v>
      </c>
      <c r="Q35">
        <v>664</v>
      </c>
      <c r="R35" s="11">
        <v>3098</v>
      </c>
      <c r="S35" s="11">
        <v>3762</v>
      </c>
      <c r="T35" s="19">
        <f t="shared" si="12"/>
        <v>17.650186071238704</v>
      </c>
      <c r="U35" s="19">
        <f t="shared" si="13"/>
        <v>82.349813928761293</v>
      </c>
      <c r="V35">
        <v>21</v>
      </c>
      <c r="W35" s="11">
        <v>2780</v>
      </c>
      <c r="X35" s="11">
        <v>2805</v>
      </c>
      <c r="Y35" s="19">
        <f t="shared" si="14"/>
        <v>0.74866310160427807</v>
      </c>
      <c r="Z35" s="19">
        <f t="shared" si="15"/>
        <v>99.10873440285205</v>
      </c>
      <c r="AA35">
        <v>520</v>
      </c>
      <c r="AB35" s="11">
        <v>9291</v>
      </c>
      <c r="AC35" s="11">
        <v>9984</v>
      </c>
      <c r="AD35" s="19">
        <f t="shared" si="16"/>
        <v>5.2083333333333339</v>
      </c>
      <c r="AE35" s="19">
        <f t="shared" si="17"/>
        <v>93.058894230769226</v>
      </c>
    </row>
    <row r="36" spans="1:31">
      <c r="A36">
        <v>2006</v>
      </c>
      <c r="B36" s="11">
        <v>4943</v>
      </c>
      <c r="C36" s="11">
        <v>7631</v>
      </c>
      <c r="D36" s="11">
        <v>13771</v>
      </c>
      <c r="E36" s="19">
        <f t="shared" si="6"/>
        <v>35.894270568586165</v>
      </c>
      <c r="F36" s="19">
        <f t="shared" si="7"/>
        <v>55.41355021421829</v>
      </c>
      <c r="G36">
        <v>24</v>
      </c>
      <c r="H36" s="11">
        <v>1183</v>
      </c>
      <c r="I36" s="11">
        <v>1219</v>
      </c>
      <c r="J36" s="19">
        <f t="shared" si="8"/>
        <v>1.9688269073010665</v>
      </c>
      <c r="K36" s="19">
        <f t="shared" si="9"/>
        <v>97.046759639048403</v>
      </c>
      <c r="L36" s="11">
        <v>1551</v>
      </c>
      <c r="M36" s="11">
        <v>13338</v>
      </c>
      <c r="N36" s="11">
        <v>14891</v>
      </c>
      <c r="O36" s="19">
        <f t="shared" si="10"/>
        <v>10.415687327916192</v>
      </c>
      <c r="P36" s="19">
        <f t="shared" si="11"/>
        <v>89.570881740648716</v>
      </c>
      <c r="Q36">
        <v>261</v>
      </c>
      <c r="R36" s="11">
        <v>3445</v>
      </c>
      <c r="S36" s="11">
        <v>3710</v>
      </c>
      <c r="T36" s="19">
        <f t="shared" si="12"/>
        <v>7.0350404312668466</v>
      </c>
      <c r="U36" s="19">
        <f t="shared" si="13"/>
        <v>92.857142857142861</v>
      </c>
      <c r="V36">
        <v>188</v>
      </c>
      <c r="W36" s="11">
        <v>4222</v>
      </c>
      <c r="X36" s="11">
        <v>4411</v>
      </c>
      <c r="Y36" s="19">
        <f t="shared" si="14"/>
        <v>4.262072092496032</v>
      </c>
      <c r="Z36" s="19">
        <f t="shared" si="15"/>
        <v>95.715257311267294</v>
      </c>
      <c r="AA36">
        <v>488</v>
      </c>
      <c r="AB36" s="11">
        <v>8845</v>
      </c>
      <c r="AC36" s="11">
        <v>9563</v>
      </c>
      <c r="AD36" s="19">
        <f t="shared" si="16"/>
        <v>5.1030011502666524</v>
      </c>
      <c r="AE36" s="19">
        <f t="shared" si="17"/>
        <v>92.491895848583084</v>
      </c>
    </row>
    <row r="37" spans="1:31">
      <c r="A37">
        <v>2007</v>
      </c>
      <c r="B37" s="11">
        <v>5588</v>
      </c>
      <c r="C37" s="11">
        <v>7037</v>
      </c>
      <c r="D37" s="11">
        <v>13800</v>
      </c>
      <c r="E37" s="19">
        <f t="shared" si="6"/>
        <v>40.492753623188406</v>
      </c>
      <c r="F37" s="19">
        <f t="shared" si="7"/>
        <v>50.992753623188406</v>
      </c>
      <c r="G37">
        <v>198</v>
      </c>
      <c r="H37" s="11">
        <v>1057</v>
      </c>
      <c r="I37" s="11">
        <v>1279</v>
      </c>
      <c r="J37" s="19">
        <f t="shared" si="8"/>
        <v>15.480844409695074</v>
      </c>
      <c r="K37" s="19">
        <f t="shared" si="9"/>
        <v>82.642689601250979</v>
      </c>
      <c r="L37">
        <v>657</v>
      </c>
      <c r="M37" s="11">
        <v>9396</v>
      </c>
      <c r="N37" s="11">
        <v>10380</v>
      </c>
      <c r="O37" s="19">
        <f t="shared" si="10"/>
        <v>6.3294797687861264</v>
      </c>
      <c r="P37" s="19">
        <f t="shared" si="11"/>
        <v>90.520231213872833</v>
      </c>
      <c r="Q37">
        <v>355</v>
      </c>
      <c r="R37" s="11">
        <v>3856</v>
      </c>
      <c r="S37" s="11">
        <v>4211</v>
      </c>
      <c r="T37" s="19">
        <f t="shared" si="12"/>
        <v>8.4303015910710037</v>
      </c>
      <c r="U37" s="19">
        <f t="shared" si="13"/>
        <v>91.569698408928986</v>
      </c>
      <c r="V37">
        <v>20</v>
      </c>
      <c r="W37" s="11">
        <v>3340</v>
      </c>
      <c r="X37" s="11">
        <v>3366</v>
      </c>
      <c r="Y37" s="19">
        <f t="shared" si="14"/>
        <v>0.59417706476530008</v>
      </c>
      <c r="Z37" s="19">
        <f t="shared" si="15"/>
        <v>99.227569815805111</v>
      </c>
      <c r="AA37">
        <v>482</v>
      </c>
      <c r="AB37" s="11">
        <v>12376</v>
      </c>
      <c r="AC37" s="11">
        <v>13212</v>
      </c>
      <c r="AD37" s="19">
        <f t="shared" si="16"/>
        <v>3.6481986073266728</v>
      </c>
      <c r="AE37" s="19">
        <f t="shared" si="17"/>
        <v>93.67241901301847</v>
      </c>
    </row>
    <row r="38" spans="1:31">
      <c r="A38">
        <v>2008</v>
      </c>
      <c r="B38" s="11">
        <v>4459</v>
      </c>
      <c r="C38" s="11">
        <v>8094</v>
      </c>
      <c r="D38" s="11">
        <v>13349</v>
      </c>
      <c r="E38" s="19">
        <f t="shared" si="6"/>
        <v>33.403251179863659</v>
      </c>
      <c r="F38" s="19">
        <f t="shared" si="7"/>
        <v>60.633755337478469</v>
      </c>
      <c r="G38">
        <v>159</v>
      </c>
      <c r="H38" s="11">
        <v>1501</v>
      </c>
      <c r="I38" s="11">
        <v>1676</v>
      </c>
      <c r="J38" s="19">
        <f t="shared" si="8"/>
        <v>9.4868735083532219</v>
      </c>
      <c r="K38" s="19">
        <f t="shared" si="9"/>
        <v>89.558472553699289</v>
      </c>
      <c r="L38" s="11">
        <v>1671</v>
      </c>
      <c r="M38" s="11">
        <v>22244</v>
      </c>
      <c r="N38" s="11">
        <v>23930</v>
      </c>
      <c r="O38" s="19">
        <f t="shared" si="10"/>
        <v>6.9828666945256996</v>
      </c>
      <c r="P38" s="19">
        <f t="shared" si="11"/>
        <v>92.954450480568326</v>
      </c>
      <c r="Q38">
        <v>74</v>
      </c>
      <c r="R38" s="11">
        <v>2507</v>
      </c>
      <c r="S38" s="11">
        <v>2581</v>
      </c>
      <c r="T38" s="19">
        <f t="shared" si="12"/>
        <v>2.8671057729562186</v>
      </c>
      <c r="U38" s="19">
        <f t="shared" si="13"/>
        <v>97.132894227043792</v>
      </c>
      <c r="V38">
        <v>368</v>
      </c>
      <c r="W38" s="11">
        <v>5335</v>
      </c>
      <c r="X38" s="11">
        <v>5703</v>
      </c>
      <c r="Y38" s="19">
        <f t="shared" si="14"/>
        <v>6.4527441697352268</v>
      </c>
      <c r="Z38" s="19">
        <f t="shared" si="15"/>
        <v>93.547255830264774</v>
      </c>
      <c r="AA38">
        <v>729</v>
      </c>
      <c r="AB38" s="11">
        <v>11496</v>
      </c>
      <c r="AC38" s="11">
        <v>12939</v>
      </c>
      <c r="AD38" s="19">
        <f t="shared" si="16"/>
        <v>5.6341293763041964</v>
      </c>
      <c r="AE38" s="19">
        <f t="shared" si="17"/>
        <v>88.84766983538141</v>
      </c>
    </row>
    <row r="39" spans="1:31">
      <c r="A39">
        <v>2009</v>
      </c>
      <c r="B39" s="11">
        <v>3260</v>
      </c>
      <c r="C39" s="11">
        <v>7578</v>
      </c>
      <c r="D39" s="11">
        <v>12014</v>
      </c>
      <c r="E39" s="19">
        <f t="shared" si="6"/>
        <v>27.135009155984687</v>
      </c>
      <c r="F39" s="19">
        <f t="shared" si="7"/>
        <v>63.076410854003662</v>
      </c>
      <c r="G39">
        <v>186</v>
      </c>
      <c r="H39">
        <v>927</v>
      </c>
      <c r="I39" s="11">
        <v>1135</v>
      </c>
      <c r="J39" s="19">
        <f t="shared" si="8"/>
        <v>16.387665198237887</v>
      </c>
      <c r="K39" s="19">
        <f t="shared" si="9"/>
        <v>81.674008810572687</v>
      </c>
      <c r="L39" s="11">
        <v>1808</v>
      </c>
      <c r="M39" s="11">
        <v>10954</v>
      </c>
      <c r="N39" s="11">
        <v>12869</v>
      </c>
      <c r="O39" s="19">
        <f t="shared" si="10"/>
        <v>14.049265677208798</v>
      </c>
      <c r="P39" s="19">
        <f t="shared" si="11"/>
        <v>85.119278887248427</v>
      </c>
      <c r="Q39">
        <v>293</v>
      </c>
      <c r="R39">
        <v>453</v>
      </c>
      <c r="S39">
        <v>746</v>
      </c>
      <c r="T39" s="19">
        <f t="shared" si="12"/>
        <v>39.276139410187668</v>
      </c>
      <c r="U39" s="19">
        <f t="shared" si="13"/>
        <v>60.723860589812325</v>
      </c>
      <c r="V39">
        <v>5</v>
      </c>
      <c r="W39">
        <v>383</v>
      </c>
      <c r="X39">
        <v>388</v>
      </c>
      <c r="Y39" s="19">
        <f t="shared" si="14"/>
        <v>1.2886597938144329</v>
      </c>
      <c r="Z39" s="19">
        <f t="shared" si="15"/>
        <v>98.711340206185568</v>
      </c>
      <c r="AA39">
        <v>418</v>
      </c>
      <c r="AB39" s="11">
        <v>2355</v>
      </c>
      <c r="AC39" s="11">
        <v>3425</v>
      </c>
      <c r="AD39" s="19">
        <f t="shared" si="16"/>
        <v>12.204379562043796</v>
      </c>
      <c r="AE39" s="19">
        <f t="shared" si="17"/>
        <v>68.759124087591232</v>
      </c>
    </row>
    <row r="40" spans="1:31">
      <c r="A40">
        <v>2010</v>
      </c>
      <c r="B40" s="11">
        <v>2565</v>
      </c>
      <c r="C40" s="11">
        <v>10395</v>
      </c>
      <c r="D40" s="11">
        <v>14013</v>
      </c>
      <c r="E40" s="19">
        <f t="shared" si="6"/>
        <v>18.304431599229286</v>
      </c>
      <c r="F40" s="19">
        <f t="shared" si="7"/>
        <v>74.181117533718691</v>
      </c>
      <c r="G40">
        <v>303</v>
      </c>
      <c r="H40" s="11">
        <v>1555</v>
      </c>
      <c r="I40" s="11">
        <v>1900</v>
      </c>
      <c r="J40" s="19">
        <f t="shared" si="8"/>
        <v>15.947368421052632</v>
      </c>
      <c r="K40" s="19">
        <f t="shared" si="9"/>
        <v>81.84210526315789</v>
      </c>
      <c r="L40" s="11">
        <v>1310</v>
      </c>
      <c r="M40" s="11">
        <v>11586</v>
      </c>
      <c r="N40" s="11">
        <v>13240</v>
      </c>
      <c r="O40" s="19">
        <f t="shared" si="10"/>
        <v>9.8942598187311166</v>
      </c>
      <c r="P40" s="19">
        <f t="shared" si="11"/>
        <v>87.507552870090635</v>
      </c>
      <c r="Q40">
        <v>285</v>
      </c>
      <c r="R40" s="11">
        <v>1463</v>
      </c>
      <c r="S40" s="11">
        <v>1748</v>
      </c>
      <c r="T40" s="19">
        <f t="shared" si="12"/>
        <v>16.304347826086957</v>
      </c>
      <c r="U40" s="19">
        <f t="shared" si="13"/>
        <v>83.695652173913047</v>
      </c>
      <c r="V40">
        <v>286</v>
      </c>
      <c r="W40" s="11">
        <v>1063</v>
      </c>
      <c r="X40" s="11">
        <v>1349</v>
      </c>
      <c r="Y40" s="19">
        <f t="shared" si="14"/>
        <v>21.200889547813194</v>
      </c>
      <c r="Z40" s="19">
        <f t="shared" si="15"/>
        <v>78.79911045218681</v>
      </c>
      <c r="AA40">
        <v>847</v>
      </c>
      <c r="AB40" s="11">
        <v>5793</v>
      </c>
      <c r="AC40" s="11">
        <v>7946</v>
      </c>
      <c r="AD40" s="19">
        <f t="shared" si="16"/>
        <v>10.659451296249685</v>
      </c>
      <c r="AE40" s="19">
        <f t="shared" si="17"/>
        <v>72.904606091115028</v>
      </c>
    </row>
    <row r="41" spans="1:31">
      <c r="A41">
        <v>2011</v>
      </c>
      <c r="B41" s="11">
        <v>2664</v>
      </c>
      <c r="C41" s="11">
        <v>12730</v>
      </c>
      <c r="D41" s="11">
        <v>16446</v>
      </c>
      <c r="E41" s="19">
        <f t="shared" si="6"/>
        <v>16.198467712513683</v>
      </c>
      <c r="F41" s="19">
        <f t="shared" si="7"/>
        <v>77.404840082694875</v>
      </c>
      <c r="G41">
        <v>91</v>
      </c>
      <c r="H41" s="11">
        <v>1354</v>
      </c>
      <c r="I41" s="11">
        <v>1473</v>
      </c>
      <c r="J41" s="19">
        <f t="shared" si="8"/>
        <v>6.1778682959945685</v>
      </c>
      <c r="K41" s="19">
        <f t="shared" si="9"/>
        <v>91.92124915139172</v>
      </c>
      <c r="L41" s="11">
        <v>1922</v>
      </c>
      <c r="M41" s="11">
        <v>19195</v>
      </c>
      <c r="N41" s="11">
        <v>22257</v>
      </c>
      <c r="O41" s="19">
        <f t="shared" si="10"/>
        <v>8.6354854652468873</v>
      </c>
      <c r="P41" s="19">
        <f t="shared" si="11"/>
        <v>86.242530439861625</v>
      </c>
      <c r="Q41">
        <v>813</v>
      </c>
      <c r="R41" s="11">
        <v>1392</v>
      </c>
      <c r="S41" s="11">
        <v>2205</v>
      </c>
      <c r="T41" s="19">
        <f t="shared" si="12"/>
        <v>36.870748299319729</v>
      </c>
      <c r="U41" s="19">
        <f t="shared" si="13"/>
        <v>63.129251700680264</v>
      </c>
      <c r="V41">
        <v>220</v>
      </c>
      <c r="W41" s="11">
        <v>1886</v>
      </c>
      <c r="X41" s="11">
        <v>2106</v>
      </c>
      <c r="Y41" s="19">
        <f t="shared" si="14"/>
        <v>10.446343779677113</v>
      </c>
      <c r="Z41" s="19">
        <f t="shared" si="15"/>
        <v>89.553656220322893</v>
      </c>
      <c r="AA41" s="11">
        <v>1441</v>
      </c>
      <c r="AB41" s="11">
        <v>7177</v>
      </c>
      <c r="AC41" s="11">
        <v>10843</v>
      </c>
      <c r="AD41" s="19">
        <f t="shared" si="16"/>
        <v>13.289679977865903</v>
      </c>
      <c r="AE41" s="19">
        <f t="shared" si="17"/>
        <v>66.190168772479936</v>
      </c>
    </row>
    <row r="42" spans="1:31">
      <c r="A42">
        <v>2012</v>
      </c>
      <c r="B42" s="11">
        <v>2406</v>
      </c>
      <c r="C42" s="11">
        <v>11996</v>
      </c>
      <c r="D42" s="11">
        <v>14932</v>
      </c>
      <c r="E42" s="19">
        <f t="shared" si="6"/>
        <v>16.1130458076614</v>
      </c>
      <c r="F42" s="19">
        <f t="shared" si="7"/>
        <v>80.337530136619336</v>
      </c>
      <c r="G42">
        <v>452</v>
      </c>
      <c r="H42" s="11">
        <v>2317</v>
      </c>
      <c r="I42" s="11">
        <v>2821</v>
      </c>
      <c r="J42" s="19">
        <f t="shared" si="8"/>
        <v>16.022686990428923</v>
      </c>
      <c r="K42" s="19">
        <f t="shared" si="9"/>
        <v>82.133995037220842</v>
      </c>
      <c r="L42" s="11">
        <v>1923</v>
      </c>
      <c r="M42" s="11">
        <v>27413</v>
      </c>
      <c r="N42" s="11">
        <v>29617</v>
      </c>
      <c r="O42" s="19">
        <f t="shared" si="10"/>
        <v>6.4928925954688186</v>
      </c>
      <c r="P42" s="19">
        <f t="shared" si="11"/>
        <v>92.558327987304594</v>
      </c>
      <c r="Q42" s="11">
        <v>1944</v>
      </c>
      <c r="R42" s="11">
        <v>1983</v>
      </c>
      <c r="S42" s="11">
        <v>3927</v>
      </c>
      <c r="T42" s="19">
        <f t="shared" si="12"/>
        <v>49.503437738731861</v>
      </c>
      <c r="U42" s="19">
        <f t="shared" si="13"/>
        <v>50.496562261268139</v>
      </c>
      <c r="V42">
        <v>634</v>
      </c>
      <c r="W42" s="11">
        <v>3360</v>
      </c>
      <c r="X42" s="11">
        <v>3994</v>
      </c>
      <c r="Y42" s="19">
        <f t="shared" si="14"/>
        <v>15.873810716074111</v>
      </c>
      <c r="Z42" s="19">
        <f t="shared" si="15"/>
        <v>84.126189283925896</v>
      </c>
      <c r="AA42">
        <v>873</v>
      </c>
      <c r="AB42" s="11">
        <v>9616</v>
      </c>
      <c r="AC42" s="11">
        <v>12777</v>
      </c>
      <c r="AD42" s="19">
        <f t="shared" si="16"/>
        <v>6.8325898098145101</v>
      </c>
      <c r="AE42" s="19">
        <f t="shared" si="17"/>
        <v>75.260233231588018</v>
      </c>
    </row>
    <row r="43" spans="1:31">
      <c r="A43">
        <v>2013</v>
      </c>
      <c r="B43" s="11">
        <v>2568</v>
      </c>
      <c r="C43" s="11">
        <v>8828</v>
      </c>
      <c r="D43" s="11">
        <v>11649</v>
      </c>
      <c r="E43" s="19">
        <f t="shared" si="6"/>
        <v>22.044810713365955</v>
      </c>
      <c r="F43" s="19">
        <f t="shared" si="7"/>
        <v>75.783329041119401</v>
      </c>
      <c r="G43">
        <v>474</v>
      </c>
      <c r="H43" s="11">
        <v>2336</v>
      </c>
      <c r="I43" s="11">
        <v>2828</v>
      </c>
      <c r="J43" s="19">
        <f t="shared" si="8"/>
        <v>16.76096181046676</v>
      </c>
      <c r="K43" s="19">
        <f t="shared" si="9"/>
        <v>82.602545968882595</v>
      </c>
      <c r="L43">
        <v>699</v>
      </c>
      <c r="M43" s="11">
        <v>17450</v>
      </c>
      <c r="N43" s="11">
        <v>18149</v>
      </c>
      <c r="O43" s="19">
        <f t="shared" si="10"/>
        <v>3.8514518706264806</v>
      </c>
      <c r="P43" s="19">
        <f t="shared" si="11"/>
        <v>96.148548129373523</v>
      </c>
      <c r="Q43" s="11">
        <v>2043</v>
      </c>
      <c r="R43" s="11">
        <v>3121</v>
      </c>
      <c r="S43" s="11">
        <v>5164</v>
      </c>
      <c r="T43" s="19">
        <f t="shared" si="12"/>
        <v>39.562354763749028</v>
      </c>
      <c r="U43" s="19">
        <f t="shared" si="13"/>
        <v>60.437645236250972</v>
      </c>
      <c r="V43">
        <v>239</v>
      </c>
      <c r="W43" s="11">
        <v>2736</v>
      </c>
      <c r="X43" s="11">
        <v>2975</v>
      </c>
      <c r="Y43" s="19">
        <f t="shared" si="14"/>
        <v>8.0336134453781511</v>
      </c>
      <c r="Z43" s="19">
        <f t="shared" si="15"/>
        <v>91.966386554621849</v>
      </c>
      <c r="AA43" s="11">
        <v>2622</v>
      </c>
      <c r="AB43" s="11">
        <v>9185</v>
      </c>
      <c r="AC43" s="11">
        <v>11809</v>
      </c>
      <c r="AD43" s="19">
        <f t="shared" si="16"/>
        <v>22.203404183250065</v>
      </c>
      <c r="AE43" s="19">
        <f t="shared" si="17"/>
        <v>77.779659581674991</v>
      </c>
    </row>
    <row r="44" spans="1:31">
      <c r="A44">
        <v>2014</v>
      </c>
      <c r="B44" s="11">
        <v>3768</v>
      </c>
      <c r="C44" s="11">
        <v>10430</v>
      </c>
      <c r="D44" s="11">
        <v>14733</v>
      </c>
      <c r="E44" s="19">
        <f t="shared" si="6"/>
        <v>25.575239258806761</v>
      </c>
      <c r="F44" s="19">
        <f t="shared" si="7"/>
        <v>70.793456865539952</v>
      </c>
      <c r="G44">
        <v>569</v>
      </c>
      <c r="H44" s="11">
        <v>1418</v>
      </c>
      <c r="I44" s="11">
        <v>2007</v>
      </c>
      <c r="J44" s="19">
        <f t="shared" si="8"/>
        <v>28.350772296960635</v>
      </c>
      <c r="K44" s="19">
        <f t="shared" si="9"/>
        <v>70.652715495764824</v>
      </c>
      <c r="L44" s="11">
        <v>1799</v>
      </c>
      <c r="M44" s="11">
        <v>12862</v>
      </c>
      <c r="N44" s="11">
        <v>14708</v>
      </c>
      <c r="O44" s="19">
        <f t="shared" si="10"/>
        <v>12.231438672831112</v>
      </c>
      <c r="P44" s="19">
        <f t="shared" si="11"/>
        <v>87.449007342942622</v>
      </c>
      <c r="Q44" s="11">
        <v>1514</v>
      </c>
      <c r="R44" s="11">
        <v>1646</v>
      </c>
      <c r="S44" s="11">
        <v>3160</v>
      </c>
      <c r="T44" s="19">
        <f t="shared" si="12"/>
        <v>47.911392405063289</v>
      </c>
      <c r="U44" s="19">
        <f t="shared" si="13"/>
        <v>52.088607594936711</v>
      </c>
      <c r="V44">
        <v>655</v>
      </c>
      <c r="W44" s="11">
        <v>6079</v>
      </c>
      <c r="X44" s="11">
        <v>6734</v>
      </c>
      <c r="Y44" s="19">
        <f t="shared" si="14"/>
        <v>9.7267597267597257</v>
      </c>
      <c r="Z44" s="19">
        <f t="shared" si="15"/>
        <v>90.273240273240276</v>
      </c>
      <c r="AA44" s="11">
        <v>2843</v>
      </c>
      <c r="AB44" s="11">
        <v>8666</v>
      </c>
      <c r="AC44" s="11">
        <v>11611</v>
      </c>
      <c r="AD44" s="19">
        <f t="shared" si="16"/>
        <v>24.485401774179657</v>
      </c>
      <c r="AE44" s="19">
        <f t="shared" si="17"/>
        <v>74.636120919817415</v>
      </c>
    </row>
    <row r="45" spans="1:31">
      <c r="A45">
        <v>2015</v>
      </c>
      <c r="B45" s="11">
        <v>7086</v>
      </c>
      <c r="C45" s="11">
        <v>7614</v>
      </c>
      <c r="D45" s="11">
        <v>15069</v>
      </c>
      <c r="E45" s="19">
        <f t="shared" si="6"/>
        <v>47.023691021302014</v>
      </c>
      <c r="F45" s="19">
        <f t="shared" si="7"/>
        <v>50.527573163448139</v>
      </c>
      <c r="G45">
        <v>663</v>
      </c>
      <c r="H45">
        <v>792</v>
      </c>
      <c r="I45" s="11">
        <v>1455</v>
      </c>
      <c r="J45" s="19">
        <f t="shared" si="8"/>
        <v>45.567010309278352</v>
      </c>
      <c r="K45" s="19">
        <f t="shared" si="9"/>
        <v>54.432989690721648</v>
      </c>
      <c r="L45" s="11">
        <v>2779</v>
      </c>
      <c r="M45" s="11">
        <v>22695</v>
      </c>
      <c r="N45" s="11">
        <v>25825</v>
      </c>
      <c r="O45" s="19">
        <f t="shared" si="10"/>
        <v>10.760890609874153</v>
      </c>
      <c r="P45" s="19">
        <f t="shared" si="11"/>
        <v>87.879961277831555</v>
      </c>
      <c r="Q45" s="11">
        <v>2593</v>
      </c>
      <c r="R45" s="11">
        <v>4332</v>
      </c>
      <c r="S45" s="11">
        <v>6925</v>
      </c>
      <c r="T45" s="19">
        <f t="shared" si="12"/>
        <v>37.444043321299638</v>
      </c>
      <c r="U45" s="19">
        <f t="shared" si="13"/>
        <v>62.555956678700362</v>
      </c>
      <c r="V45" s="11">
        <v>1231</v>
      </c>
      <c r="W45" s="11">
        <v>4510</v>
      </c>
      <c r="X45" s="11">
        <v>5745</v>
      </c>
      <c r="Y45" s="19">
        <f t="shared" si="14"/>
        <v>21.427328111401216</v>
      </c>
      <c r="Z45" s="19">
        <f t="shared" si="15"/>
        <v>78.503046127067009</v>
      </c>
      <c r="AA45" s="11">
        <v>3285</v>
      </c>
      <c r="AB45" s="11">
        <v>9901</v>
      </c>
      <c r="AC45" s="11">
        <v>13243</v>
      </c>
      <c r="AD45" s="19">
        <f t="shared" si="16"/>
        <v>24.805557653099751</v>
      </c>
      <c r="AE45" s="19">
        <f t="shared" si="17"/>
        <v>74.764026278033683</v>
      </c>
    </row>
    <row r="46" spans="1:31">
      <c r="A46">
        <v>2016</v>
      </c>
      <c r="B46" s="11">
        <v>6839</v>
      </c>
      <c r="C46" s="11">
        <v>6417</v>
      </c>
      <c r="D46" s="11">
        <v>13517</v>
      </c>
      <c r="E46" s="19">
        <f t="shared" si="6"/>
        <v>50.595546349041939</v>
      </c>
      <c r="F46" s="19">
        <f t="shared" si="7"/>
        <v>47.473551823629506</v>
      </c>
      <c r="G46">
        <v>643</v>
      </c>
      <c r="H46">
        <v>619</v>
      </c>
      <c r="I46" s="11">
        <v>1275</v>
      </c>
      <c r="J46" s="19">
        <f t="shared" si="8"/>
        <v>50.431372549019606</v>
      </c>
      <c r="K46" s="19">
        <f t="shared" si="9"/>
        <v>48.549019607843135</v>
      </c>
      <c r="L46" s="11">
        <v>2551</v>
      </c>
      <c r="M46" s="11">
        <v>18486</v>
      </c>
      <c r="N46" s="11">
        <v>21320</v>
      </c>
      <c r="O46" s="19">
        <f t="shared" si="10"/>
        <v>11.96529080675422</v>
      </c>
      <c r="P46" s="19">
        <f t="shared" si="11"/>
        <v>86.707317073170728</v>
      </c>
      <c r="Q46">
        <v>978</v>
      </c>
      <c r="R46" s="11">
        <v>1445</v>
      </c>
      <c r="S46" s="11">
        <v>2423</v>
      </c>
      <c r="T46" s="19">
        <f t="shared" si="12"/>
        <v>40.363186132893105</v>
      </c>
      <c r="U46" s="19">
        <f t="shared" si="13"/>
        <v>59.636813867106895</v>
      </c>
      <c r="V46">
        <v>154</v>
      </c>
      <c r="W46" s="11">
        <v>3543</v>
      </c>
      <c r="X46" s="11">
        <v>3701</v>
      </c>
      <c r="Y46" s="19">
        <f t="shared" si="14"/>
        <v>4.1610375574169138</v>
      </c>
      <c r="Z46" s="19">
        <f t="shared" si="15"/>
        <v>95.730883544987847</v>
      </c>
      <c r="AA46" s="11">
        <v>6177</v>
      </c>
      <c r="AB46" s="11">
        <v>12620</v>
      </c>
      <c r="AC46" s="11">
        <v>18917</v>
      </c>
      <c r="AD46" s="19">
        <f t="shared" si="16"/>
        <v>32.653169107152294</v>
      </c>
      <c r="AE46" s="19">
        <f t="shared" si="17"/>
        <v>66.712480837342071</v>
      </c>
    </row>
    <row r="47" spans="1:31">
      <c r="A47">
        <v>2017</v>
      </c>
      <c r="B47" s="11">
        <v>10270</v>
      </c>
      <c r="C47" s="11">
        <v>9164</v>
      </c>
      <c r="D47" s="11">
        <v>19855</v>
      </c>
      <c r="E47" s="19">
        <f t="shared" si="6"/>
        <v>51.725006295643418</v>
      </c>
      <c r="F47" s="19">
        <f t="shared" si="7"/>
        <v>46.154621002266431</v>
      </c>
      <c r="G47" s="11">
        <v>1501</v>
      </c>
      <c r="H47" s="11">
        <v>1431</v>
      </c>
      <c r="I47" s="11">
        <v>2942</v>
      </c>
      <c r="J47" s="19">
        <f t="shared" si="8"/>
        <v>51.019714479945613</v>
      </c>
      <c r="K47" s="19">
        <f t="shared" si="9"/>
        <v>48.640380693405852</v>
      </c>
      <c r="L47" s="11">
        <v>2325</v>
      </c>
      <c r="M47" s="11">
        <v>17487</v>
      </c>
      <c r="N47" s="11">
        <v>20174</v>
      </c>
      <c r="O47" s="19">
        <f t="shared" si="10"/>
        <v>11.524734807177555</v>
      </c>
      <c r="P47" s="19">
        <f t="shared" si="11"/>
        <v>86.680876375532861</v>
      </c>
      <c r="Q47" s="11">
        <v>1046</v>
      </c>
      <c r="R47" s="11">
        <v>2088</v>
      </c>
      <c r="S47" s="11">
        <v>3134</v>
      </c>
      <c r="T47" s="19">
        <f t="shared" si="12"/>
        <v>33.375877472878116</v>
      </c>
      <c r="U47" s="19">
        <f t="shared" si="13"/>
        <v>66.624122527121884</v>
      </c>
      <c r="V47">
        <v>944</v>
      </c>
      <c r="W47" s="11">
        <v>3282</v>
      </c>
      <c r="X47" s="11">
        <v>4226</v>
      </c>
      <c r="Y47" s="19">
        <f t="shared" si="14"/>
        <v>22.337908187411262</v>
      </c>
      <c r="Z47" s="19">
        <f t="shared" si="15"/>
        <v>77.662091812588741</v>
      </c>
      <c r="AA47" s="11">
        <v>4027</v>
      </c>
      <c r="AB47" s="11">
        <v>13471</v>
      </c>
      <c r="AC47" s="11">
        <v>17498</v>
      </c>
      <c r="AD47" s="19">
        <f t="shared" si="16"/>
        <v>23.01405874957138</v>
      </c>
      <c r="AE47" s="19">
        <f t="shared" si="17"/>
        <v>76.985941250428624</v>
      </c>
    </row>
    <row r="48" spans="1:31">
      <c r="A48">
        <v>2018</v>
      </c>
      <c r="B48" s="11">
        <v>11371</v>
      </c>
      <c r="C48" s="11">
        <v>8728</v>
      </c>
      <c r="D48" s="11">
        <v>20269</v>
      </c>
      <c r="E48" s="19">
        <f t="shared" si="6"/>
        <v>56.100448961468253</v>
      </c>
      <c r="F48" s="19">
        <f t="shared" si="7"/>
        <v>43.060831812126892</v>
      </c>
      <c r="G48" s="11">
        <v>1542</v>
      </c>
      <c r="H48">
        <v>898</v>
      </c>
      <c r="I48" s="11">
        <v>2463</v>
      </c>
      <c r="J48" s="19">
        <f t="shared" si="8"/>
        <v>62.606577344701584</v>
      </c>
      <c r="K48" s="19">
        <f t="shared" si="9"/>
        <v>36.459602111246447</v>
      </c>
      <c r="L48" s="11">
        <v>3290</v>
      </c>
      <c r="M48" s="11">
        <v>26020</v>
      </c>
      <c r="N48" s="11">
        <v>29639</v>
      </c>
      <c r="O48" s="19">
        <f t="shared" si="10"/>
        <v>11.100239549242552</v>
      </c>
      <c r="P48" s="19">
        <f t="shared" si="11"/>
        <v>87.789736495833196</v>
      </c>
      <c r="Q48">
        <v>623</v>
      </c>
      <c r="R48" s="11">
        <v>1467</v>
      </c>
      <c r="S48" s="11">
        <v>2090</v>
      </c>
      <c r="T48" s="19">
        <f t="shared" si="12"/>
        <v>29.808612440191389</v>
      </c>
      <c r="U48" s="19">
        <f t="shared" si="13"/>
        <v>70.191387559808618</v>
      </c>
      <c r="V48">
        <v>912</v>
      </c>
      <c r="W48" s="11">
        <v>3491</v>
      </c>
      <c r="X48" s="11">
        <v>4403</v>
      </c>
      <c r="Y48" s="19">
        <f t="shared" si="14"/>
        <v>20.713150124914829</v>
      </c>
      <c r="Z48" s="19">
        <f t="shared" si="15"/>
        <v>79.286849875085181</v>
      </c>
      <c r="AA48" s="11">
        <v>5620</v>
      </c>
      <c r="AB48" s="11">
        <v>10260</v>
      </c>
      <c r="AC48" s="11">
        <v>15888</v>
      </c>
      <c r="AD48" s="19">
        <f t="shared" si="16"/>
        <v>35.372608257804636</v>
      </c>
      <c r="AE48" s="19">
        <f t="shared" si="17"/>
        <v>64.577039274924473</v>
      </c>
    </row>
    <row r="49" spans="1:31">
      <c r="A49">
        <v>2019</v>
      </c>
      <c r="B49" s="11">
        <v>13019</v>
      </c>
      <c r="C49" s="11">
        <v>7334</v>
      </c>
      <c r="D49" s="11">
        <v>20639</v>
      </c>
      <c r="E49" s="19">
        <f t="shared" si="6"/>
        <v>63.079606570085758</v>
      </c>
      <c r="F49" s="19">
        <f t="shared" si="7"/>
        <v>35.534667377295406</v>
      </c>
      <c r="G49" s="11">
        <v>1222</v>
      </c>
      <c r="H49" s="11">
        <v>1008</v>
      </c>
      <c r="I49" s="11">
        <v>2328</v>
      </c>
      <c r="J49" s="19">
        <f t="shared" si="8"/>
        <v>52.491408934707906</v>
      </c>
      <c r="K49" s="19">
        <f t="shared" si="9"/>
        <v>43.298969072164951</v>
      </c>
      <c r="L49" s="11">
        <v>3986</v>
      </c>
      <c r="M49" s="11">
        <v>17382</v>
      </c>
      <c r="N49" s="11">
        <v>21843</v>
      </c>
      <c r="O49" s="19">
        <f t="shared" si="10"/>
        <v>18.248409101313921</v>
      </c>
      <c r="P49" s="19">
        <f t="shared" si="11"/>
        <v>79.5769811839033</v>
      </c>
      <c r="Q49" s="11">
        <v>1574</v>
      </c>
      <c r="R49" s="11">
        <v>2308</v>
      </c>
      <c r="S49" s="11">
        <v>3882</v>
      </c>
      <c r="T49" s="19">
        <f t="shared" si="12"/>
        <v>40.546110252447193</v>
      </c>
      <c r="U49" s="19">
        <f t="shared" si="13"/>
        <v>59.453889747552815</v>
      </c>
      <c r="V49">
        <v>953</v>
      </c>
      <c r="W49" s="11">
        <v>4426</v>
      </c>
      <c r="X49" s="11">
        <v>5383</v>
      </c>
      <c r="Y49" s="19">
        <f t="shared" si="14"/>
        <v>17.703882593349434</v>
      </c>
      <c r="Z49" s="19">
        <f t="shared" si="15"/>
        <v>82.221809399962837</v>
      </c>
      <c r="AA49" s="11">
        <v>6060</v>
      </c>
      <c r="AB49" s="11">
        <v>15261</v>
      </c>
      <c r="AC49" s="11">
        <v>21321</v>
      </c>
      <c r="AD49" s="19">
        <f t="shared" si="16"/>
        <v>28.422681862952022</v>
      </c>
      <c r="AE49" s="19">
        <f t="shared" si="17"/>
        <v>71.577318137047982</v>
      </c>
    </row>
    <row r="50" spans="1:31">
      <c r="A50">
        <v>2020</v>
      </c>
      <c r="B50" s="11">
        <v>15704</v>
      </c>
      <c r="C50" s="11">
        <v>6789</v>
      </c>
      <c r="D50" s="11">
        <v>22828</v>
      </c>
      <c r="E50" s="19">
        <f t="shared" si="6"/>
        <v>68.792710706150345</v>
      </c>
      <c r="F50" s="19">
        <f t="shared" si="7"/>
        <v>29.739793236376379</v>
      </c>
      <c r="G50" s="11">
        <v>1125</v>
      </c>
      <c r="H50" s="11">
        <v>2705</v>
      </c>
      <c r="I50" s="11">
        <v>3848</v>
      </c>
      <c r="J50" s="19">
        <f t="shared" si="8"/>
        <v>29.235966735966734</v>
      </c>
      <c r="K50" s="19">
        <f t="shared" si="9"/>
        <v>70.296257796257805</v>
      </c>
      <c r="L50" s="11">
        <v>5819</v>
      </c>
      <c r="M50" s="11">
        <v>20563</v>
      </c>
      <c r="N50" s="11">
        <v>28063</v>
      </c>
      <c r="O50" s="19">
        <f t="shared" si="10"/>
        <v>20.735488009122331</v>
      </c>
      <c r="P50" s="19">
        <f t="shared" si="11"/>
        <v>73.274418273171079</v>
      </c>
      <c r="Q50" s="11">
        <v>1864</v>
      </c>
      <c r="R50" s="11">
        <v>3003</v>
      </c>
      <c r="S50" s="11">
        <v>4867</v>
      </c>
      <c r="T50" s="19">
        <f t="shared" si="12"/>
        <v>38.298746661187586</v>
      </c>
      <c r="U50" s="19">
        <f t="shared" si="13"/>
        <v>61.701253338812414</v>
      </c>
      <c r="V50">
        <v>839</v>
      </c>
      <c r="W50" s="11">
        <v>2460</v>
      </c>
      <c r="X50" s="11">
        <v>3299</v>
      </c>
      <c r="Y50" s="19">
        <f t="shared" si="14"/>
        <v>25.431949075477416</v>
      </c>
      <c r="Z50" s="19">
        <f t="shared" si="15"/>
        <v>74.568050924522581</v>
      </c>
      <c r="AA50" s="11">
        <v>5207</v>
      </c>
      <c r="AB50" s="11">
        <v>10788</v>
      </c>
      <c r="AC50" s="11">
        <v>16022</v>
      </c>
      <c r="AD50" s="19">
        <f t="shared" si="16"/>
        <v>32.499063787292471</v>
      </c>
      <c r="AE50" s="19">
        <f t="shared" si="17"/>
        <v>67.332417925352644</v>
      </c>
    </row>
    <row r="51" spans="1:31">
      <c r="A51">
        <v>2021</v>
      </c>
      <c r="B51" s="11">
        <v>19881</v>
      </c>
      <c r="C51" s="11">
        <v>7254</v>
      </c>
      <c r="D51" s="11">
        <v>27298</v>
      </c>
      <c r="E51" s="19">
        <f t="shared" si="6"/>
        <v>72.829511319510587</v>
      </c>
      <c r="F51" s="19">
        <f t="shared" si="7"/>
        <v>26.57337533885266</v>
      </c>
      <c r="G51" s="11">
        <v>1171</v>
      </c>
      <c r="H51" s="11">
        <v>2687</v>
      </c>
      <c r="I51" s="11">
        <v>3866</v>
      </c>
      <c r="J51" s="19">
        <f t="shared" si="8"/>
        <v>30.289705121572684</v>
      </c>
      <c r="K51" s="19">
        <f t="shared" si="9"/>
        <v>69.503362648732534</v>
      </c>
      <c r="L51" s="11">
        <v>4869</v>
      </c>
      <c r="M51" s="11">
        <v>25368</v>
      </c>
      <c r="N51" s="11">
        <v>30237</v>
      </c>
      <c r="O51" s="19">
        <f t="shared" si="10"/>
        <v>16.102787974997522</v>
      </c>
      <c r="P51" s="19">
        <f t="shared" si="11"/>
        <v>83.897212025002474</v>
      </c>
      <c r="Q51" s="11">
        <v>3551</v>
      </c>
      <c r="R51">
        <v>359</v>
      </c>
      <c r="S51" s="11">
        <v>3910</v>
      </c>
      <c r="T51" s="19">
        <f t="shared" si="12"/>
        <v>90.818414322250646</v>
      </c>
      <c r="U51" s="19">
        <f t="shared" si="13"/>
        <v>9.1815856777493607</v>
      </c>
      <c r="V51" s="11">
        <v>2572</v>
      </c>
      <c r="W51" s="11">
        <v>3742</v>
      </c>
      <c r="X51" s="11">
        <v>6314</v>
      </c>
      <c r="Y51" s="19">
        <f t="shared" si="14"/>
        <v>40.734874881216342</v>
      </c>
      <c r="Z51" s="19">
        <f t="shared" si="15"/>
        <v>59.265125118783658</v>
      </c>
      <c r="AA51" s="11">
        <v>6269</v>
      </c>
      <c r="AB51" s="11">
        <v>13178</v>
      </c>
      <c r="AC51" s="11">
        <v>19447</v>
      </c>
      <c r="AD51" s="19">
        <f t="shared" si="16"/>
        <v>32.236334653159872</v>
      </c>
      <c r="AE51" s="19">
        <f t="shared" si="17"/>
        <v>67.763665346840128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0937-F916-4B2F-83F4-F4F7F41ADDF6}">
  <dimension ref="A1:M205"/>
  <sheetViews>
    <sheetView workbookViewId="0">
      <selection activeCell="O17" sqref="O17"/>
    </sheetView>
  </sheetViews>
  <sheetFormatPr defaultRowHeight="15"/>
  <cols>
    <col min="9" max="9" width="10.140625" bestFit="1" customWidth="1"/>
    <col min="10" max="10" width="11.5703125" bestFit="1" customWidth="1"/>
    <col min="11" max="12" width="17.7109375" bestFit="1" customWidth="1"/>
  </cols>
  <sheetData>
    <row r="1" spans="1:13" ht="15.75" customHeight="1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I1" s="4"/>
      <c r="J1" s="9"/>
      <c r="K1" s="9"/>
      <c r="L1" s="9"/>
    </row>
    <row r="2" spans="1:13" ht="15" customHeight="1">
      <c r="A2">
        <v>1988</v>
      </c>
      <c r="B2">
        <v>140</v>
      </c>
      <c r="C2" t="s">
        <v>71</v>
      </c>
      <c r="D2" t="s">
        <v>72</v>
      </c>
      <c r="E2" t="s">
        <v>72</v>
      </c>
      <c r="F2" t="s">
        <v>72</v>
      </c>
      <c r="I2" s="4"/>
      <c r="J2" s="9"/>
      <c r="K2" s="9"/>
      <c r="L2" s="6"/>
    </row>
    <row r="3" spans="1:13" ht="15" customHeight="1">
      <c r="A3">
        <v>1989</v>
      </c>
      <c r="B3">
        <v>140</v>
      </c>
      <c r="C3" t="s">
        <v>71</v>
      </c>
      <c r="D3" t="s">
        <v>72</v>
      </c>
      <c r="E3" t="s">
        <v>72</v>
      </c>
      <c r="F3" t="s">
        <v>72</v>
      </c>
      <c r="I3" s="5"/>
      <c r="J3" s="2">
        <v>2021</v>
      </c>
      <c r="K3" s="2" t="s">
        <v>22</v>
      </c>
      <c r="L3" s="2" t="s">
        <v>73</v>
      </c>
      <c r="M3" s="15" t="s">
        <v>74</v>
      </c>
    </row>
    <row r="4" spans="1:13" ht="15" customHeight="1">
      <c r="A4">
        <v>1990</v>
      </c>
      <c r="B4">
        <v>140</v>
      </c>
      <c r="C4" t="s">
        <v>71</v>
      </c>
      <c r="D4">
        <v>37.0833333333333</v>
      </c>
      <c r="E4">
        <v>0</v>
      </c>
      <c r="F4">
        <v>0</v>
      </c>
      <c r="I4" s="3" t="s">
        <v>4</v>
      </c>
      <c r="J4" s="10">
        <f>D205</f>
        <v>9.7551843317972295</v>
      </c>
      <c r="K4" s="10">
        <f>AVERAGE(D200:D204)</f>
        <v>9.4646072269403163</v>
      </c>
      <c r="L4" s="10"/>
    </row>
    <row r="5" spans="1:13">
      <c r="A5">
        <v>1991</v>
      </c>
      <c r="B5">
        <v>140</v>
      </c>
      <c r="C5" t="s">
        <v>71</v>
      </c>
      <c r="D5" t="s">
        <v>72</v>
      </c>
      <c r="E5" t="s">
        <v>72</v>
      </c>
      <c r="F5" t="s">
        <v>72</v>
      </c>
      <c r="I5" s="3" t="s">
        <v>5</v>
      </c>
      <c r="J5" s="10">
        <f>D35</f>
        <v>17.489096573208698</v>
      </c>
      <c r="K5" s="10">
        <f>AVERAGE(D30:D34)</f>
        <v>15.197970512492759</v>
      </c>
      <c r="L5" s="10"/>
    </row>
    <row r="6" spans="1:13">
      <c r="A6">
        <v>1992</v>
      </c>
      <c r="B6">
        <v>140</v>
      </c>
      <c r="C6" t="s">
        <v>71</v>
      </c>
      <c r="D6" t="s">
        <v>72</v>
      </c>
      <c r="E6" t="s">
        <v>72</v>
      </c>
      <c r="F6" t="s">
        <v>72</v>
      </c>
      <c r="I6" t="s">
        <v>6</v>
      </c>
      <c r="J6" s="12">
        <f>D69</f>
        <v>16.535714285714299</v>
      </c>
      <c r="K6" s="12">
        <f>AVERAGE(D64:D68)</f>
        <v>15.271415890505381</v>
      </c>
      <c r="L6" s="12"/>
    </row>
    <row r="7" spans="1:13">
      <c r="A7">
        <v>1993</v>
      </c>
      <c r="B7">
        <v>140</v>
      </c>
      <c r="C7" t="s">
        <v>71</v>
      </c>
      <c r="D7" t="s">
        <v>72</v>
      </c>
      <c r="E7" t="s">
        <v>72</v>
      </c>
      <c r="F7" t="s">
        <v>72</v>
      </c>
      <c r="I7" t="s">
        <v>7</v>
      </c>
      <c r="J7" s="12">
        <f>D171</f>
        <v>12.344310129220499</v>
      </c>
      <c r="K7" s="12">
        <f>AVERAGE(D166:D170)</f>
        <v>12.5932134221369</v>
      </c>
      <c r="L7" s="12"/>
    </row>
    <row r="8" spans="1:13">
      <c r="A8">
        <v>1994</v>
      </c>
      <c r="B8">
        <v>140</v>
      </c>
      <c r="C8" t="s">
        <v>71</v>
      </c>
      <c r="D8" t="s">
        <v>72</v>
      </c>
      <c r="E8" t="s">
        <v>72</v>
      </c>
      <c r="F8" t="s">
        <v>72</v>
      </c>
      <c r="I8" t="s">
        <v>8</v>
      </c>
      <c r="J8" s="12">
        <f>D137</f>
        <v>11.3172413793103</v>
      </c>
      <c r="K8" s="12">
        <f>AVERAGE(D132:D136)</f>
        <v>11.1993355145727</v>
      </c>
      <c r="L8" s="12"/>
    </row>
    <row r="9" spans="1:13">
      <c r="A9">
        <v>1995</v>
      </c>
      <c r="B9">
        <v>140</v>
      </c>
      <c r="C9" t="s">
        <v>71</v>
      </c>
      <c r="D9" t="s">
        <v>72</v>
      </c>
      <c r="E9" t="s">
        <v>72</v>
      </c>
      <c r="F9" t="s">
        <v>72</v>
      </c>
      <c r="I9" s="1" t="s">
        <v>9</v>
      </c>
      <c r="J9" s="13">
        <f>D103</f>
        <v>12.109878499735901</v>
      </c>
      <c r="K9" s="13">
        <f>AVERAGE(D98:D102)</f>
        <v>11.29802743917144</v>
      </c>
      <c r="L9" s="13"/>
    </row>
    <row r="10" spans="1:13">
      <c r="A10">
        <v>1996</v>
      </c>
      <c r="B10">
        <v>140</v>
      </c>
      <c r="C10" t="s">
        <v>71</v>
      </c>
      <c r="D10" t="s">
        <v>72</v>
      </c>
      <c r="E10" t="s">
        <v>72</v>
      </c>
      <c r="F10" t="s">
        <v>72</v>
      </c>
    </row>
    <row r="11" spans="1:13">
      <c r="A11">
        <v>1997</v>
      </c>
      <c r="B11">
        <v>140</v>
      </c>
      <c r="C11" t="s">
        <v>71</v>
      </c>
      <c r="D11" t="s">
        <v>72</v>
      </c>
      <c r="E11" t="s">
        <v>72</v>
      </c>
      <c r="F11" t="s">
        <v>72</v>
      </c>
    </row>
    <row r="12" spans="1:13">
      <c r="A12">
        <v>1998</v>
      </c>
      <c r="B12">
        <v>140</v>
      </c>
      <c r="C12" t="s">
        <v>71</v>
      </c>
      <c r="D12">
        <v>75.428571428571402</v>
      </c>
      <c r="E12">
        <v>0</v>
      </c>
      <c r="F12">
        <v>0</v>
      </c>
    </row>
    <row r="13" spans="1:13">
      <c r="A13">
        <v>1999</v>
      </c>
      <c r="B13">
        <v>140</v>
      </c>
      <c r="C13" t="s">
        <v>71</v>
      </c>
      <c r="D13">
        <v>91.035714285714306</v>
      </c>
      <c r="E13">
        <v>0</v>
      </c>
      <c r="F13">
        <v>0</v>
      </c>
    </row>
    <row r="14" spans="1:13">
      <c r="A14">
        <v>2000</v>
      </c>
      <c r="B14">
        <v>140</v>
      </c>
      <c r="C14" t="s">
        <v>71</v>
      </c>
      <c r="D14">
        <v>64.906976744186096</v>
      </c>
      <c r="E14">
        <v>0</v>
      </c>
      <c r="F14">
        <v>0</v>
      </c>
    </row>
    <row r="15" spans="1:13">
      <c r="A15">
        <v>2001</v>
      </c>
      <c r="B15">
        <v>140</v>
      </c>
      <c r="C15" t="s">
        <v>71</v>
      </c>
      <c r="D15">
        <v>186.18181818181799</v>
      </c>
      <c r="E15">
        <v>0</v>
      </c>
      <c r="F15">
        <v>0</v>
      </c>
    </row>
    <row r="16" spans="1:13">
      <c r="A16">
        <v>2002</v>
      </c>
      <c r="B16">
        <v>140</v>
      </c>
      <c r="C16" t="s">
        <v>71</v>
      </c>
      <c r="D16">
        <v>962.33333333333303</v>
      </c>
      <c r="E16">
        <v>0</v>
      </c>
      <c r="F16">
        <v>0</v>
      </c>
    </row>
    <row r="17" spans="1:6">
      <c r="A17">
        <v>2003</v>
      </c>
      <c r="B17">
        <v>140</v>
      </c>
      <c r="C17" t="s">
        <v>71</v>
      </c>
      <c r="D17" t="s">
        <v>72</v>
      </c>
      <c r="E17" t="s">
        <v>72</v>
      </c>
      <c r="F17" t="s">
        <v>72</v>
      </c>
    </row>
    <row r="18" spans="1:6">
      <c r="A18">
        <v>2004</v>
      </c>
      <c r="B18">
        <v>140</v>
      </c>
      <c r="C18" t="s">
        <v>71</v>
      </c>
      <c r="D18" t="s">
        <v>72</v>
      </c>
      <c r="E18" t="s">
        <v>72</v>
      </c>
      <c r="F18" t="s">
        <v>72</v>
      </c>
    </row>
    <row r="19" spans="1:6">
      <c r="A19">
        <v>2005</v>
      </c>
      <c r="B19">
        <v>140</v>
      </c>
      <c r="C19" t="s">
        <v>71</v>
      </c>
      <c r="D19" t="s">
        <v>72</v>
      </c>
      <c r="E19" t="s">
        <v>72</v>
      </c>
      <c r="F19" t="s">
        <v>72</v>
      </c>
    </row>
    <row r="20" spans="1:6">
      <c r="A20">
        <v>2006</v>
      </c>
      <c r="B20">
        <v>140</v>
      </c>
      <c r="C20" t="s">
        <v>71</v>
      </c>
      <c r="D20">
        <v>88.978723404255305</v>
      </c>
      <c r="E20">
        <v>0</v>
      </c>
      <c r="F20">
        <v>0</v>
      </c>
    </row>
    <row r="21" spans="1:6">
      <c r="A21">
        <v>2007</v>
      </c>
      <c r="B21">
        <v>140</v>
      </c>
      <c r="C21" t="s">
        <v>71</v>
      </c>
      <c r="D21">
        <v>775.25</v>
      </c>
      <c r="E21">
        <v>0</v>
      </c>
      <c r="F21">
        <v>0</v>
      </c>
    </row>
    <row r="22" spans="1:6">
      <c r="A22">
        <v>2008</v>
      </c>
      <c r="B22">
        <v>140</v>
      </c>
      <c r="C22" t="s">
        <v>71</v>
      </c>
      <c r="D22">
        <v>23.781115879828299</v>
      </c>
      <c r="E22">
        <v>0</v>
      </c>
      <c r="F22">
        <v>0</v>
      </c>
    </row>
    <row r="23" spans="1:6">
      <c r="A23">
        <v>2009</v>
      </c>
      <c r="B23">
        <v>140</v>
      </c>
      <c r="C23" t="s">
        <v>71</v>
      </c>
      <c r="D23">
        <v>86</v>
      </c>
      <c r="E23">
        <v>0</v>
      </c>
      <c r="F23">
        <v>0</v>
      </c>
    </row>
    <row r="24" spans="1:6">
      <c r="A24">
        <v>2010</v>
      </c>
      <c r="B24">
        <v>140</v>
      </c>
      <c r="C24" t="s">
        <v>71</v>
      </c>
      <c r="D24">
        <v>26.521739130434799</v>
      </c>
      <c r="E24">
        <v>0</v>
      </c>
      <c r="F24">
        <v>0</v>
      </c>
    </row>
    <row r="25" spans="1:6">
      <c r="A25">
        <v>2011</v>
      </c>
      <c r="B25">
        <v>140</v>
      </c>
      <c r="C25" t="s">
        <v>71</v>
      </c>
      <c r="D25">
        <v>95.476190476190496</v>
      </c>
      <c r="E25">
        <v>0</v>
      </c>
      <c r="F25">
        <v>95.476190476190496</v>
      </c>
    </row>
    <row r="26" spans="1:6">
      <c r="A26">
        <v>2012</v>
      </c>
      <c r="B26">
        <v>140</v>
      </c>
      <c r="C26" t="s">
        <v>71</v>
      </c>
      <c r="D26">
        <v>32.991304347826102</v>
      </c>
      <c r="E26">
        <v>0</v>
      </c>
      <c r="F26">
        <v>32.991304347826102</v>
      </c>
    </row>
    <row r="27" spans="1:6">
      <c r="A27">
        <v>2013</v>
      </c>
      <c r="B27">
        <v>140</v>
      </c>
      <c r="C27" t="s">
        <v>71</v>
      </c>
      <c r="D27">
        <v>18.021739130434799</v>
      </c>
      <c r="E27">
        <v>0</v>
      </c>
      <c r="F27">
        <v>18.021739130434799</v>
      </c>
    </row>
    <row r="28" spans="1:6">
      <c r="A28">
        <v>2014</v>
      </c>
      <c r="B28">
        <v>140</v>
      </c>
      <c r="C28" t="s">
        <v>71</v>
      </c>
      <c r="D28">
        <v>20.453968253968299</v>
      </c>
      <c r="E28">
        <v>0</v>
      </c>
      <c r="F28">
        <v>20.453968253968299</v>
      </c>
    </row>
    <row r="29" spans="1:6">
      <c r="A29">
        <v>2015</v>
      </c>
      <c r="B29">
        <v>140</v>
      </c>
      <c r="C29" t="s">
        <v>71</v>
      </c>
      <c r="D29">
        <v>15.525714285714299</v>
      </c>
      <c r="E29">
        <v>0</v>
      </c>
      <c r="F29">
        <v>15.525714285714299</v>
      </c>
    </row>
    <row r="30" spans="1:6">
      <c r="A30">
        <v>2016</v>
      </c>
      <c r="B30">
        <v>140</v>
      </c>
      <c r="C30" t="s">
        <v>71</v>
      </c>
      <c r="D30">
        <v>11.542662116041001</v>
      </c>
      <c r="E30">
        <v>11.542662116041001</v>
      </c>
      <c r="F30">
        <v>0</v>
      </c>
    </row>
    <row r="31" spans="1:6">
      <c r="A31">
        <v>2017</v>
      </c>
      <c r="B31">
        <v>140</v>
      </c>
      <c r="C31" t="s">
        <v>71</v>
      </c>
      <c r="D31">
        <v>14.629770992366399</v>
      </c>
      <c r="E31">
        <v>14.629770992366399</v>
      </c>
      <c r="F31">
        <v>0</v>
      </c>
    </row>
    <row r="32" spans="1:6">
      <c r="A32">
        <v>2018</v>
      </c>
      <c r="B32">
        <v>140</v>
      </c>
      <c r="C32" t="s">
        <v>71</v>
      </c>
      <c r="D32">
        <v>18.211009174311901</v>
      </c>
      <c r="E32">
        <v>18.211009174311901</v>
      </c>
      <c r="F32">
        <v>0</v>
      </c>
    </row>
    <row r="33" spans="1:6">
      <c r="A33">
        <v>2019</v>
      </c>
      <c r="B33">
        <v>140</v>
      </c>
      <c r="C33" t="s">
        <v>71</v>
      </c>
      <c r="D33">
        <v>14.708206686930099</v>
      </c>
      <c r="E33">
        <v>14.708206686930099</v>
      </c>
      <c r="F33">
        <v>0</v>
      </c>
    </row>
    <row r="34" spans="1:6">
      <c r="A34">
        <v>2020</v>
      </c>
      <c r="B34">
        <v>140</v>
      </c>
      <c r="C34" t="s">
        <v>71</v>
      </c>
      <c r="D34">
        <v>16.898203592814401</v>
      </c>
      <c r="E34">
        <v>16.898203592814401</v>
      </c>
      <c r="F34">
        <v>0</v>
      </c>
    </row>
    <row r="35" spans="1:6">
      <c r="A35">
        <v>2021</v>
      </c>
      <c r="B35">
        <v>140</v>
      </c>
      <c r="C35" t="s">
        <v>71</v>
      </c>
      <c r="D35">
        <v>17.489096573208698</v>
      </c>
      <c r="E35">
        <v>0</v>
      </c>
      <c r="F35">
        <v>0</v>
      </c>
    </row>
    <row r="36" spans="1:6">
      <c r="A36">
        <v>1988</v>
      </c>
      <c r="B36">
        <v>340</v>
      </c>
      <c r="C36" t="s">
        <v>75</v>
      </c>
      <c r="D36">
        <v>21.769230769230798</v>
      </c>
      <c r="E36">
        <v>0</v>
      </c>
      <c r="F36">
        <v>0</v>
      </c>
    </row>
    <row r="37" spans="1:6">
      <c r="A37">
        <v>1989</v>
      </c>
      <c r="B37">
        <v>340</v>
      </c>
      <c r="C37" t="s">
        <v>75</v>
      </c>
      <c r="D37" t="s">
        <v>72</v>
      </c>
      <c r="E37" t="s">
        <v>72</v>
      </c>
      <c r="F37" t="s">
        <v>72</v>
      </c>
    </row>
    <row r="38" spans="1:6">
      <c r="A38">
        <v>1990</v>
      </c>
      <c r="B38">
        <v>340</v>
      </c>
      <c r="C38" t="s">
        <v>75</v>
      </c>
      <c r="D38">
        <v>22.84</v>
      </c>
      <c r="E38">
        <v>0</v>
      </c>
      <c r="F38">
        <v>0</v>
      </c>
    </row>
    <row r="39" spans="1:6">
      <c r="A39">
        <v>1991</v>
      </c>
      <c r="B39">
        <v>340</v>
      </c>
      <c r="C39" t="s">
        <v>75</v>
      </c>
      <c r="D39">
        <v>90.3333333333333</v>
      </c>
      <c r="E39">
        <v>0</v>
      </c>
      <c r="F39">
        <v>0</v>
      </c>
    </row>
    <row r="40" spans="1:6">
      <c r="A40">
        <v>1992</v>
      </c>
      <c r="B40">
        <v>340</v>
      </c>
      <c r="C40" t="s">
        <v>75</v>
      </c>
      <c r="D40">
        <v>99.428571428571402</v>
      </c>
      <c r="E40">
        <v>0</v>
      </c>
      <c r="F40">
        <v>0</v>
      </c>
    </row>
    <row r="41" spans="1:6">
      <c r="A41">
        <v>1993</v>
      </c>
      <c r="B41">
        <v>340</v>
      </c>
      <c r="C41" t="s">
        <v>75</v>
      </c>
      <c r="D41" t="s">
        <v>72</v>
      </c>
      <c r="E41" t="s">
        <v>72</v>
      </c>
      <c r="F41" t="s">
        <v>72</v>
      </c>
    </row>
    <row r="42" spans="1:6">
      <c r="A42">
        <v>1994</v>
      </c>
      <c r="B42">
        <v>340</v>
      </c>
      <c r="C42" t="s">
        <v>75</v>
      </c>
      <c r="D42" t="s">
        <v>72</v>
      </c>
      <c r="E42" t="s">
        <v>72</v>
      </c>
      <c r="F42" t="s">
        <v>72</v>
      </c>
    </row>
    <row r="43" spans="1:6">
      <c r="A43">
        <v>1995</v>
      </c>
      <c r="B43">
        <v>340</v>
      </c>
      <c r="C43" t="s">
        <v>75</v>
      </c>
      <c r="D43" t="s">
        <v>72</v>
      </c>
      <c r="E43" t="s">
        <v>72</v>
      </c>
      <c r="F43" t="s">
        <v>72</v>
      </c>
    </row>
    <row r="44" spans="1:6">
      <c r="A44">
        <v>1996</v>
      </c>
      <c r="B44">
        <v>340</v>
      </c>
      <c r="C44" t="s">
        <v>75</v>
      </c>
      <c r="D44" t="s">
        <v>72</v>
      </c>
      <c r="E44" t="s">
        <v>72</v>
      </c>
      <c r="F44" t="s">
        <v>72</v>
      </c>
    </row>
    <row r="45" spans="1:6">
      <c r="A45">
        <v>1997</v>
      </c>
      <c r="B45">
        <v>340</v>
      </c>
      <c r="C45" t="s">
        <v>75</v>
      </c>
      <c r="D45" t="s">
        <v>72</v>
      </c>
      <c r="E45" t="s">
        <v>72</v>
      </c>
      <c r="F45" t="s">
        <v>72</v>
      </c>
    </row>
    <row r="46" spans="1:6">
      <c r="A46">
        <v>1998</v>
      </c>
      <c r="B46">
        <v>340</v>
      </c>
      <c r="C46" t="s">
        <v>75</v>
      </c>
      <c r="D46" t="s">
        <v>72</v>
      </c>
      <c r="E46" t="s">
        <v>72</v>
      </c>
      <c r="F46" t="s">
        <v>72</v>
      </c>
    </row>
    <row r="47" spans="1:6">
      <c r="A47">
        <v>1999</v>
      </c>
      <c r="B47">
        <v>340</v>
      </c>
      <c r="C47" t="s">
        <v>75</v>
      </c>
      <c r="D47" t="s">
        <v>72</v>
      </c>
      <c r="E47" t="s">
        <v>72</v>
      </c>
      <c r="F47" t="s">
        <v>72</v>
      </c>
    </row>
    <row r="48" spans="1:6">
      <c r="A48">
        <v>2000</v>
      </c>
      <c r="B48">
        <v>340</v>
      </c>
      <c r="C48" t="s">
        <v>75</v>
      </c>
      <c r="D48" t="s">
        <v>72</v>
      </c>
      <c r="E48" t="s">
        <v>72</v>
      </c>
      <c r="F48" t="s">
        <v>72</v>
      </c>
    </row>
    <row r="49" spans="1:6">
      <c r="A49">
        <v>2001</v>
      </c>
      <c r="B49">
        <v>340</v>
      </c>
      <c r="C49" t="s">
        <v>75</v>
      </c>
      <c r="D49">
        <v>253.75</v>
      </c>
      <c r="E49">
        <v>0</v>
      </c>
      <c r="F49">
        <v>0</v>
      </c>
    </row>
    <row r="50" spans="1:6">
      <c r="A50">
        <v>2002</v>
      </c>
      <c r="B50">
        <v>340</v>
      </c>
      <c r="C50" t="s">
        <v>75</v>
      </c>
      <c r="D50">
        <v>996.5</v>
      </c>
      <c r="E50">
        <v>0</v>
      </c>
      <c r="F50">
        <v>0</v>
      </c>
    </row>
    <row r="51" spans="1:6">
      <c r="A51">
        <v>2003</v>
      </c>
      <c r="B51">
        <v>340</v>
      </c>
      <c r="C51" t="s">
        <v>75</v>
      </c>
      <c r="D51" t="s">
        <v>72</v>
      </c>
      <c r="E51" t="s">
        <v>72</v>
      </c>
      <c r="F51" t="s">
        <v>72</v>
      </c>
    </row>
    <row r="52" spans="1:6">
      <c r="A52">
        <v>2004</v>
      </c>
      <c r="B52">
        <v>340</v>
      </c>
      <c r="C52" t="s">
        <v>75</v>
      </c>
      <c r="D52">
        <v>62.244897959183703</v>
      </c>
      <c r="E52">
        <v>0</v>
      </c>
      <c r="F52">
        <v>0</v>
      </c>
    </row>
    <row r="53" spans="1:6">
      <c r="A53">
        <v>2005</v>
      </c>
      <c r="B53">
        <v>340</v>
      </c>
      <c r="C53" t="s">
        <v>75</v>
      </c>
      <c r="D53">
        <v>167.666666666667</v>
      </c>
      <c r="E53">
        <v>0</v>
      </c>
      <c r="F53">
        <v>0</v>
      </c>
    </row>
    <row r="54" spans="1:6">
      <c r="A54">
        <v>2006</v>
      </c>
      <c r="B54">
        <v>340</v>
      </c>
      <c r="C54" t="s">
        <v>75</v>
      </c>
      <c r="D54">
        <v>351.9</v>
      </c>
      <c r="E54">
        <v>0</v>
      </c>
      <c r="F54">
        <v>0</v>
      </c>
    </row>
    <row r="55" spans="1:6">
      <c r="A55">
        <v>2007</v>
      </c>
      <c r="B55">
        <v>340</v>
      </c>
      <c r="C55" t="s">
        <v>75</v>
      </c>
      <c r="D55">
        <v>201.95</v>
      </c>
      <c r="E55">
        <v>0</v>
      </c>
      <c r="F55">
        <v>0</v>
      </c>
    </row>
    <row r="56" spans="1:6">
      <c r="A56">
        <v>2008</v>
      </c>
      <c r="B56">
        <v>340</v>
      </c>
      <c r="C56" t="s">
        <v>75</v>
      </c>
      <c r="D56">
        <v>72.852941176470594</v>
      </c>
      <c r="E56">
        <v>0</v>
      </c>
      <c r="F56">
        <v>0</v>
      </c>
    </row>
    <row r="57" spans="1:6">
      <c r="A57">
        <v>2009</v>
      </c>
      <c r="B57">
        <v>340</v>
      </c>
      <c r="C57" t="s">
        <v>75</v>
      </c>
      <c r="D57">
        <v>209.333333333333</v>
      </c>
      <c r="E57">
        <v>0</v>
      </c>
      <c r="F57">
        <v>0</v>
      </c>
    </row>
    <row r="58" spans="1:6">
      <c r="A58">
        <v>2010</v>
      </c>
      <c r="B58">
        <v>340</v>
      </c>
      <c r="C58" t="s">
        <v>75</v>
      </c>
      <c r="D58">
        <v>55.233333333333299</v>
      </c>
      <c r="E58">
        <v>0</v>
      </c>
      <c r="F58">
        <v>0</v>
      </c>
    </row>
    <row r="59" spans="1:6">
      <c r="A59">
        <v>2011</v>
      </c>
      <c r="B59">
        <v>340</v>
      </c>
      <c r="C59" t="s">
        <v>75</v>
      </c>
      <c r="D59">
        <v>52.951219512195102</v>
      </c>
      <c r="E59">
        <v>0</v>
      </c>
      <c r="F59">
        <v>52.951219512195102</v>
      </c>
    </row>
    <row r="60" spans="1:6">
      <c r="A60">
        <v>2012</v>
      </c>
      <c r="B60">
        <v>340</v>
      </c>
      <c r="C60" t="s">
        <v>75</v>
      </c>
      <c r="D60">
        <v>30.2015503875969</v>
      </c>
      <c r="E60">
        <v>0</v>
      </c>
      <c r="F60">
        <v>30.2015503875969</v>
      </c>
    </row>
    <row r="61" spans="1:6">
      <c r="A61">
        <v>2013</v>
      </c>
      <c r="B61">
        <v>340</v>
      </c>
      <c r="C61" t="s">
        <v>75</v>
      </c>
      <c r="D61">
        <v>20.6016597510373</v>
      </c>
      <c r="E61">
        <v>0</v>
      </c>
      <c r="F61">
        <v>20.6016597510373</v>
      </c>
    </row>
    <row r="62" spans="1:6">
      <c r="A62">
        <v>2014</v>
      </c>
      <c r="B62">
        <v>340</v>
      </c>
      <c r="C62" t="s">
        <v>75</v>
      </c>
      <c r="D62">
        <v>16.5056179775281</v>
      </c>
      <c r="E62">
        <v>0</v>
      </c>
      <c r="F62">
        <v>16.5056179775281</v>
      </c>
    </row>
    <row r="63" spans="1:6">
      <c r="A63">
        <v>2015</v>
      </c>
      <c r="B63">
        <v>340</v>
      </c>
      <c r="C63" t="s">
        <v>75</v>
      </c>
      <c r="D63">
        <v>15.108545034642001</v>
      </c>
      <c r="E63">
        <v>0</v>
      </c>
      <c r="F63">
        <v>15.108545034642001</v>
      </c>
    </row>
    <row r="64" spans="1:6">
      <c r="A64">
        <v>2016</v>
      </c>
      <c r="B64">
        <v>340</v>
      </c>
      <c r="C64" t="s">
        <v>75</v>
      </c>
      <c r="D64">
        <v>16.347826086956498</v>
      </c>
      <c r="E64">
        <v>16.347826086956498</v>
      </c>
      <c r="F64">
        <v>0</v>
      </c>
    </row>
    <row r="65" spans="1:6">
      <c r="A65">
        <v>2017</v>
      </c>
      <c r="B65">
        <v>340</v>
      </c>
      <c r="C65" t="s">
        <v>75</v>
      </c>
      <c r="D65">
        <v>13.165938864628799</v>
      </c>
      <c r="E65">
        <v>13.165938864628799</v>
      </c>
      <c r="F65">
        <v>0</v>
      </c>
    </row>
    <row r="66" spans="1:6">
      <c r="A66">
        <v>2018</v>
      </c>
      <c r="B66">
        <v>340</v>
      </c>
      <c r="C66" t="s">
        <v>75</v>
      </c>
      <c r="D66">
        <v>13.6666666666667</v>
      </c>
      <c r="E66">
        <v>13.6666666666667</v>
      </c>
      <c r="F66">
        <v>0</v>
      </c>
    </row>
    <row r="67" spans="1:6">
      <c r="A67">
        <v>2019</v>
      </c>
      <c r="B67">
        <v>340</v>
      </c>
      <c r="C67" t="s">
        <v>75</v>
      </c>
      <c r="D67">
        <v>18.265536723163802</v>
      </c>
      <c r="E67">
        <v>18.265536723163802</v>
      </c>
      <c r="F67">
        <v>0</v>
      </c>
    </row>
    <row r="68" spans="1:6">
      <c r="A68">
        <v>2020</v>
      </c>
      <c r="B68">
        <v>340</v>
      </c>
      <c r="C68" t="s">
        <v>75</v>
      </c>
      <c r="D68">
        <v>14.911111111111101</v>
      </c>
      <c r="E68">
        <v>14.911111111111101</v>
      </c>
      <c r="F68">
        <v>0</v>
      </c>
    </row>
    <row r="69" spans="1:6">
      <c r="A69">
        <v>2021</v>
      </c>
      <c r="B69">
        <v>340</v>
      </c>
      <c r="C69" t="s">
        <v>75</v>
      </c>
      <c r="D69">
        <v>16.535714285714299</v>
      </c>
      <c r="E69">
        <v>0</v>
      </c>
      <c r="F69">
        <v>0</v>
      </c>
    </row>
    <row r="70" spans="1:6">
      <c r="A70">
        <v>1988</v>
      </c>
      <c r="B70">
        <v>1060</v>
      </c>
      <c r="C70" t="s">
        <v>72</v>
      </c>
      <c r="D70">
        <v>67.622950819672099</v>
      </c>
      <c r="E70">
        <v>0</v>
      </c>
      <c r="F70">
        <v>0</v>
      </c>
    </row>
    <row r="71" spans="1:6">
      <c r="A71">
        <v>1989</v>
      </c>
      <c r="B71">
        <v>1060</v>
      </c>
      <c r="C71" t="s">
        <v>72</v>
      </c>
      <c r="D71">
        <v>136</v>
      </c>
      <c r="E71">
        <v>0</v>
      </c>
      <c r="F71">
        <v>0</v>
      </c>
    </row>
    <row r="72" spans="1:6">
      <c r="A72">
        <v>1990</v>
      </c>
      <c r="B72">
        <v>1060</v>
      </c>
      <c r="C72" t="s">
        <v>72</v>
      </c>
      <c r="D72">
        <v>122</v>
      </c>
      <c r="E72">
        <v>0</v>
      </c>
      <c r="F72">
        <v>0</v>
      </c>
    </row>
    <row r="73" spans="1:6">
      <c r="A73">
        <v>1991</v>
      </c>
      <c r="B73">
        <v>1060</v>
      </c>
      <c r="C73" t="s">
        <v>72</v>
      </c>
      <c r="D73">
        <v>94.4444444444444</v>
      </c>
      <c r="E73">
        <v>0</v>
      </c>
      <c r="F73">
        <v>0</v>
      </c>
    </row>
    <row r="74" spans="1:6">
      <c r="A74">
        <v>1992</v>
      </c>
      <c r="B74">
        <v>1060</v>
      </c>
      <c r="C74" t="s">
        <v>72</v>
      </c>
      <c r="D74">
        <v>62.7</v>
      </c>
      <c r="E74">
        <v>0</v>
      </c>
      <c r="F74">
        <v>0</v>
      </c>
    </row>
    <row r="75" spans="1:6">
      <c r="A75">
        <v>1993</v>
      </c>
      <c r="B75">
        <v>1060</v>
      </c>
      <c r="C75" t="s">
        <v>72</v>
      </c>
      <c r="D75">
        <v>107.666666666667</v>
      </c>
      <c r="E75">
        <v>0</v>
      </c>
      <c r="F75">
        <v>0</v>
      </c>
    </row>
    <row r="76" spans="1:6">
      <c r="A76">
        <v>1994</v>
      </c>
      <c r="B76">
        <v>1060</v>
      </c>
      <c r="C76" t="s">
        <v>76</v>
      </c>
      <c r="D76">
        <v>46.52</v>
      </c>
      <c r="E76">
        <v>0</v>
      </c>
      <c r="F76">
        <v>0</v>
      </c>
    </row>
    <row r="77" spans="1:6">
      <c r="A77">
        <v>1995</v>
      </c>
      <c r="B77">
        <v>1060</v>
      </c>
      <c r="C77" t="s">
        <v>76</v>
      </c>
      <c r="D77">
        <v>46.928571428571402</v>
      </c>
      <c r="E77">
        <v>0</v>
      </c>
      <c r="F77">
        <v>0</v>
      </c>
    </row>
    <row r="78" spans="1:6">
      <c r="A78">
        <v>1996</v>
      </c>
      <c r="B78">
        <v>1060</v>
      </c>
      <c r="C78" t="s">
        <v>76</v>
      </c>
      <c r="D78" t="s">
        <v>72</v>
      </c>
      <c r="E78" t="s">
        <v>72</v>
      </c>
      <c r="F78" t="s">
        <v>72</v>
      </c>
    </row>
    <row r="79" spans="1:6">
      <c r="A79">
        <v>1997</v>
      </c>
      <c r="B79">
        <v>1060</v>
      </c>
      <c r="C79" t="s">
        <v>76</v>
      </c>
      <c r="D79" t="s">
        <v>72</v>
      </c>
      <c r="E79" t="s">
        <v>72</v>
      </c>
      <c r="F79" t="s">
        <v>72</v>
      </c>
    </row>
    <row r="80" spans="1:6">
      <c r="A80">
        <v>1998</v>
      </c>
      <c r="B80">
        <v>1060</v>
      </c>
      <c r="C80" t="s">
        <v>76</v>
      </c>
      <c r="D80" t="s">
        <v>72</v>
      </c>
      <c r="E80" t="s">
        <v>72</v>
      </c>
      <c r="F80" t="s">
        <v>72</v>
      </c>
    </row>
    <row r="81" spans="1:6">
      <c r="A81">
        <v>1999</v>
      </c>
      <c r="B81">
        <v>1060</v>
      </c>
      <c r="C81" t="s">
        <v>72</v>
      </c>
      <c r="D81">
        <v>124.705882352941</v>
      </c>
      <c r="E81">
        <v>0</v>
      </c>
      <c r="F81">
        <v>0</v>
      </c>
    </row>
    <row r="82" spans="1:6">
      <c r="A82">
        <v>2000</v>
      </c>
      <c r="B82">
        <v>1060</v>
      </c>
      <c r="C82" t="s">
        <v>76</v>
      </c>
      <c r="D82" t="s">
        <v>72</v>
      </c>
      <c r="E82" t="s">
        <v>72</v>
      </c>
      <c r="F82" t="s">
        <v>72</v>
      </c>
    </row>
    <row r="83" spans="1:6">
      <c r="A83">
        <v>2001</v>
      </c>
      <c r="B83">
        <v>1060</v>
      </c>
      <c r="C83" t="s">
        <v>76</v>
      </c>
      <c r="D83" t="s">
        <v>72</v>
      </c>
      <c r="E83" t="s">
        <v>72</v>
      </c>
      <c r="F83" t="s">
        <v>72</v>
      </c>
    </row>
    <row r="84" spans="1:6">
      <c r="A84">
        <v>2002</v>
      </c>
      <c r="B84">
        <v>1060</v>
      </c>
      <c r="C84" t="s">
        <v>76</v>
      </c>
      <c r="D84">
        <v>34.520000000000003</v>
      </c>
      <c r="E84">
        <v>0</v>
      </c>
      <c r="F84">
        <v>0</v>
      </c>
    </row>
    <row r="85" spans="1:6">
      <c r="A85">
        <v>2003</v>
      </c>
      <c r="B85">
        <v>1060</v>
      </c>
      <c r="C85" t="s">
        <v>76</v>
      </c>
      <c r="D85">
        <v>1621.75</v>
      </c>
      <c r="E85">
        <v>0</v>
      </c>
      <c r="F85">
        <v>0</v>
      </c>
    </row>
    <row r="86" spans="1:6">
      <c r="A86">
        <v>2004</v>
      </c>
      <c r="B86">
        <v>1060</v>
      </c>
      <c r="C86" t="s">
        <v>76</v>
      </c>
      <c r="D86">
        <v>128.457142857143</v>
      </c>
      <c r="E86">
        <v>0</v>
      </c>
      <c r="F86">
        <v>0</v>
      </c>
    </row>
    <row r="87" spans="1:6">
      <c r="A87">
        <v>2005</v>
      </c>
      <c r="B87">
        <v>1060</v>
      </c>
      <c r="C87" t="s">
        <v>76</v>
      </c>
      <c r="D87">
        <v>102.33734939759</v>
      </c>
      <c r="E87">
        <v>0</v>
      </c>
      <c r="F87">
        <v>0</v>
      </c>
    </row>
    <row r="88" spans="1:6">
      <c r="A88">
        <v>2006</v>
      </c>
      <c r="B88">
        <v>1060</v>
      </c>
      <c r="C88" t="s">
        <v>76</v>
      </c>
      <c r="D88">
        <v>63.375</v>
      </c>
      <c r="E88">
        <v>0</v>
      </c>
      <c r="F88">
        <v>0</v>
      </c>
    </row>
    <row r="89" spans="1:6">
      <c r="A89">
        <v>2007</v>
      </c>
      <c r="B89">
        <v>1060</v>
      </c>
      <c r="C89" t="s">
        <v>76</v>
      </c>
      <c r="D89">
        <v>145.191489361702</v>
      </c>
      <c r="E89">
        <v>0</v>
      </c>
      <c r="F89">
        <v>0</v>
      </c>
    </row>
    <row r="90" spans="1:6">
      <c r="A90">
        <v>2008</v>
      </c>
      <c r="B90">
        <v>1060</v>
      </c>
      <c r="C90" t="s">
        <v>76</v>
      </c>
      <c r="D90">
        <v>250.69230769230799</v>
      </c>
      <c r="E90">
        <v>0</v>
      </c>
      <c r="F90">
        <v>0</v>
      </c>
    </row>
    <row r="91" spans="1:6">
      <c r="A91">
        <v>2009</v>
      </c>
      <c r="B91">
        <v>1060</v>
      </c>
      <c r="C91" t="s">
        <v>76</v>
      </c>
      <c r="D91">
        <v>85.194029850746304</v>
      </c>
      <c r="E91">
        <v>0</v>
      </c>
      <c r="F91">
        <v>0</v>
      </c>
    </row>
    <row r="92" spans="1:6">
      <c r="A92">
        <v>2010</v>
      </c>
      <c r="B92">
        <v>1060</v>
      </c>
      <c r="C92" t="s">
        <v>76</v>
      </c>
      <c r="D92">
        <v>24.177606177606201</v>
      </c>
      <c r="E92">
        <v>0</v>
      </c>
      <c r="F92">
        <v>0</v>
      </c>
    </row>
    <row r="93" spans="1:6">
      <c r="A93">
        <v>2011</v>
      </c>
      <c r="B93">
        <v>1060</v>
      </c>
      <c r="C93" t="s">
        <v>76</v>
      </c>
      <c r="D93">
        <v>27.228070175438599</v>
      </c>
      <c r="E93">
        <v>0</v>
      </c>
      <c r="F93">
        <v>27.228070175438599</v>
      </c>
    </row>
    <row r="94" spans="1:6">
      <c r="A94">
        <v>2012</v>
      </c>
      <c r="B94">
        <v>1060</v>
      </c>
      <c r="C94" t="s">
        <v>76</v>
      </c>
      <c r="D94">
        <v>13.871835443038</v>
      </c>
      <c r="E94">
        <v>0</v>
      </c>
      <c r="F94">
        <v>13.871835443038</v>
      </c>
    </row>
    <row r="95" spans="1:6">
      <c r="A95">
        <v>2013</v>
      </c>
      <c r="B95">
        <v>1060</v>
      </c>
      <c r="C95" t="s">
        <v>76</v>
      </c>
      <c r="D95">
        <v>13.437984496124001</v>
      </c>
      <c r="E95">
        <v>0</v>
      </c>
      <c r="F95">
        <v>13.437984496124001</v>
      </c>
    </row>
    <row r="96" spans="1:6">
      <c r="A96">
        <v>2014</v>
      </c>
      <c r="B96">
        <v>1060</v>
      </c>
      <c r="C96" t="s">
        <v>76</v>
      </c>
      <c r="D96">
        <v>11.483556638246</v>
      </c>
      <c r="E96">
        <v>0</v>
      </c>
      <c r="F96">
        <v>11.483556638246</v>
      </c>
    </row>
    <row r="97" spans="1:6">
      <c r="A97">
        <v>2015</v>
      </c>
      <c r="B97">
        <v>1060</v>
      </c>
      <c r="C97" t="s">
        <v>76</v>
      </c>
      <c r="D97">
        <v>11.3491379310345</v>
      </c>
      <c r="E97">
        <v>0</v>
      </c>
      <c r="F97">
        <v>11.3491379310345</v>
      </c>
    </row>
    <row r="98" spans="1:6">
      <c r="A98">
        <v>2016</v>
      </c>
      <c r="B98">
        <v>1060</v>
      </c>
      <c r="C98" t="s">
        <v>76</v>
      </c>
      <c r="D98">
        <v>10.678329571106101</v>
      </c>
      <c r="E98">
        <v>10.678329571106101</v>
      </c>
      <c r="F98">
        <v>0</v>
      </c>
    </row>
    <row r="99" spans="1:6">
      <c r="A99">
        <v>2017</v>
      </c>
      <c r="B99">
        <v>1060</v>
      </c>
      <c r="C99" t="s">
        <v>76</v>
      </c>
      <c r="D99">
        <v>10.8236574746009</v>
      </c>
      <c r="E99">
        <v>10.8236574746009</v>
      </c>
      <c r="F99">
        <v>0</v>
      </c>
    </row>
    <row r="100" spans="1:6">
      <c r="A100">
        <v>2018</v>
      </c>
      <c r="B100">
        <v>1060</v>
      </c>
      <c r="C100" t="s">
        <v>76</v>
      </c>
      <c r="D100">
        <v>10.995495495495501</v>
      </c>
      <c r="E100">
        <v>10.995495495495501</v>
      </c>
      <c r="F100">
        <v>0</v>
      </c>
    </row>
    <row r="101" spans="1:6">
      <c r="A101">
        <v>2019</v>
      </c>
      <c r="B101">
        <v>1060</v>
      </c>
      <c r="C101" t="s">
        <v>76</v>
      </c>
      <c r="D101">
        <v>11.737987987987999</v>
      </c>
      <c r="E101">
        <v>11.737987987987999</v>
      </c>
      <c r="F101">
        <v>0</v>
      </c>
    </row>
    <row r="102" spans="1:6">
      <c r="A102">
        <v>2020</v>
      </c>
      <c r="B102">
        <v>1060</v>
      </c>
      <c r="C102" t="s">
        <v>76</v>
      </c>
      <c r="D102">
        <v>12.254666666666701</v>
      </c>
      <c r="E102">
        <v>12.254666666666701</v>
      </c>
      <c r="F102">
        <v>0</v>
      </c>
    </row>
    <row r="103" spans="1:6">
      <c r="A103">
        <v>2021</v>
      </c>
      <c r="B103">
        <v>1060</v>
      </c>
      <c r="C103" t="s">
        <v>76</v>
      </c>
      <c r="D103">
        <v>12.109878499735901</v>
      </c>
      <c r="E103">
        <v>0</v>
      </c>
      <c r="F103">
        <v>0</v>
      </c>
    </row>
    <row r="104" spans="1:6">
      <c r="A104">
        <v>1988</v>
      </c>
      <c r="B104">
        <v>1265</v>
      </c>
      <c r="C104" t="s">
        <v>72</v>
      </c>
      <c r="D104">
        <v>95.133333333333297</v>
      </c>
      <c r="E104">
        <v>0</v>
      </c>
      <c r="F104">
        <v>0</v>
      </c>
    </row>
    <row r="105" spans="1:6">
      <c r="A105">
        <v>1989</v>
      </c>
      <c r="B105">
        <v>1265</v>
      </c>
      <c r="C105" t="s">
        <v>72</v>
      </c>
      <c r="D105" t="s">
        <v>72</v>
      </c>
      <c r="E105" t="s">
        <v>72</v>
      </c>
      <c r="F105" t="s">
        <v>72</v>
      </c>
    </row>
    <row r="106" spans="1:6">
      <c r="A106">
        <v>1990</v>
      </c>
      <c r="B106">
        <v>1265</v>
      </c>
      <c r="C106" t="s">
        <v>72</v>
      </c>
      <c r="D106">
        <v>265</v>
      </c>
      <c r="E106">
        <v>0</v>
      </c>
      <c r="F106">
        <v>0</v>
      </c>
    </row>
    <row r="107" spans="1:6">
      <c r="A107">
        <v>1991</v>
      </c>
      <c r="B107">
        <v>1265</v>
      </c>
      <c r="C107" t="s">
        <v>72</v>
      </c>
      <c r="D107" t="s">
        <v>72</v>
      </c>
      <c r="E107" t="s">
        <v>72</v>
      </c>
      <c r="F107" t="s">
        <v>72</v>
      </c>
    </row>
    <row r="108" spans="1:6">
      <c r="A108">
        <v>1992</v>
      </c>
      <c r="B108">
        <v>1265</v>
      </c>
      <c r="C108" t="s">
        <v>72</v>
      </c>
      <c r="D108">
        <v>61.409090909090899</v>
      </c>
      <c r="E108">
        <v>0</v>
      </c>
      <c r="F108">
        <v>0</v>
      </c>
    </row>
    <row r="109" spans="1:6">
      <c r="A109">
        <v>1993</v>
      </c>
      <c r="B109">
        <v>1265</v>
      </c>
      <c r="C109" t="s">
        <v>72</v>
      </c>
      <c r="D109">
        <v>28.692307692307701</v>
      </c>
      <c r="E109">
        <v>0</v>
      </c>
      <c r="F109">
        <v>0</v>
      </c>
    </row>
    <row r="110" spans="1:6">
      <c r="A110">
        <v>1994</v>
      </c>
      <c r="B110">
        <v>1265</v>
      </c>
      <c r="C110" t="s">
        <v>72</v>
      </c>
      <c r="D110">
        <v>7.6666666666666696</v>
      </c>
      <c r="E110">
        <v>0</v>
      </c>
      <c r="F110">
        <v>0</v>
      </c>
    </row>
    <row r="111" spans="1:6">
      <c r="A111">
        <v>1995</v>
      </c>
      <c r="B111">
        <v>1265</v>
      </c>
      <c r="C111" t="s">
        <v>72</v>
      </c>
      <c r="D111">
        <v>21.3125</v>
      </c>
      <c r="E111">
        <v>0</v>
      </c>
      <c r="F111">
        <v>0</v>
      </c>
    </row>
    <row r="112" spans="1:6">
      <c r="A112">
        <v>1996</v>
      </c>
      <c r="B112">
        <v>1265</v>
      </c>
      <c r="C112" t="s">
        <v>72</v>
      </c>
      <c r="D112" t="s">
        <v>72</v>
      </c>
      <c r="E112" t="s">
        <v>72</v>
      </c>
      <c r="F112" t="s">
        <v>72</v>
      </c>
    </row>
    <row r="113" spans="1:6">
      <c r="A113">
        <v>1997</v>
      </c>
      <c r="B113">
        <v>1265</v>
      </c>
      <c r="C113" t="s">
        <v>72</v>
      </c>
      <c r="D113" t="s">
        <v>72</v>
      </c>
      <c r="E113" t="s">
        <v>72</v>
      </c>
      <c r="F113" t="s">
        <v>72</v>
      </c>
    </row>
    <row r="114" spans="1:6">
      <c r="A114">
        <v>1998</v>
      </c>
      <c r="B114">
        <v>1265</v>
      </c>
      <c r="C114" t="s">
        <v>72</v>
      </c>
      <c r="D114" t="s">
        <v>72</v>
      </c>
      <c r="E114" t="s">
        <v>72</v>
      </c>
      <c r="F114" t="s">
        <v>72</v>
      </c>
    </row>
    <row r="115" spans="1:6">
      <c r="A115">
        <v>1999</v>
      </c>
      <c r="B115">
        <v>1265</v>
      </c>
      <c r="C115" t="s">
        <v>77</v>
      </c>
      <c r="D115" t="s">
        <v>72</v>
      </c>
      <c r="E115" t="s">
        <v>72</v>
      </c>
      <c r="F115" t="s">
        <v>72</v>
      </c>
    </row>
    <row r="116" spans="1:6">
      <c r="A116">
        <v>2000</v>
      </c>
      <c r="B116">
        <v>1265</v>
      </c>
      <c r="C116" t="s">
        <v>72</v>
      </c>
      <c r="D116" t="s">
        <v>72</v>
      </c>
      <c r="E116" t="s">
        <v>72</v>
      </c>
      <c r="F116" t="s">
        <v>72</v>
      </c>
    </row>
    <row r="117" spans="1:6">
      <c r="A117">
        <v>2001</v>
      </c>
      <c r="B117">
        <v>1265</v>
      </c>
      <c r="C117" t="s">
        <v>77</v>
      </c>
      <c r="D117">
        <v>84.8333333333333</v>
      </c>
      <c r="E117">
        <v>0</v>
      </c>
      <c r="F117">
        <v>0</v>
      </c>
    </row>
    <row r="118" spans="1:6">
      <c r="A118">
        <v>2002</v>
      </c>
      <c r="B118">
        <v>1265</v>
      </c>
      <c r="C118" t="s">
        <v>77</v>
      </c>
      <c r="D118">
        <v>103.6</v>
      </c>
      <c r="E118">
        <v>0</v>
      </c>
      <c r="F118">
        <v>0</v>
      </c>
    </row>
    <row r="119" spans="1:6">
      <c r="A119">
        <v>2003</v>
      </c>
      <c r="B119">
        <v>1265</v>
      </c>
      <c r="C119" t="s">
        <v>77</v>
      </c>
      <c r="D119" t="s">
        <v>72</v>
      </c>
      <c r="E119" t="s">
        <v>72</v>
      </c>
      <c r="F119" t="s">
        <v>72</v>
      </c>
    </row>
    <row r="120" spans="1:6">
      <c r="A120">
        <v>2004</v>
      </c>
      <c r="B120">
        <v>1265</v>
      </c>
      <c r="C120" t="s">
        <v>77</v>
      </c>
      <c r="D120">
        <v>91.75</v>
      </c>
      <c r="E120">
        <v>0</v>
      </c>
      <c r="F120">
        <v>0</v>
      </c>
    </row>
    <row r="121" spans="1:6">
      <c r="A121">
        <v>2005</v>
      </c>
      <c r="B121">
        <v>1265</v>
      </c>
      <c r="C121" t="s">
        <v>77</v>
      </c>
      <c r="D121" t="s">
        <v>72</v>
      </c>
      <c r="E121" t="s">
        <v>72</v>
      </c>
      <c r="F121" t="s">
        <v>72</v>
      </c>
    </row>
    <row r="122" spans="1:6">
      <c r="A122">
        <v>2006</v>
      </c>
      <c r="B122">
        <v>1265</v>
      </c>
      <c r="C122" t="s">
        <v>77</v>
      </c>
      <c r="D122">
        <v>45.7368421052632</v>
      </c>
      <c r="E122">
        <v>0</v>
      </c>
      <c r="F122">
        <v>0</v>
      </c>
    </row>
    <row r="123" spans="1:6">
      <c r="A123">
        <v>2007</v>
      </c>
      <c r="B123">
        <v>1265</v>
      </c>
      <c r="C123" t="s">
        <v>77</v>
      </c>
      <c r="D123">
        <v>53.285714285714299</v>
      </c>
      <c r="E123">
        <v>0</v>
      </c>
      <c r="F123">
        <v>0</v>
      </c>
    </row>
    <row r="124" spans="1:6">
      <c r="A124">
        <v>2008</v>
      </c>
      <c r="B124">
        <v>1265</v>
      </c>
      <c r="C124" t="s">
        <v>77</v>
      </c>
      <c r="D124">
        <v>255.25</v>
      </c>
      <c r="E124">
        <v>0</v>
      </c>
      <c r="F124">
        <v>0</v>
      </c>
    </row>
    <row r="125" spans="1:6">
      <c r="A125">
        <v>2009</v>
      </c>
      <c r="B125">
        <v>1265</v>
      </c>
      <c r="C125" t="s">
        <v>77</v>
      </c>
      <c r="D125" t="s">
        <v>72</v>
      </c>
      <c r="E125" t="s">
        <v>72</v>
      </c>
      <c r="F125" t="s">
        <v>72</v>
      </c>
    </row>
    <row r="126" spans="1:6">
      <c r="A126">
        <v>2010</v>
      </c>
      <c r="B126">
        <v>1265</v>
      </c>
      <c r="C126" t="s">
        <v>77</v>
      </c>
      <c r="D126">
        <v>44.827586206896598</v>
      </c>
      <c r="E126">
        <v>0</v>
      </c>
      <c r="F126">
        <v>0</v>
      </c>
    </row>
    <row r="127" spans="1:6">
      <c r="A127">
        <v>2011</v>
      </c>
      <c r="B127">
        <v>1265</v>
      </c>
      <c r="C127" t="s">
        <v>77</v>
      </c>
      <c r="D127">
        <v>28.592592592592599</v>
      </c>
      <c r="E127">
        <v>0</v>
      </c>
      <c r="F127">
        <v>28.592592592592599</v>
      </c>
    </row>
    <row r="128" spans="1:6">
      <c r="A128">
        <v>2012</v>
      </c>
      <c r="B128">
        <v>1265</v>
      </c>
      <c r="C128" t="s">
        <v>77</v>
      </c>
      <c r="D128">
        <v>17.911999999999999</v>
      </c>
      <c r="E128">
        <v>0</v>
      </c>
      <c r="F128">
        <v>17.911999999999999</v>
      </c>
    </row>
    <row r="129" spans="1:6">
      <c r="A129">
        <v>2013</v>
      </c>
      <c r="B129">
        <v>1265</v>
      </c>
      <c r="C129" t="s">
        <v>77</v>
      </c>
      <c r="D129">
        <v>12.266272189349101</v>
      </c>
      <c r="E129">
        <v>0</v>
      </c>
      <c r="F129">
        <v>12.266272189349101</v>
      </c>
    </row>
    <row r="130" spans="1:6">
      <c r="A130">
        <v>2014</v>
      </c>
      <c r="B130">
        <v>1265</v>
      </c>
      <c r="C130" t="s">
        <v>77</v>
      </c>
      <c r="D130">
        <v>12.2931034482759</v>
      </c>
      <c r="E130">
        <v>0</v>
      </c>
      <c r="F130">
        <v>12.2931034482759</v>
      </c>
    </row>
    <row r="131" spans="1:6">
      <c r="A131">
        <v>2015</v>
      </c>
      <c r="B131">
        <v>1265</v>
      </c>
      <c r="C131" t="s">
        <v>77</v>
      </c>
      <c r="D131">
        <v>9.0847457627118704</v>
      </c>
      <c r="E131">
        <v>0</v>
      </c>
      <c r="F131">
        <v>9.0847457627118704</v>
      </c>
    </row>
    <row r="132" spans="1:6">
      <c r="A132">
        <v>2016</v>
      </c>
      <c r="B132">
        <v>1265</v>
      </c>
      <c r="C132" t="s">
        <v>77</v>
      </c>
      <c r="D132">
        <v>10.1395348837209</v>
      </c>
      <c r="E132">
        <v>10.1395348837209</v>
      </c>
      <c r="F132">
        <v>0</v>
      </c>
    </row>
    <row r="133" spans="1:6">
      <c r="A133">
        <v>2017</v>
      </c>
      <c r="B133">
        <v>1265</v>
      </c>
      <c r="C133" t="s">
        <v>77</v>
      </c>
      <c r="D133">
        <v>10.4476987447699</v>
      </c>
      <c r="E133">
        <v>10.4476987447699</v>
      </c>
      <c r="F133">
        <v>0</v>
      </c>
    </row>
    <row r="134" spans="1:6">
      <c r="A134">
        <v>2018</v>
      </c>
      <c r="B134">
        <v>1265</v>
      </c>
      <c r="C134" t="s">
        <v>77</v>
      </c>
      <c r="D134">
        <v>11.457317073170699</v>
      </c>
      <c r="E134">
        <v>11.457317073170699</v>
      </c>
      <c r="F134">
        <v>0</v>
      </c>
    </row>
    <row r="135" spans="1:6">
      <c r="A135">
        <v>2019</v>
      </c>
      <c r="B135">
        <v>1265</v>
      </c>
      <c r="C135" t="s">
        <v>77</v>
      </c>
      <c r="D135">
        <v>11.439306358381501</v>
      </c>
      <c r="E135">
        <v>11.439306358381501</v>
      </c>
      <c r="F135">
        <v>0</v>
      </c>
    </row>
    <row r="136" spans="1:6">
      <c r="A136">
        <v>2020</v>
      </c>
      <c r="B136">
        <v>1265</v>
      </c>
      <c r="C136" t="s">
        <v>77</v>
      </c>
      <c r="D136">
        <v>12.5128205128205</v>
      </c>
      <c r="E136">
        <v>12.5128205128205</v>
      </c>
      <c r="F136">
        <v>0</v>
      </c>
    </row>
    <row r="137" spans="1:6">
      <c r="A137">
        <v>2021</v>
      </c>
      <c r="B137">
        <v>1265</v>
      </c>
      <c r="C137" t="s">
        <v>77</v>
      </c>
      <c r="D137">
        <v>11.3172413793103</v>
      </c>
      <c r="E137">
        <v>0</v>
      </c>
      <c r="F137">
        <v>0</v>
      </c>
    </row>
    <row r="138" spans="1:6">
      <c r="A138">
        <v>1988</v>
      </c>
      <c r="B138">
        <v>2270</v>
      </c>
      <c r="C138" t="s">
        <v>78</v>
      </c>
      <c r="D138">
        <v>77.3406593406593</v>
      </c>
      <c r="E138">
        <v>0</v>
      </c>
      <c r="F138">
        <v>0</v>
      </c>
    </row>
    <row r="139" spans="1:6">
      <c r="A139">
        <v>1989</v>
      </c>
      <c r="B139">
        <v>2270</v>
      </c>
      <c r="C139" t="s">
        <v>72</v>
      </c>
      <c r="D139">
        <v>48.138972809667699</v>
      </c>
      <c r="E139">
        <v>0</v>
      </c>
      <c r="F139">
        <v>0</v>
      </c>
    </row>
    <row r="140" spans="1:6">
      <c r="A140">
        <v>1990</v>
      </c>
      <c r="B140">
        <v>2270</v>
      </c>
      <c r="C140" t="s">
        <v>72</v>
      </c>
      <c r="D140">
        <v>26.8005698005698</v>
      </c>
      <c r="E140">
        <v>0</v>
      </c>
      <c r="F140">
        <v>0</v>
      </c>
    </row>
    <row r="141" spans="1:6">
      <c r="A141">
        <v>1991</v>
      </c>
      <c r="B141">
        <v>2270</v>
      </c>
      <c r="C141" t="s">
        <v>72</v>
      </c>
      <c r="D141">
        <v>26.3665158371041</v>
      </c>
      <c r="E141">
        <v>0</v>
      </c>
      <c r="F141">
        <v>0</v>
      </c>
    </row>
    <row r="142" spans="1:6">
      <c r="A142">
        <v>1992</v>
      </c>
      <c r="B142">
        <v>2270</v>
      </c>
      <c r="C142" t="s">
        <v>78</v>
      </c>
      <c r="D142">
        <v>28.8263888888889</v>
      </c>
      <c r="E142">
        <v>0</v>
      </c>
      <c r="F142">
        <v>0</v>
      </c>
    </row>
    <row r="143" spans="1:6">
      <c r="A143">
        <v>1993</v>
      </c>
      <c r="B143">
        <v>2270</v>
      </c>
      <c r="C143" t="s">
        <v>72</v>
      </c>
      <c r="D143">
        <v>39.660869565217403</v>
      </c>
      <c r="E143">
        <v>0</v>
      </c>
      <c r="F143">
        <v>0</v>
      </c>
    </row>
    <row r="144" spans="1:6">
      <c r="A144">
        <v>1994</v>
      </c>
      <c r="B144">
        <v>2270</v>
      </c>
      <c r="C144" t="s">
        <v>72</v>
      </c>
      <c r="D144">
        <v>33.633663366336599</v>
      </c>
      <c r="E144">
        <v>0</v>
      </c>
      <c r="F144">
        <v>0</v>
      </c>
    </row>
    <row r="145" spans="1:6">
      <c r="A145">
        <v>1995</v>
      </c>
      <c r="B145">
        <v>2270</v>
      </c>
      <c r="C145" t="s">
        <v>72</v>
      </c>
      <c r="D145">
        <v>55.010989010989</v>
      </c>
      <c r="E145">
        <v>0</v>
      </c>
      <c r="F145">
        <v>0</v>
      </c>
    </row>
    <row r="146" spans="1:6">
      <c r="A146">
        <v>1996</v>
      </c>
      <c r="B146">
        <v>2270</v>
      </c>
      <c r="C146" t="s">
        <v>78</v>
      </c>
      <c r="D146">
        <v>44.705882352941202</v>
      </c>
      <c r="E146">
        <v>0</v>
      </c>
      <c r="F146">
        <v>0</v>
      </c>
    </row>
    <row r="147" spans="1:6">
      <c r="A147">
        <v>1997</v>
      </c>
      <c r="B147">
        <v>2270</v>
      </c>
      <c r="C147" t="s">
        <v>72</v>
      </c>
      <c r="D147">
        <v>44.303030303030297</v>
      </c>
      <c r="E147">
        <v>0</v>
      </c>
      <c r="F147">
        <v>0</v>
      </c>
    </row>
    <row r="148" spans="1:6">
      <c r="A148">
        <v>1998</v>
      </c>
      <c r="B148">
        <v>2270</v>
      </c>
      <c r="C148" t="s">
        <v>78</v>
      </c>
      <c r="D148">
        <v>42.552380952381</v>
      </c>
      <c r="E148">
        <v>0</v>
      </c>
      <c r="F148">
        <v>0</v>
      </c>
    </row>
    <row r="149" spans="1:6">
      <c r="A149">
        <v>1999</v>
      </c>
      <c r="B149">
        <v>2270</v>
      </c>
      <c r="C149" t="s">
        <v>78</v>
      </c>
      <c r="D149">
        <v>32.875486381323</v>
      </c>
      <c r="E149">
        <v>0</v>
      </c>
      <c r="F149">
        <v>0</v>
      </c>
    </row>
    <row r="150" spans="1:6">
      <c r="A150">
        <v>2000</v>
      </c>
      <c r="B150">
        <v>2270</v>
      </c>
      <c r="C150" t="s">
        <v>78</v>
      </c>
      <c r="D150">
        <v>42.6434782608696</v>
      </c>
      <c r="E150">
        <v>0</v>
      </c>
      <c r="F150">
        <v>0</v>
      </c>
    </row>
    <row r="151" spans="1:6">
      <c r="A151">
        <v>2001</v>
      </c>
      <c r="B151">
        <v>2270</v>
      </c>
      <c r="C151" t="s">
        <v>78</v>
      </c>
      <c r="D151">
        <v>31.810096153846199</v>
      </c>
      <c r="E151">
        <v>0</v>
      </c>
      <c r="F151">
        <v>0</v>
      </c>
    </row>
    <row r="152" spans="1:6">
      <c r="A152">
        <v>2002</v>
      </c>
      <c r="B152">
        <v>2270</v>
      </c>
      <c r="C152" t="s">
        <v>78</v>
      </c>
      <c r="D152">
        <v>32.722580645161301</v>
      </c>
      <c r="E152">
        <v>0</v>
      </c>
      <c r="F152">
        <v>0</v>
      </c>
    </row>
    <row r="153" spans="1:6">
      <c r="A153">
        <v>2003</v>
      </c>
      <c r="B153">
        <v>2270</v>
      </c>
      <c r="C153" t="s">
        <v>78</v>
      </c>
      <c r="D153">
        <v>35.186761229314399</v>
      </c>
      <c r="E153">
        <v>0</v>
      </c>
      <c r="F153">
        <v>0</v>
      </c>
    </row>
    <row r="154" spans="1:6">
      <c r="A154">
        <v>2004</v>
      </c>
      <c r="B154">
        <v>2270</v>
      </c>
      <c r="C154" t="s">
        <v>78</v>
      </c>
      <c r="D154">
        <v>42.418530351437703</v>
      </c>
      <c r="E154">
        <v>0</v>
      </c>
      <c r="F154">
        <v>0</v>
      </c>
    </row>
    <row r="155" spans="1:6">
      <c r="A155">
        <v>2005</v>
      </c>
      <c r="B155">
        <v>2270</v>
      </c>
      <c r="C155" t="s">
        <v>78</v>
      </c>
      <c r="D155">
        <v>17.3061452513966</v>
      </c>
      <c r="E155">
        <v>0</v>
      </c>
      <c r="F155">
        <v>0</v>
      </c>
    </row>
    <row r="156" spans="1:6">
      <c r="A156">
        <v>2006</v>
      </c>
      <c r="B156">
        <v>2270</v>
      </c>
      <c r="C156" t="s">
        <v>78</v>
      </c>
      <c r="D156">
        <v>20.633431085043998</v>
      </c>
      <c r="E156">
        <v>0</v>
      </c>
      <c r="F156">
        <v>0</v>
      </c>
    </row>
    <row r="157" spans="1:6">
      <c r="A157">
        <v>2007</v>
      </c>
      <c r="B157">
        <v>2270</v>
      </c>
      <c r="C157" t="s">
        <v>78</v>
      </c>
      <c r="D157">
        <v>29.355882352941201</v>
      </c>
      <c r="E157">
        <v>0</v>
      </c>
      <c r="F157">
        <v>0</v>
      </c>
    </row>
    <row r="158" spans="1:6">
      <c r="A158">
        <v>2008</v>
      </c>
      <c r="B158">
        <v>2270</v>
      </c>
      <c r="C158" t="s">
        <v>78</v>
      </c>
      <c r="D158">
        <v>16.557411273486402</v>
      </c>
      <c r="E158">
        <v>0</v>
      </c>
      <c r="F158">
        <v>0</v>
      </c>
    </row>
    <row r="159" spans="1:6">
      <c r="A159">
        <v>2009</v>
      </c>
      <c r="B159">
        <v>2270</v>
      </c>
      <c r="C159" t="s">
        <v>78</v>
      </c>
      <c r="D159">
        <v>18.672540381791499</v>
      </c>
      <c r="E159">
        <v>0</v>
      </c>
      <c r="F159">
        <v>0</v>
      </c>
    </row>
    <row r="160" spans="1:6">
      <c r="A160">
        <v>2010</v>
      </c>
      <c r="B160">
        <v>2270</v>
      </c>
      <c r="C160" t="s">
        <v>78</v>
      </c>
      <c r="D160">
        <v>22.253886010362699</v>
      </c>
      <c r="E160">
        <v>0</v>
      </c>
      <c r="F160">
        <v>0</v>
      </c>
    </row>
    <row r="161" spans="1:6">
      <c r="A161">
        <v>2011</v>
      </c>
      <c r="B161">
        <v>2270</v>
      </c>
      <c r="C161" t="s">
        <v>78</v>
      </c>
      <c r="D161">
        <v>15.7394416607015</v>
      </c>
      <c r="E161">
        <v>0</v>
      </c>
      <c r="F161">
        <v>15.7394416607015</v>
      </c>
    </row>
    <row r="162" spans="1:6">
      <c r="A162">
        <v>2012</v>
      </c>
      <c r="B162">
        <v>2270</v>
      </c>
      <c r="C162" t="s">
        <v>78</v>
      </c>
      <c r="D162">
        <v>17.105263157894701</v>
      </c>
      <c r="E162">
        <v>0</v>
      </c>
      <c r="F162">
        <v>17.105263157894701</v>
      </c>
    </row>
    <row r="163" spans="1:6">
      <c r="A163">
        <v>2013</v>
      </c>
      <c r="B163">
        <v>2270</v>
      </c>
      <c r="C163" t="s">
        <v>78</v>
      </c>
      <c r="D163">
        <v>14.878813559321999</v>
      </c>
      <c r="E163">
        <v>0</v>
      </c>
      <c r="F163">
        <v>14.878813559321999</v>
      </c>
    </row>
    <row r="164" spans="1:6">
      <c r="A164">
        <v>2014</v>
      </c>
      <c r="B164">
        <v>2270</v>
      </c>
      <c r="C164" t="s">
        <v>78</v>
      </c>
      <c r="D164">
        <v>17.796758104738199</v>
      </c>
      <c r="E164">
        <v>0</v>
      </c>
      <c r="F164">
        <v>17.796758104738199</v>
      </c>
    </row>
    <row r="165" spans="1:6">
      <c r="A165">
        <v>2015</v>
      </c>
      <c r="B165">
        <v>2270</v>
      </c>
      <c r="C165" t="s">
        <v>78</v>
      </c>
      <c r="D165">
        <v>12.2178169358786</v>
      </c>
      <c r="E165">
        <v>0</v>
      </c>
      <c r="F165">
        <v>12.2178169358786</v>
      </c>
    </row>
    <row r="166" spans="1:6">
      <c r="A166">
        <v>2016</v>
      </c>
      <c r="B166">
        <v>2270</v>
      </c>
      <c r="C166" t="s">
        <v>78</v>
      </c>
      <c r="D166">
        <v>12.5547533092659</v>
      </c>
      <c r="E166">
        <v>12.5547533092659</v>
      </c>
      <c r="F166">
        <v>0</v>
      </c>
    </row>
    <row r="167" spans="1:6">
      <c r="A167">
        <v>2017</v>
      </c>
      <c r="B167">
        <v>2270</v>
      </c>
      <c r="C167" t="s">
        <v>78</v>
      </c>
      <c r="D167">
        <v>12.830303030303</v>
      </c>
      <c r="E167">
        <v>12.830303030303</v>
      </c>
      <c r="F167">
        <v>0</v>
      </c>
    </row>
    <row r="168" spans="1:6">
      <c r="A168">
        <v>2018</v>
      </c>
      <c r="B168">
        <v>2270</v>
      </c>
      <c r="C168" t="s">
        <v>78</v>
      </c>
      <c r="D168">
        <v>12.154617634768099</v>
      </c>
      <c r="E168">
        <v>12.154617634768099</v>
      </c>
      <c r="F168">
        <v>0</v>
      </c>
    </row>
    <row r="169" spans="1:6">
      <c r="A169">
        <v>2019</v>
      </c>
      <c r="B169">
        <v>2270</v>
      </c>
      <c r="C169" t="s">
        <v>78</v>
      </c>
      <c r="D169">
        <v>11.983183856502199</v>
      </c>
      <c r="E169">
        <v>11.983183856502199</v>
      </c>
      <c r="F169">
        <v>0</v>
      </c>
    </row>
    <row r="170" spans="1:6">
      <c r="A170">
        <v>2020</v>
      </c>
      <c r="B170">
        <v>2270</v>
      </c>
      <c r="C170" t="s">
        <v>78</v>
      </c>
      <c r="D170">
        <v>13.4432092798453</v>
      </c>
      <c r="E170">
        <v>13.4432092798453</v>
      </c>
      <c r="F170">
        <v>0</v>
      </c>
    </row>
    <row r="171" spans="1:6">
      <c r="A171">
        <v>2021</v>
      </c>
      <c r="B171">
        <v>2270</v>
      </c>
      <c r="C171" t="s">
        <v>78</v>
      </c>
      <c r="D171">
        <v>12.344310129220499</v>
      </c>
      <c r="E171">
        <v>0</v>
      </c>
      <c r="F171">
        <v>0</v>
      </c>
    </row>
    <row r="172" spans="1:6">
      <c r="A172">
        <v>1988</v>
      </c>
      <c r="B172">
        <v>2410</v>
      </c>
      <c r="C172" t="s">
        <v>79</v>
      </c>
      <c r="D172">
        <v>370.857142857143</v>
      </c>
      <c r="E172">
        <v>0</v>
      </c>
      <c r="F172">
        <v>0</v>
      </c>
    </row>
    <row r="173" spans="1:6">
      <c r="A173">
        <v>1989</v>
      </c>
      <c r="B173">
        <v>2410</v>
      </c>
      <c r="C173" t="s">
        <v>79</v>
      </c>
      <c r="D173">
        <v>43.765432098765402</v>
      </c>
      <c r="E173">
        <v>0</v>
      </c>
      <c r="F173">
        <v>0</v>
      </c>
    </row>
    <row r="174" spans="1:6">
      <c r="A174">
        <v>1990</v>
      </c>
      <c r="B174">
        <v>2410</v>
      </c>
      <c r="C174" t="s">
        <v>79</v>
      </c>
      <c r="D174">
        <v>25.063432835820901</v>
      </c>
      <c r="E174">
        <v>0</v>
      </c>
      <c r="F174">
        <v>0</v>
      </c>
    </row>
    <row r="175" spans="1:6">
      <c r="A175">
        <v>1991</v>
      </c>
      <c r="B175">
        <v>2410</v>
      </c>
      <c r="C175" t="s">
        <v>79</v>
      </c>
      <c r="D175">
        <v>38.8507462686567</v>
      </c>
      <c r="E175">
        <v>0</v>
      </c>
      <c r="F175">
        <v>0</v>
      </c>
    </row>
    <row r="176" spans="1:6">
      <c r="A176">
        <v>1992</v>
      </c>
      <c r="B176">
        <v>2410</v>
      </c>
      <c r="C176" t="s">
        <v>79</v>
      </c>
      <c r="D176">
        <v>23.023728813559298</v>
      </c>
      <c r="E176">
        <v>0</v>
      </c>
      <c r="F176">
        <v>0</v>
      </c>
    </row>
    <row r="177" spans="1:6">
      <c r="A177">
        <v>1993</v>
      </c>
      <c r="B177">
        <v>2410</v>
      </c>
      <c r="C177" t="s">
        <v>79</v>
      </c>
      <c r="D177">
        <v>20.4457364341085</v>
      </c>
      <c r="E177">
        <v>0</v>
      </c>
      <c r="F177">
        <v>0</v>
      </c>
    </row>
    <row r="178" spans="1:6">
      <c r="A178">
        <v>1994</v>
      </c>
      <c r="B178">
        <v>2410</v>
      </c>
      <c r="C178" t="s">
        <v>79</v>
      </c>
      <c r="D178">
        <v>10.339229968782499</v>
      </c>
      <c r="E178">
        <v>0</v>
      </c>
      <c r="F178">
        <v>0</v>
      </c>
    </row>
    <row r="179" spans="1:6">
      <c r="A179">
        <v>1995</v>
      </c>
      <c r="B179">
        <v>2410</v>
      </c>
      <c r="C179" t="s">
        <v>79</v>
      </c>
      <c r="D179">
        <v>9.4608585858585901</v>
      </c>
      <c r="E179">
        <v>0</v>
      </c>
      <c r="F179">
        <v>0</v>
      </c>
    </row>
    <row r="180" spans="1:6">
      <c r="A180">
        <v>1996</v>
      </c>
      <c r="B180">
        <v>2410</v>
      </c>
      <c r="C180" t="s">
        <v>79</v>
      </c>
      <c r="D180">
        <v>10.260631001371699</v>
      </c>
      <c r="E180">
        <v>0</v>
      </c>
      <c r="F180">
        <v>0</v>
      </c>
    </row>
    <row r="181" spans="1:6">
      <c r="A181">
        <v>1997</v>
      </c>
      <c r="B181">
        <v>2410</v>
      </c>
      <c r="C181" t="s">
        <v>79</v>
      </c>
      <c r="D181">
        <v>10.5135135135135</v>
      </c>
      <c r="E181">
        <v>0</v>
      </c>
      <c r="F181">
        <v>0</v>
      </c>
    </row>
    <row r="182" spans="1:6">
      <c r="A182">
        <v>1998</v>
      </c>
      <c r="B182">
        <v>2410</v>
      </c>
      <c r="C182" t="s">
        <v>79</v>
      </c>
      <c r="D182">
        <v>8.6103351955307303</v>
      </c>
      <c r="E182">
        <v>0</v>
      </c>
      <c r="F182">
        <v>0</v>
      </c>
    </row>
    <row r="183" spans="1:6">
      <c r="A183">
        <v>1999</v>
      </c>
      <c r="B183">
        <v>2410</v>
      </c>
      <c r="C183" t="s">
        <v>79</v>
      </c>
      <c r="D183">
        <v>11.4473684210526</v>
      </c>
      <c r="E183">
        <v>0</v>
      </c>
      <c r="F183">
        <v>0</v>
      </c>
    </row>
    <row r="184" spans="1:6">
      <c r="A184">
        <v>2000</v>
      </c>
      <c r="B184">
        <v>2410</v>
      </c>
      <c r="C184" t="s">
        <v>79</v>
      </c>
      <c r="D184">
        <v>9.3951367781155</v>
      </c>
      <c r="E184">
        <v>0</v>
      </c>
      <c r="F184">
        <v>0</v>
      </c>
    </row>
    <row r="185" spans="1:6">
      <c r="A185">
        <v>2001</v>
      </c>
      <c r="B185">
        <v>2410</v>
      </c>
      <c r="C185" t="s">
        <v>79</v>
      </c>
      <c r="D185">
        <v>8.8302521008403403</v>
      </c>
      <c r="E185">
        <v>0</v>
      </c>
      <c r="F185">
        <v>0</v>
      </c>
    </row>
    <row r="186" spans="1:6">
      <c r="A186">
        <v>2002</v>
      </c>
      <c r="B186">
        <v>2410</v>
      </c>
      <c r="C186" t="s">
        <v>79</v>
      </c>
      <c r="D186">
        <v>7.87860394537178</v>
      </c>
      <c r="E186">
        <v>0</v>
      </c>
      <c r="F186">
        <v>0</v>
      </c>
    </row>
    <row r="187" spans="1:6">
      <c r="A187">
        <v>2003</v>
      </c>
      <c r="B187">
        <v>2410</v>
      </c>
      <c r="C187" t="s">
        <v>79</v>
      </c>
      <c r="D187">
        <v>8.1817058096415298</v>
      </c>
      <c r="E187">
        <v>0</v>
      </c>
      <c r="F187">
        <v>0</v>
      </c>
    </row>
    <row r="188" spans="1:6">
      <c r="A188">
        <v>2004</v>
      </c>
      <c r="B188">
        <v>2410</v>
      </c>
      <c r="C188" t="s">
        <v>79</v>
      </c>
      <c r="D188">
        <v>8.2923649906890091</v>
      </c>
      <c r="E188">
        <v>0</v>
      </c>
      <c r="F188">
        <v>0</v>
      </c>
    </row>
    <row r="189" spans="1:6">
      <c r="A189">
        <v>2005</v>
      </c>
      <c r="B189">
        <v>2410</v>
      </c>
      <c r="C189" t="s">
        <v>79</v>
      </c>
      <c r="D189">
        <v>7.8696013289036504</v>
      </c>
      <c r="E189">
        <v>0</v>
      </c>
      <c r="F189">
        <v>0</v>
      </c>
    </row>
    <row r="190" spans="1:6">
      <c r="A190">
        <v>2006</v>
      </c>
      <c r="B190">
        <v>2410</v>
      </c>
      <c r="C190" t="s">
        <v>79</v>
      </c>
      <c r="D190">
        <v>8.2126696832579196</v>
      </c>
      <c r="E190">
        <v>0</v>
      </c>
      <c r="F190">
        <v>0</v>
      </c>
    </row>
    <row r="191" spans="1:6">
      <c r="A191">
        <v>2007</v>
      </c>
      <c r="B191">
        <v>2410</v>
      </c>
      <c r="C191" t="s">
        <v>79</v>
      </c>
      <c r="D191">
        <v>8.8135593220338997</v>
      </c>
      <c r="E191">
        <v>0</v>
      </c>
      <c r="F191">
        <v>0</v>
      </c>
    </row>
    <row r="192" spans="1:6">
      <c r="A192">
        <v>2008</v>
      </c>
      <c r="B192">
        <v>2410</v>
      </c>
      <c r="C192" t="s">
        <v>79</v>
      </c>
      <c r="D192">
        <v>9.9344537815126106</v>
      </c>
      <c r="E192">
        <v>0</v>
      </c>
      <c r="F192">
        <v>0</v>
      </c>
    </row>
    <row r="193" spans="1:6">
      <c r="A193">
        <v>2009</v>
      </c>
      <c r="B193">
        <v>2410</v>
      </c>
      <c r="C193" t="s">
        <v>79</v>
      </c>
      <c r="D193">
        <v>8.0127795527156493</v>
      </c>
      <c r="E193">
        <v>0</v>
      </c>
      <c r="F193">
        <v>0</v>
      </c>
    </row>
    <row r="194" spans="1:6">
      <c r="A194">
        <v>2010</v>
      </c>
      <c r="B194">
        <v>2410</v>
      </c>
      <c r="C194" t="s">
        <v>79</v>
      </c>
      <c r="D194">
        <v>12.566731141199201</v>
      </c>
      <c r="E194">
        <v>0</v>
      </c>
      <c r="F194">
        <v>0</v>
      </c>
    </row>
    <row r="195" spans="1:6">
      <c r="A195">
        <v>2011</v>
      </c>
      <c r="B195">
        <v>2410</v>
      </c>
      <c r="C195" t="s">
        <v>79</v>
      </c>
      <c r="D195">
        <v>12.153623188405801</v>
      </c>
      <c r="E195">
        <v>0</v>
      </c>
      <c r="F195">
        <v>12.153623188405801</v>
      </c>
    </row>
    <row r="196" spans="1:6">
      <c r="A196">
        <v>2012</v>
      </c>
      <c r="B196">
        <v>2410</v>
      </c>
      <c r="C196" t="s">
        <v>79</v>
      </c>
      <c r="D196">
        <v>9.7314725697786297</v>
      </c>
      <c r="E196">
        <v>0</v>
      </c>
      <c r="F196">
        <v>9.7314725697786297</v>
      </c>
    </row>
    <row r="197" spans="1:6">
      <c r="A197">
        <v>2013</v>
      </c>
      <c r="B197">
        <v>2410</v>
      </c>
      <c r="C197" t="s">
        <v>79</v>
      </c>
      <c r="D197">
        <v>10.2694198623402</v>
      </c>
      <c r="E197">
        <v>0</v>
      </c>
      <c r="F197">
        <v>10.2694198623402</v>
      </c>
    </row>
    <row r="198" spans="1:6">
      <c r="A198">
        <v>2014</v>
      </c>
      <c r="B198">
        <v>2410</v>
      </c>
      <c r="C198" t="s">
        <v>79</v>
      </c>
      <c r="D198">
        <v>11.0757062146893</v>
      </c>
      <c r="E198">
        <v>0</v>
      </c>
      <c r="F198">
        <v>11.0757062146893</v>
      </c>
    </row>
    <row r="199" spans="1:6">
      <c r="A199">
        <v>2015</v>
      </c>
      <c r="B199">
        <v>2410</v>
      </c>
      <c r="C199" t="s">
        <v>79</v>
      </c>
      <c r="D199">
        <v>9.6216216216216193</v>
      </c>
      <c r="E199">
        <v>0</v>
      </c>
      <c r="F199">
        <v>9.6216216216216193</v>
      </c>
    </row>
    <row r="200" spans="1:6">
      <c r="A200">
        <v>2016</v>
      </c>
      <c r="B200">
        <v>2410</v>
      </c>
      <c r="C200" t="s">
        <v>79</v>
      </c>
      <c r="D200">
        <v>9.4294653014789507</v>
      </c>
      <c r="E200">
        <v>9.4294653014789507</v>
      </c>
      <c r="F200">
        <v>0</v>
      </c>
    </row>
    <row r="201" spans="1:6">
      <c r="A201">
        <v>2017</v>
      </c>
      <c r="B201">
        <v>2410</v>
      </c>
      <c r="C201" t="s">
        <v>79</v>
      </c>
      <c r="D201">
        <v>10.620013995801299</v>
      </c>
      <c r="E201">
        <v>10.620013995801299</v>
      </c>
      <c r="F201">
        <v>0</v>
      </c>
    </row>
    <row r="202" spans="1:6">
      <c r="A202">
        <v>2018</v>
      </c>
      <c r="B202">
        <v>2410</v>
      </c>
      <c r="C202" t="s">
        <v>79</v>
      </c>
      <c r="D202">
        <v>9.6139971139971099</v>
      </c>
      <c r="E202">
        <v>9.6139971139971099</v>
      </c>
      <c r="F202">
        <v>0</v>
      </c>
    </row>
    <row r="203" spans="1:6">
      <c r="A203">
        <v>2019</v>
      </c>
      <c r="B203">
        <v>2410</v>
      </c>
      <c r="C203" t="s">
        <v>79</v>
      </c>
      <c r="D203">
        <v>9.2119173474291198</v>
      </c>
      <c r="E203">
        <v>9.2119173474291198</v>
      </c>
      <c r="F203">
        <v>0</v>
      </c>
    </row>
    <row r="204" spans="1:6">
      <c r="A204">
        <v>2020</v>
      </c>
      <c r="B204">
        <v>2410</v>
      </c>
      <c r="C204" t="s">
        <v>79</v>
      </c>
      <c r="D204">
        <v>8.4476423759951</v>
      </c>
      <c r="E204">
        <v>8.4476423759951</v>
      </c>
      <c r="F204">
        <v>0</v>
      </c>
    </row>
    <row r="205" spans="1:6">
      <c r="A205">
        <v>2021</v>
      </c>
      <c r="B205">
        <v>2410</v>
      </c>
      <c r="C205" t="s">
        <v>79</v>
      </c>
      <c r="D205">
        <v>9.7551843317972295</v>
      </c>
      <c r="E205">
        <v>0</v>
      </c>
      <c r="F205">
        <v>0</v>
      </c>
    </row>
  </sheetData>
  <autoFilter ref="A1:F205" xr:uid="{5CF00937-F916-4B2F-83F4-F4F7F41ADDF6}">
    <sortState xmlns:xlrd2="http://schemas.microsoft.com/office/spreadsheetml/2017/richdata2" ref="A2:F205">
      <sortCondition ref="B1:B205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320-63DA-4ADD-BBA8-4E808B77BC57}">
  <dimension ref="A1:C15"/>
  <sheetViews>
    <sheetView zoomScale="200" zoomScaleNormal="200" workbookViewId="0">
      <selection activeCell="C21" sqref="C21"/>
    </sheetView>
  </sheetViews>
  <sheetFormatPr defaultRowHeight="15"/>
  <cols>
    <col min="1" max="1" width="12.85546875" customWidth="1"/>
    <col min="2" max="3" width="21.42578125" customWidth="1"/>
    <col min="4" max="7" width="14.28515625" customWidth="1"/>
  </cols>
  <sheetData>
    <row r="1" spans="1:3">
      <c r="A1" t="s">
        <v>80</v>
      </c>
    </row>
    <row r="4" spans="1:3" ht="15" customHeight="1">
      <c r="A4" s="4"/>
      <c r="B4" s="32" t="s">
        <v>81</v>
      </c>
      <c r="C4" s="32"/>
    </row>
    <row r="5" spans="1:3">
      <c r="A5" s="4"/>
      <c r="B5" s="32"/>
      <c r="C5" s="32"/>
    </row>
    <row r="6" spans="1:3" ht="15" customHeight="1">
      <c r="A6" s="5"/>
      <c r="B6" s="2">
        <v>2021</v>
      </c>
      <c r="C6" s="2" t="s">
        <v>22</v>
      </c>
    </row>
    <row r="7" spans="1:3">
      <c r="A7" s="3" t="s">
        <v>4</v>
      </c>
      <c r="B7" s="10">
        <f>starts_table6!J4</f>
        <v>9.7551843317972295</v>
      </c>
      <c r="C7" s="10">
        <f>starts_table6!K4</f>
        <v>9.4646072269403163</v>
      </c>
    </row>
    <row r="8" spans="1:3">
      <c r="A8" s="3" t="s">
        <v>5</v>
      </c>
      <c r="B8" s="10">
        <f>starts_table6!J5</f>
        <v>17.489096573208698</v>
      </c>
      <c r="C8" s="10">
        <f>starts_table6!K5</f>
        <v>15.197970512492759</v>
      </c>
    </row>
    <row r="9" spans="1:3">
      <c r="A9" t="s">
        <v>6</v>
      </c>
      <c r="B9" s="10">
        <f>starts_table6!J6</f>
        <v>16.535714285714299</v>
      </c>
      <c r="C9" s="10">
        <f>starts_table6!K6</f>
        <v>15.271415890505381</v>
      </c>
    </row>
    <row r="10" spans="1:3">
      <c r="A10" t="s">
        <v>7</v>
      </c>
      <c r="B10" s="10">
        <f>starts_table6!J7</f>
        <v>12.344310129220499</v>
      </c>
      <c r="C10" s="10">
        <f>starts_table6!K7</f>
        <v>12.5932134221369</v>
      </c>
    </row>
    <row r="11" spans="1:3">
      <c r="A11" t="s">
        <v>8</v>
      </c>
      <c r="B11" s="10">
        <f>starts_table6!J8</f>
        <v>11.3172413793103</v>
      </c>
      <c r="C11" s="10">
        <f>starts_table6!K8</f>
        <v>11.1993355145727</v>
      </c>
    </row>
    <row r="12" spans="1:3">
      <c r="A12" s="1" t="s">
        <v>9</v>
      </c>
      <c r="B12" s="14">
        <f>starts_table6!J9</f>
        <v>12.109878499735901</v>
      </c>
      <c r="C12" s="14">
        <f>starts_table6!K9</f>
        <v>11.29802743917144</v>
      </c>
    </row>
    <row r="13" spans="1:3">
      <c r="B13" s="10"/>
      <c r="C13" s="10"/>
    </row>
    <row r="14" spans="1:3">
      <c r="A14" t="s">
        <v>82</v>
      </c>
    </row>
    <row r="15" spans="1:3">
      <c r="A15" t="s">
        <v>83</v>
      </c>
    </row>
  </sheetData>
  <mergeCells count="1">
    <mergeCell ref="B4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F015-F975-4AED-BFF9-08110D1615F7}">
  <dimension ref="A1:K14"/>
  <sheetViews>
    <sheetView workbookViewId="0"/>
  </sheetViews>
  <sheetFormatPr defaultRowHeight="15"/>
  <cols>
    <col min="1" max="1" width="12.85546875" customWidth="1"/>
    <col min="2" max="2" width="7.85546875" customWidth="1"/>
    <col min="3" max="3" width="9.28515625" customWidth="1"/>
    <col min="4" max="4" width="7.85546875" customWidth="1"/>
    <col min="5" max="5" width="9.28515625" customWidth="1"/>
    <col min="6" max="6" width="7.85546875" customWidth="1"/>
    <col min="7" max="7" width="9.28515625" customWidth="1"/>
    <col min="8" max="8" width="7.85546875" customWidth="1"/>
    <col min="9" max="9" width="9.28515625" customWidth="1"/>
    <col min="11" max="11" width="9.28515625" customWidth="1"/>
  </cols>
  <sheetData>
    <row r="1" spans="1:11">
      <c r="A1" t="s">
        <v>10</v>
      </c>
    </row>
    <row r="4" spans="1:11" ht="15" customHeight="1">
      <c r="A4" s="33"/>
      <c r="B4" s="32" t="s">
        <v>11</v>
      </c>
      <c r="C4" s="32"/>
      <c r="D4" s="32"/>
      <c r="E4" s="32"/>
      <c r="F4" s="32"/>
      <c r="G4" s="32"/>
      <c r="H4" s="32"/>
      <c r="I4" s="32"/>
      <c r="J4" s="32"/>
      <c r="K4" s="32"/>
    </row>
    <row r="5" spans="1:11">
      <c r="A5" s="33"/>
      <c r="B5" s="32" t="s">
        <v>12</v>
      </c>
      <c r="C5" s="32"/>
      <c r="D5" s="32" t="s">
        <v>13</v>
      </c>
      <c r="E5" s="32"/>
      <c r="F5" s="32" t="s">
        <v>14</v>
      </c>
      <c r="G5" s="32"/>
      <c r="H5" s="32" t="s">
        <v>15</v>
      </c>
      <c r="I5" s="32"/>
      <c r="J5" s="32" t="s">
        <v>16</v>
      </c>
      <c r="K5" s="32"/>
    </row>
    <row r="6" spans="1:11" ht="30" customHeight="1">
      <c r="A6" s="34"/>
      <c r="B6" s="28" t="s">
        <v>17</v>
      </c>
      <c r="C6" s="28" t="s">
        <v>18</v>
      </c>
      <c r="D6" s="28" t="s">
        <v>17</v>
      </c>
      <c r="E6" s="28" t="s">
        <v>18</v>
      </c>
      <c r="F6" s="28" t="s">
        <v>17</v>
      </c>
      <c r="G6" s="28" t="s">
        <v>18</v>
      </c>
      <c r="H6" s="28" t="s">
        <v>17</v>
      </c>
      <c r="I6" s="28" t="s">
        <v>18</v>
      </c>
      <c r="J6" s="28" t="s">
        <v>17</v>
      </c>
      <c r="K6" s="28" t="s">
        <v>18</v>
      </c>
    </row>
    <row r="7" spans="1:11" ht="15" customHeight="1">
      <c r="A7" s="3" t="s">
        <v>4</v>
      </c>
      <c r="B7" s="7">
        <f>starts_table1!B7</f>
        <v>3015</v>
      </c>
      <c r="C7" s="29">
        <f>starts_table1!C7</f>
        <v>-2.2690437601296631</v>
      </c>
      <c r="D7" s="7">
        <f>starts_table1!D7</f>
        <v>648</v>
      </c>
      <c r="E7" s="29">
        <f>starts_table1!E7</f>
        <v>1.8867924528301883</v>
      </c>
      <c r="F7" s="7">
        <f>starts_table1!F7</f>
        <v>2903</v>
      </c>
      <c r="G7" s="29">
        <f>starts_table1!G7</f>
        <v>10.464231354642317</v>
      </c>
      <c r="H7" s="7">
        <f>starts_table1!H7</f>
        <v>19447</v>
      </c>
      <c r="I7" s="29">
        <f>starts_table1!I7</f>
        <v>21.376856821869939</v>
      </c>
      <c r="J7" s="7">
        <f>starts_table1!J7</f>
        <v>26013</v>
      </c>
      <c r="K7" s="29">
        <f>starts_table1!K7</f>
        <v>16.280005364087422</v>
      </c>
    </row>
    <row r="8" spans="1:11">
      <c r="A8" s="3" t="s">
        <v>5</v>
      </c>
      <c r="B8" s="7">
        <f>starts_table1!B8</f>
        <v>5512</v>
      </c>
      <c r="C8" s="29">
        <f>starts_table1!C8</f>
        <v>58.0728419845139</v>
      </c>
      <c r="D8" s="7">
        <f>starts_table1!D8</f>
        <v>1360</v>
      </c>
      <c r="E8" s="29">
        <f>starts_table1!E8</f>
        <v>33.333333333333329</v>
      </c>
      <c r="F8" s="7">
        <f>starts_table1!F8</f>
        <v>1831</v>
      </c>
      <c r="G8" s="29">
        <f>starts_table1!G8</f>
        <v>28.131560531840449</v>
      </c>
      <c r="H8" s="7">
        <f>starts_table1!H8</f>
        <v>6314</v>
      </c>
      <c r="I8" s="29">
        <f>starts_table1!I8</f>
        <v>91.39133070627463</v>
      </c>
      <c r="J8" s="7">
        <f>starts_table1!J8</f>
        <v>15017</v>
      </c>
      <c r="K8" s="29">
        <f>starts_table1!K8</f>
        <v>62.609637249593945</v>
      </c>
    </row>
    <row r="9" spans="1:11">
      <c r="A9" t="s">
        <v>6</v>
      </c>
      <c r="B9" s="7">
        <f>starts_table1!B9</f>
        <v>5701</v>
      </c>
      <c r="C9" s="29">
        <f>starts_table1!C9</f>
        <v>37.771870468825533</v>
      </c>
      <c r="D9" s="7">
        <f>starts_table1!D9</f>
        <v>1264</v>
      </c>
      <c r="E9" s="29">
        <f>starts_table1!E9</f>
        <v>1.1200000000000099</v>
      </c>
      <c r="F9" s="7">
        <f>starts_table1!F9</f>
        <v>1671</v>
      </c>
      <c r="G9" s="29">
        <f>starts_table1!G9</f>
        <v>32.935560859188541</v>
      </c>
      <c r="H9" s="7">
        <f>starts_table1!H9</f>
        <v>3910</v>
      </c>
      <c r="I9" s="29">
        <f>starts_table1!I9</f>
        <v>-19.663036778302857</v>
      </c>
      <c r="J9" s="7">
        <f>starts_table1!J9</f>
        <v>12546</v>
      </c>
      <c r="K9" s="29">
        <f>starts_table1!K9</f>
        <v>8.9819318971507975</v>
      </c>
    </row>
    <row r="10" spans="1:11">
      <c r="A10" t="s">
        <v>7</v>
      </c>
      <c r="B10" s="7">
        <f>starts_table1!B10</f>
        <v>6920</v>
      </c>
      <c r="C10" s="29">
        <f>starts_table1!C10</f>
        <v>18.331053351573189</v>
      </c>
      <c r="D10" s="7">
        <f>starts_table1!D10</f>
        <v>786</v>
      </c>
      <c r="E10" s="29">
        <f>starts_table1!E10</f>
        <v>-2.1170610211706076</v>
      </c>
      <c r="F10" s="7">
        <f>starts_table1!F10</f>
        <v>3955</v>
      </c>
      <c r="G10" s="29">
        <f>starts_table1!G10</f>
        <v>2.1172217918925984</v>
      </c>
      <c r="H10" s="7">
        <f>starts_table1!H10</f>
        <v>30237</v>
      </c>
      <c r="I10" s="29">
        <f>starts_table1!I10</f>
        <v>7.7468552898834808</v>
      </c>
      <c r="J10" s="7">
        <f>starts_table1!J10</f>
        <v>41898</v>
      </c>
      <c r="K10" s="29">
        <f>starts_table1!K10</f>
        <v>8.5806100500168458</v>
      </c>
    </row>
    <row r="11" spans="1:11">
      <c r="A11" t="s">
        <v>8</v>
      </c>
      <c r="B11" s="7">
        <f>starts_table1!B11</f>
        <v>3276</v>
      </c>
      <c r="C11" s="29">
        <f>starts_table1!C11</f>
        <v>14.265783048482739</v>
      </c>
      <c r="D11" s="7">
        <f>starts_table1!D11</f>
        <v>255</v>
      </c>
      <c r="E11" s="29">
        <f>starts_table1!E11</f>
        <v>-24.332344213649847</v>
      </c>
      <c r="F11" s="7">
        <f>starts_table1!F11</f>
        <v>2824</v>
      </c>
      <c r="G11" s="29">
        <f>starts_table1!G11</f>
        <v>-2.553485162180813</v>
      </c>
      <c r="H11" s="7">
        <f>starts_table1!H11</f>
        <v>3866</v>
      </c>
      <c r="I11" s="29">
        <f>starts_table1!I11</f>
        <v>0.46777546777547752</v>
      </c>
      <c r="J11" s="7">
        <f>starts_table1!J11</f>
        <v>10221</v>
      </c>
      <c r="K11" s="29">
        <f>starts_table1!K11</f>
        <v>2.7236180904522511</v>
      </c>
    </row>
    <row r="12" spans="1:11">
      <c r="A12" s="1" t="s">
        <v>9</v>
      </c>
      <c r="B12" s="8">
        <f>starts_table1!B12</f>
        <v>2901</v>
      </c>
      <c r="C12" s="30">
        <f>starts_table1!C12</f>
        <v>16.365824308062571</v>
      </c>
      <c r="D12" s="8">
        <f>starts_table1!D12</f>
        <v>756</v>
      </c>
      <c r="E12" s="30">
        <f>starts_table1!E12</f>
        <v>-4.6658259773013855</v>
      </c>
      <c r="F12" s="8">
        <f>starts_table1!F12</f>
        <v>1388</v>
      </c>
      <c r="G12" s="30">
        <f>starts_table1!G12</f>
        <v>19.65517241379311</v>
      </c>
      <c r="H12" s="8">
        <f>starts_table1!H12</f>
        <v>27298</v>
      </c>
      <c r="I12" s="30">
        <f>starts_table1!I12</f>
        <v>19.581216050464345</v>
      </c>
      <c r="J12" s="8">
        <f>starts_table1!J12</f>
        <v>32343</v>
      </c>
      <c r="K12" s="30">
        <f>starts_table1!K12</f>
        <v>18.585466011586128</v>
      </c>
    </row>
    <row r="14" spans="1:11">
      <c r="A14" t="s">
        <v>19</v>
      </c>
    </row>
  </sheetData>
  <mergeCells count="7">
    <mergeCell ref="J5:K5"/>
    <mergeCell ref="B4:K4"/>
    <mergeCell ref="A4:A6"/>
    <mergeCell ref="B5:C5"/>
    <mergeCell ref="D5:E5"/>
    <mergeCell ref="F5:G5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BC9B-2574-4CD1-8F7B-75F8130BB6C5}">
  <dimension ref="A1:L14"/>
  <sheetViews>
    <sheetView zoomScaleNormal="100" workbookViewId="0"/>
  </sheetViews>
  <sheetFormatPr defaultRowHeight="15"/>
  <cols>
    <col min="1" max="1" width="12.85546875" customWidth="1"/>
    <col min="2" max="2" width="7.85546875" customWidth="1"/>
    <col min="3" max="3" width="11.42578125" customWidth="1"/>
    <col min="4" max="4" width="7.85546875" customWidth="1"/>
    <col min="5" max="5" width="11.42578125" customWidth="1"/>
    <col min="6" max="6" width="7.85546875" customWidth="1"/>
    <col min="7" max="7" width="11.42578125" customWidth="1"/>
    <col min="8" max="8" width="7.85546875" customWidth="1"/>
    <col min="9" max="9" width="11.42578125" customWidth="1"/>
  </cols>
  <sheetData>
    <row r="1" spans="1:12">
      <c r="A1" t="s">
        <v>20</v>
      </c>
    </row>
    <row r="4" spans="1:12">
      <c r="A4" s="33"/>
      <c r="B4" s="32" t="s">
        <v>21</v>
      </c>
      <c r="C4" s="32"/>
      <c r="D4" s="32"/>
      <c r="E4" s="32"/>
      <c r="F4" s="32"/>
      <c r="G4" s="32"/>
      <c r="H4" s="32"/>
      <c r="I4" s="32"/>
    </row>
    <row r="5" spans="1:12">
      <c r="A5" s="33"/>
      <c r="B5" s="32" t="s">
        <v>12</v>
      </c>
      <c r="C5" s="32"/>
      <c r="D5" s="32" t="s">
        <v>13</v>
      </c>
      <c r="E5" s="32"/>
      <c r="F5" s="32" t="s">
        <v>14</v>
      </c>
      <c r="G5" s="32"/>
      <c r="H5" s="32" t="s">
        <v>15</v>
      </c>
      <c r="I5" s="32"/>
    </row>
    <row r="6" spans="1:12" ht="30">
      <c r="A6" s="34"/>
      <c r="B6" s="2">
        <v>2021</v>
      </c>
      <c r="C6" s="2" t="s">
        <v>22</v>
      </c>
      <c r="D6" s="2">
        <v>2021</v>
      </c>
      <c r="E6" s="2" t="s">
        <v>22</v>
      </c>
      <c r="F6" s="2">
        <v>2021</v>
      </c>
      <c r="G6" s="2" t="s">
        <v>22</v>
      </c>
      <c r="H6" s="2">
        <v>2021</v>
      </c>
      <c r="I6" s="2" t="s">
        <v>22</v>
      </c>
    </row>
    <row r="7" spans="1:12" ht="15" customHeight="1">
      <c r="A7" s="3" t="s">
        <v>4</v>
      </c>
      <c r="B7" s="10">
        <f>starts_table2!B7</f>
        <v>11.590358666820435</v>
      </c>
      <c r="C7" s="10">
        <f>starts_table2!C7</f>
        <v>16.544824031116732</v>
      </c>
      <c r="D7" s="10">
        <f>starts_table2!D7</f>
        <v>2.4910621612270787</v>
      </c>
      <c r="E7" s="10">
        <f>starts_table2!E7</f>
        <v>1.8940281487729822</v>
      </c>
      <c r="F7" s="10">
        <f>starts_table2!F7</f>
        <v>11.159804713028102</v>
      </c>
      <c r="G7" s="10">
        <f>starts_table2!G7</f>
        <v>11.543808675820486</v>
      </c>
      <c r="H7" s="10">
        <f>starts_table2!H7</f>
        <v>74.758774458924378</v>
      </c>
      <c r="I7" s="10">
        <f>starts_table2!I7</f>
        <v>70.017339144289807</v>
      </c>
      <c r="K7" s="27"/>
      <c r="L7" s="27"/>
    </row>
    <row r="8" spans="1:12">
      <c r="A8" s="3" t="s">
        <v>5</v>
      </c>
      <c r="B8" s="10">
        <f>starts_table2!B8</f>
        <v>36.705067590064594</v>
      </c>
      <c r="C8" s="10">
        <f>starts_table2!C8</f>
        <v>35.400990660566414</v>
      </c>
      <c r="D8" s="10">
        <f>starts_table2!D8</f>
        <v>9.0564027435573013</v>
      </c>
      <c r="E8" s="10">
        <f>starts_table2!E8</f>
        <v>10.670397398570726</v>
      </c>
      <c r="F8" s="10">
        <f>starts_table2!F8</f>
        <v>12.192848105480456</v>
      </c>
      <c r="G8" s="10">
        <f>starts_table2!G8</f>
        <v>14.203879457027263</v>
      </c>
      <c r="H8" s="10">
        <f>starts_table2!H8</f>
        <v>42.045681560897648</v>
      </c>
      <c r="I8" s="10">
        <f>starts_table2!I8</f>
        <v>39.724732483835595</v>
      </c>
      <c r="K8" s="27"/>
      <c r="L8" s="27"/>
    </row>
    <row r="9" spans="1:12">
      <c r="A9" t="s">
        <v>6</v>
      </c>
      <c r="B9" s="10">
        <f>starts_table2!B9</f>
        <v>45.440777937191136</v>
      </c>
      <c r="C9" s="10">
        <f>starts_table2!C9</f>
        <v>41.783740533298598</v>
      </c>
      <c r="D9" s="10">
        <f>starts_table2!D9</f>
        <v>10.074924278654551</v>
      </c>
      <c r="E9" s="10">
        <f>starts_table2!E9</f>
        <v>15.046240300701513</v>
      </c>
      <c r="F9" s="10">
        <f>starts_table2!F9</f>
        <v>13.31898613103778</v>
      </c>
      <c r="G9" s="10">
        <f>starts_table2!G9</f>
        <v>12.660724586442381</v>
      </c>
      <c r="H9" s="10">
        <f>starts_table2!H9</f>
        <v>31.165311653116529</v>
      </c>
      <c r="I9" s="10">
        <f>starts_table2!I9</f>
        <v>30.509294579557505</v>
      </c>
      <c r="K9" s="27"/>
      <c r="L9" s="27"/>
    </row>
    <row r="10" spans="1:12">
      <c r="A10" t="s">
        <v>7</v>
      </c>
      <c r="B10" s="10">
        <f>starts_table2!B10</f>
        <v>16.516301494104731</v>
      </c>
      <c r="C10" s="10">
        <f>starts_table2!C10</f>
        <v>20.496910935978416</v>
      </c>
      <c r="D10" s="10">
        <f>starts_table2!D10</f>
        <v>1.875984533867965</v>
      </c>
      <c r="E10" s="10">
        <f>starts_table2!E10</f>
        <v>2.3924947185253376</v>
      </c>
      <c r="F10" s="10">
        <f>starts_table2!F10</f>
        <v>9.4395913886104346</v>
      </c>
      <c r="G10" s="10">
        <f>starts_table2!G10</f>
        <v>12.701081837580686</v>
      </c>
      <c r="H10" s="10">
        <f>starts_table2!H10</f>
        <v>72.168122583416874</v>
      </c>
      <c r="I10" s="10">
        <f>starts_table2!I10</f>
        <v>64.409512507915551</v>
      </c>
      <c r="K10" s="27"/>
      <c r="L10" s="27"/>
    </row>
    <row r="11" spans="1:12">
      <c r="A11" t="s">
        <v>8</v>
      </c>
      <c r="B11" s="10">
        <f>starts_table2!B11</f>
        <v>32.05165835045495</v>
      </c>
      <c r="C11" s="10">
        <f>starts_table2!C11</f>
        <v>32.910729253981557</v>
      </c>
      <c r="D11" s="10">
        <f>starts_table2!D11</f>
        <v>2.4948635162899913</v>
      </c>
      <c r="E11" s="10">
        <f>starts_table2!E11</f>
        <v>4.065381391450126</v>
      </c>
      <c r="F11" s="10">
        <f>starts_table2!F11</f>
        <v>27.629390470599745</v>
      </c>
      <c r="G11" s="10">
        <f>starts_table2!G11</f>
        <v>29.348281642917019</v>
      </c>
      <c r="H11" s="10">
        <f>starts_table2!H11</f>
        <v>37.824087662655323</v>
      </c>
      <c r="I11" s="10">
        <f>starts_table2!I11</f>
        <v>33.675607711651303</v>
      </c>
      <c r="K11" s="27"/>
      <c r="L11" s="27"/>
    </row>
    <row r="12" spans="1:12">
      <c r="A12" s="1" t="s">
        <v>9</v>
      </c>
      <c r="B12" s="14">
        <f>starts_table2!B12</f>
        <v>8.9694833503385585</v>
      </c>
      <c r="C12" s="14">
        <f>starts_table2!C12</f>
        <v>10.72768939519745</v>
      </c>
      <c r="D12" s="14">
        <f>starts_table2!D12</f>
        <v>2.3374455059827475</v>
      </c>
      <c r="E12" s="14">
        <f>starts_table2!E12</f>
        <v>3.3387027134743765</v>
      </c>
      <c r="F12" s="14">
        <f>starts_table2!F12</f>
        <v>4.2915004792381657</v>
      </c>
      <c r="G12" s="14">
        <f>starts_table2!G12</f>
        <v>5.3032315918828257</v>
      </c>
      <c r="H12" s="14">
        <f>starts_table2!H12</f>
        <v>84.401570664440527</v>
      </c>
      <c r="I12" s="14">
        <f>starts_table2!I12</f>
        <v>80.630376299445345</v>
      </c>
      <c r="K12" s="27"/>
      <c r="L12" s="27"/>
    </row>
    <row r="14" spans="1:12">
      <c r="A14" t="s">
        <v>19</v>
      </c>
    </row>
  </sheetData>
  <mergeCells count="6">
    <mergeCell ref="A4:A6"/>
    <mergeCell ref="B4:I4"/>
    <mergeCell ref="B5:C5"/>
    <mergeCell ref="D5:E5"/>
    <mergeCell ref="F5:G5"/>
    <mergeCell ref="H5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BF87-E5DA-4A4F-8512-3204F02E2428}">
  <dimension ref="A1:E14"/>
  <sheetViews>
    <sheetView workbookViewId="0">
      <selection activeCell="F8" sqref="F8"/>
    </sheetView>
  </sheetViews>
  <sheetFormatPr defaultRowHeight="15"/>
  <cols>
    <col min="1" max="1" width="12.85546875" customWidth="1"/>
    <col min="2" max="2" width="9.28515625" customWidth="1"/>
    <col min="3" max="3" width="11.42578125" customWidth="1"/>
    <col min="4" max="4" width="9.28515625" customWidth="1"/>
    <col min="5" max="5" width="11.42578125" customWidth="1"/>
  </cols>
  <sheetData>
    <row r="1" spans="1:5">
      <c r="A1" t="s">
        <v>23</v>
      </c>
    </row>
    <row r="4" spans="1:5" ht="15" customHeight="1">
      <c r="A4" s="33"/>
      <c r="B4" s="32" t="s">
        <v>24</v>
      </c>
      <c r="C4" s="32"/>
      <c r="D4" s="32"/>
      <c r="E4" s="32"/>
    </row>
    <row r="5" spans="1:5">
      <c r="A5" s="33"/>
      <c r="B5" s="32" t="s">
        <v>25</v>
      </c>
      <c r="C5" s="32"/>
      <c r="D5" s="32" t="s">
        <v>26</v>
      </c>
      <c r="E5" s="32"/>
    </row>
    <row r="6" spans="1:5" ht="30">
      <c r="A6" s="34"/>
      <c r="B6" s="2">
        <v>2021</v>
      </c>
      <c r="C6" s="2" t="s">
        <v>22</v>
      </c>
      <c r="D6" s="2">
        <v>2021</v>
      </c>
      <c r="E6" s="2" t="s">
        <v>22</v>
      </c>
    </row>
    <row r="7" spans="1:5" ht="15" customHeight="1">
      <c r="A7" s="3" t="s">
        <v>4</v>
      </c>
      <c r="B7" s="10">
        <f>starts_table3!B7</f>
        <v>67.763665346840128</v>
      </c>
      <c r="C7" s="10">
        <f>starts_table3!C7</f>
        <v>69.607121343952883</v>
      </c>
      <c r="D7" s="10">
        <f>starts_table3!D7</f>
        <v>32.236334653159872</v>
      </c>
      <c r="E7" s="10">
        <f>starts_table3!E7</f>
        <v>30.219976351426723</v>
      </c>
    </row>
    <row r="8" spans="1:5">
      <c r="A8" s="3" t="s">
        <v>5</v>
      </c>
      <c r="B8" s="10">
        <f>starts_table3!B8</f>
        <v>59.265125118783658</v>
      </c>
      <c r="C8" s="10">
        <f>starts_table3!C8</f>
        <v>81.867504283266697</v>
      </c>
      <c r="D8" s="10">
        <f>starts_table3!D8</f>
        <v>40.734874881216342</v>
      </c>
      <c r="E8" s="10">
        <f>starts_table3!E8</f>
        <v>18.094422234913381</v>
      </c>
    </row>
    <row r="9" spans="1:5">
      <c r="A9" t="s">
        <v>6</v>
      </c>
      <c r="B9" s="10">
        <f>starts_table3!B9</f>
        <v>9.1815856777493607</v>
      </c>
      <c r="C9" s="10">
        <f>starts_table3!C9</f>
        <v>62.887289582825076</v>
      </c>
      <c r="D9" s="10">
        <f>starts_table3!D9</f>
        <v>90.818414322250646</v>
      </c>
      <c r="E9" s="10">
        <f>starts_table3!E9</f>
        <v>37.112710417174924</v>
      </c>
    </row>
    <row r="10" spans="1:5">
      <c r="A10" t="s">
        <v>7</v>
      </c>
      <c r="B10" s="10">
        <f>starts_table3!B10</f>
        <v>83.897212025002474</v>
      </c>
      <c r="C10" s="10">
        <f>starts_table3!C10</f>
        <v>82.56677599781888</v>
      </c>
      <c r="D10" s="10">
        <f>starts_table3!D10</f>
        <v>16.102787974997522</v>
      </c>
      <c r="E10" s="10">
        <f>starts_table3!E10</f>
        <v>14.847280628557739</v>
      </c>
    </row>
    <row r="11" spans="1:5">
      <c r="A11" t="s">
        <v>8</v>
      </c>
      <c r="B11" s="10">
        <f>starts_table3!B11</f>
        <v>69.503362648732534</v>
      </c>
      <c r="C11" s="10">
        <f>starts_table3!C11</f>
        <v>51.812383322962042</v>
      </c>
      <c r="D11" s="10">
        <f>starts_table3!D11</f>
        <v>30.289705121572684</v>
      </c>
      <c r="E11" s="10">
        <f>starts_table3!E11</f>
        <v>46.927504667081521</v>
      </c>
    </row>
    <row r="12" spans="1:5">
      <c r="A12" s="1" t="s">
        <v>9</v>
      </c>
      <c r="B12" s="14">
        <f>starts_table3!B12</f>
        <v>26.57337533885266</v>
      </c>
      <c r="C12" s="14">
        <f>starts_table3!C12</f>
        <v>39.576553939943153</v>
      </c>
      <c r="D12" s="14">
        <f>starts_table3!D12</f>
        <v>72.829511319510587</v>
      </c>
      <c r="E12" s="14">
        <f>starts_table3!E12</f>
        <v>58.906578242781237</v>
      </c>
    </row>
    <row r="14" spans="1:5">
      <c r="A14" t="s">
        <v>19</v>
      </c>
    </row>
  </sheetData>
  <mergeCells count="4">
    <mergeCell ref="A4:A6"/>
    <mergeCell ref="B5:C5"/>
    <mergeCell ref="D5:E5"/>
    <mergeCell ref="B4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CED9-636A-4808-9A92-683F2E88C5FB}">
  <dimension ref="A1:G40"/>
  <sheetViews>
    <sheetView topLeftCell="A13" workbookViewId="0"/>
  </sheetViews>
  <sheetFormatPr defaultRowHeight="15"/>
  <sheetData>
    <row r="1" spans="1:1">
      <c r="A1" t="s">
        <v>27</v>
      </c>
    </row>
    <row r="25" spans="1:7">
      <c r="B25" t="str">
        <f>starts_figure2!B3</f>
        <v>Montreal</v>
      </c>
      <c r="C25" t="str">
        <f>starts_figure2!C3</f>
        <v>Ottawa</v>
      </c>
      <c r="D25" t="str">
        <f>starts_figure2!D3</f>
        <v>Toronto</v>
      </c>
      <c r="E25" t="str">
        <f>starts_figure2!E3</f>
        <v>Edmonton</v>
      </c>
      <c r="F25" t="str">
        <f>starts_figure2!F3</f>
        <v>Calgary</v>
      </c>
      <c r="G25" t="str">
        <f>starts_figure2!G3</f>
        <v>Vancouver</v>
      </c>
    </row>
    <row r="26" spans="1:7">
      <c r="A26">
        <f>starts_figure2!A9</f>
        <v>2007</v>
      </c>
      <c r="B26" s="19">
        <f>starts_figure2!B9</f>
        <v>36.553031693724655</v>
      </c>
      <c r="C26" s="19">
        <f>starts_figure2!C9</f>
        <v>8.4248683346662645</v>
      </c>
      <c r="D26" s="19">
        <f>starts_figure2!D9</f>
        <v>8.7876564867643214</v>
      </c>
      <c r="E26" s="19">
        <f>starts_figure2!E9</f>
        <v>11.038509364525519</v>
      </c>
      <c r="F26" s="19">
        <f>starts_figure2!F9</f>
        <v>1.8683040862885367</v>
      </c>
      <c r="G26" s="19">
        <f>starts_figure2!G9</f>
        <v>4.6531776969755532</v>
      </c>
    </row>
    <row r="27" spans="1:7">
      <c r="A27">
        <f>starts_figure2!A10</f>
        <v>2008</v>
      </c>
      <c r="B27" s="19">
        <f>starts_figure2!B10</f>
        <v>36.596758457212744</v>
      </c>
      <c r="C27" s="19">
        <f>starts_figure2!C10</f>
        <v>8.9788482751164551</v>
      </c>
      <c r="D27" s="19">
        <f>starts_figure2!D10</f>
        <v>7.9093445970760063</v>
      </c>
      <c r="E27" s="19">
        <f>starts_figure2!E10</f>
        <v>6.11081593176469</v>
      </c>
      <c r="F27" s="19">
        <f>starts_figure2!F10</f>
        <v>3.7696644423321861</v>
      </c>
      <c r="G27" s="19">
        <f>starts_figure2!G10</f>
        <v>4.7951097112991734</v>
      </c>
    </row>
    <row r="28" spans="1:7">
      <c r="A28">
        <f>starts_figure2!A11</f>
        <v>2009</v>
      </c>
      <c r="B28" s="19">
        <f>starts_figure2!B11</f>
        <v>33.677004653012254</v>
      </c>
      <c r="C28" s="19">
        <f>starts_figure2!C11</f>
        <v>13.785127705428726</v>
      </c>
      <c r="D28" s="19">
        <f>starts_figure2!D11</f>
        <v>9.1205373801735412</v>
      </c>
      <c r="E28" s="19">
        <f>starts_figure2!E11</f>
        <v>16.857848924738295</v>
      </c>
      <c r="F28" s="19">
        <f>starts_figure2!F11</f>
        <v>2.7785270094383194</v>
      </c>
      <c r="G28" s="19">
        <f>starts_figure2!G11</f>
        <v>7.1622358485582218</v>
      </c>
    </row>
    <row r="29" spans="1:7">
      <c r="A29">
        <f>starts_figure2!A12</f>
        <v>2010</v>
      </c>
      <c r="B29" s="19">
        <f>starts_figure2!B12</f>
        <v>26.280897311692545</v>
      </c>
      <c r="C29" s="19">
        <f>starts_figure2!C12</f>
        <v>13.940635709214581</v>
      </c>
      <c r="D29" s="19">
        <f>starts_figure2!D12</f>
        <v>10.308797396821872</v>
      </c>
      <c r="E29" s="19">
        <f>starts_figure2!E12</f>
        <v>19.482531003076947</v>
      </c>
      <c r="F29" s="19">
        <f>starts_figure2!F12</f>
        <v>9.6474311704542846</v>
      </c>
      <c r="G29" s="19">
        <f>starts_figure2!G12</f>
        <v>9.4993200781992257</v>
      </c>
    </row>
    <row r="30" spans="1:7">
      <c r="A30">
        <f>starts_figure2!A13</f>
        <v>2011</v>
      </c>
      <c r="B30" s="19">
        <f>starts_figure2!B13</f>
        <v>20.545969489242552</v>
      </c>
      <c r="C30" s="19">
        <f>starts_figure2!C13</f>
        <v>12.837633971761697</v>
      </c>
      <c r="D30" s="19">
        <f>starts_figure2!D13</f>
        <v>10.859670320395601</v>
      </c>
      <c r="E30" s="19">
        <f>starts_figure2!E13</f>
        <v>30.817078511864782</v>
      </c>
      <c r="F30" s="19">
        <f>starts_figure2!F13</f>
        <v>10.978631040434912</v>
      </c>
      <c r="G30" s="19">
        <f>starts_figure2!G13</f>
        <v>12.051170278719795</v>
      </c>
    </row>
    <row r="31" spans="1:7">
      <c r="A31">
        <f>starts_figure2!A14</f>
        <v>2012</v>
      </c>
      <c r="B31" s="19">
        <f>starts_figure2!B14</f>
        <v>16.871981706468123</v>
      </c>
      <c r="C31" s="19">
        <f>starts_figure2!C14</f>
        <v>12.715974569158709</v>
      </c>
      <c r="D31" s="19">
        <f>starts_figure2!D14</f>
        <v>8.3408792931489391</v>
      </c>
      <c r="E31" s="19">
        <f>starts_figure2!E14</f>
        <v>34.226177954712846</v>
      </c>
      <c r="F31" s="19">
        <f>starts_figure2!F14</f>
        <v>15.840348014521473</v>
      </c>
      <c r="G31" s="19">
        <f>starts_figure2!G14</f>
        <v>10.260573694643366</v>
      </c>
    </row>
    <row r="32" spans="1:7">
      <c r="A32">
        <f>starts_figure2!A15</f>
        <v>2013</v>
      </c>
      <c r="B32" s="19">
        <f>starts_figure2!B15</f>
        <v>18.118774744513679</v>
      </c>
      <c r="C32" s="19">
        <f>starts_figure2!C15</f>
        <v>12.987172365630082</v>
      </c>
      <c r="D32" s="19">
        <f>starts_figure2!D15</f>
        <v>6.3266099771140629</v>
      </c>
      <c r="E32" s="19">
        <f>starts_figure2!E15</f>
        <v>41.978846933933539</v>
      </c>
      <c r="F32" s="19">
        <f>starts_figure2!F15</f>
        <v>11.451255980376459</v>
      </c>
      <c r="G32" s="19">
        <f>starts_figure2!G15</f>
        <v>14.10855799031016</v>
      </c>
    </row>
    <row r="33" spans="1:7">
      <c r="A33">
        <f>starts_figure2!A16</f>
        <v>2014</v>
      </c>
      <c r="B33" s="19">
        <f>starts_figure2!B16</f>
        <v>21.244365259944704</v>
      </c>
      <c r="C33" s="19">
        <f>starts_figure2!C16</f>
        <v>20.378140365952106</v>
      </c>
      <c r="D33" s="19">
        <f>starts_figure2!D16</f>
        <v>7.5252610463088034</v>
      </c>
      <c r="E33" s="19">
        <f>starts_figure2!E16</f>
        <v>45.659061635848055</v>
      </c>
      <c r="F33" s="19">
        <f>starts_figure2!F16</f>
        <v>11.211394629403996</v>
      </c>
      <c r="G33" s="19">
        <f>starts_figure2!G16</f>
        <v>17.840465255748075</v>
      </c>
    </row>
    <row r="34" spans="1:7">
      <c r="A34">
        <f>starts_figure2!A17</f>
        <v>2015</v>
      </c>
      <c r="B34" s="19">
        <f>starts_figure2!B17</f>
        <v>31.547913664491574</v>
      </c>
      <c r="C34" s="19">
        <f>starts_figure2!C17</f>
        <v>30.226248138901912</v>
      </c>
      <c r="D34" s="19">
        <f>starts_figure2!D17</f>
        <v>8.9479270511105824</v>
      </c>
      <c r="E34" s="19">
        <f>starts_figure2!E17</f>
        <v>41.639263496703983</v>
      </c>
      <c r="F34" s="19">
        <f>starts_figure2!F17</f>
        <v>13.06256709451303</v>
      </c>
      <c r="G34" s="19">
        <f>starts_figure2!G17</f>
        <v>23.831454536843157</v>
      </c>
    </row>
    <row r="35" spans="1:7">
      <c r="A35">
        <f>starts_figure2!A18</f>
        <v>2016</v>
      </c>
      <c r="B35" s="19">
        <f>starts_figure2!B18</f>
        <v>41.06482554305024</v>
      </c>
      <c r="C35" s="19">
        <f>starts_figure2!C18</f>
        <v>41.449718385086193</v>
      </c>
      <c r="D35" s="19">
        <f>starts_figure2!D18</f>
        <v>11.652540029819827</v>
      </c>
      <c r="E35" s="19">
        <f>starts_figure2!E18</f>
        <v>41.906207286418677</v>
      </c>
      <c r="F35" s="19">
        <f>starts_figure2!F18</f>
        <v>11.771708465192617</v>
      </c>
      <c r="G35" s="19">
        <f>starts_figure2!G18</f>
        <v>27.314709511477233</v>
      </c>
    </row>
    <row r="36" spans="1:7">
      <c r="A36">
        <f>starts_figure2!A19</f>
        <v>2017</v>
      </c>
      <c r="B36" s="19">
        <f>starts_figure2!B19</f>
        <v>49.781414555329121</v>
      </c>
      <c r="C36" s="19">
        <f>starts_figure2!C19</f>
        <v>49.006032446081186</v>
      </c>
      <c r="D36" s="19">
        <f>starts_figure2!D19</f>
        <v>11.416972074601977</v>
      </c>
      <c r="E36" s="19">
        <f>starts_figure2!E19</f>
        <v>37.061035642356948</v>
      </c>
      <c r="F36" s="19">
        <f>starts_figure2!F19</f>
        <v>15.975424618743132</v>
      </c>
      <c r="G36" s="19">
        <f>starts_figure2!G19</f>
        <v>26.824261836607807</v>
      </c>
    </row>
    <row r="37" spans="1:7">
      <c r="A37">
        <f>starts_figure2!A20</f>
        <v>2018</v>
      </c>
      <c r="B37" s="19">
        <f>starts_figure2!B20</f>
        <v>52.807000535384539</v>
      </c>
      <c r="C37" s="19">
        <f>starts_figure2!C20</f>
        <v>54.685888124555596</v>
      </c>
      <c r="D37" s="19">
        <f>starts_figure2!D20</f>
        <v>11.530088387724776</v>
      </c>
      <c r="E37" s="19">
        <f>starts_figure2!E20</f>
        <v>34.515892015320873</v>
      </c>
      <c r="F37" s="19">
        <f>starts_figure2!F20</f>
        <v>15.737365289914337</v>
      </c>
      <c r="G37" s="19">
        <f>starts_figure2!G20</f>
        <v>30.346612038176101</v>
      </c>
    </row>
    <row r="38" spans="1:7">
      <c r="A38">
        <f>starts_figure2!A21</f>
        <v>2019</v>
      </c>
      <c r="B38" s="19">
        <f>starts_figure2!B21</f>
        <v>56.968353942399141</v>
      </c>
      <c r="C38" s="19">
        <f>starts_figure2!C21</f>
        <v>55.372566919785037</v>
      </c>
      <c r="D38" s="19">
        <f>starts_figure2!D21</f>
        <v>13.624461152578009</v>
      </c>
      <c r="E38" s="19">
        <f>starts_figure2!E21</f>
        <v>34.576866721838904</v>
      </c>
      <c r="F38" s="19">
        <f>starts_figure2!F21</f>
        <v>20.251646968558507</v>
      </c>
      <c r="G38" s="19">
        <f>starts_figure2!G21</f>
        <v>28.93644962344268</v>
      </c>
    </row>
    <row r="39" spans="1:7">
      <c r="A39">
        <f>starts_figure2!A22</f>
        <v>2020</v>
      </c>
      <c r="B39" s="19">
        <f>starts_figure2!B22</f>
        <v>62.657588745901457</v>
      </c>
      <c r="C39" s="19">
        <f>starts_figure2!C22</f>
        <v>48.111317671792079</v>
      </c>
      <c r="D39" s="19">
        <f>starts_figure2!D22</f>
        <v>16.694712219892935</v>
      </c>
      <c r="E39" s="19">
        <f>starts_figure2!E22</f>
        <v>36.217823117942054</v>
      </c>
      <c r="F39" s="19">
        <f>starts_figure2!F22</f>
        <v>21.28299393124723</v>
      </c>
      <c r="G39" s="19">
        <f>starts_figure2!G22</f>
        <v>32.098117969349708</v>
      </c>
    </row>
    <row r="40" spans="1:7">
      <c r="A40">
        <f>starts_figure2!A23</f>
        <v>2021</v>
      </c>
      <c r="B40" s="19">
        <f>starts_figure2!B23</f>
        <v>68.233942865248892</v>
      </c>
      <c r="C40" s="19">
        <f>starts_figure2!C23</f>
        <v>37.339026930749107</v>
      </c>
      <c r="D40" s="19">
        <f>starts_figure2!D23</f>
        <v>18.362228361811258</v>
      </c>
      <c r="E40" s="19">
        <f>starts_figure2!E23</f>
        <v>56.554423745295139</v>
      </c>
      <c r="F40" s="19">
        <f>starts_figure2!F23</f>
        <v>27.956902183347733</v>
      </c>
      <c r="G40" s="19">
        <f>starts_figure2!G23</f>
        <v>31.052693434468122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C7CF-E48F-4A69-8C41-F958CCDEF5AE}">
  <dimension ref="A1:G13"/>
  <sheetViews>
    <sheetView zoomScaleNormal="100" workbookViewId="0">
      <selection activeCell="H2" sqref="H2"/>
    </sheetView>
  </sheetViews>
  <sheetFormatPr defaultRowHeight="15"/>
  <cols>
    <col min="1" max="1" width="12.85546875" customWidth="1"/>
    <col min="2" max="7" width="14.28515625" customWidth="1"/>
  </cols>
  <sheetData>
    <row r="1" spans="1:7">
      <c r="A1" t="s">
        <v>28</v>
      </c>
    </row>
    <row r="4" spans="1:7" ht="15" customHeight="1">
      <c r="A4" s="33"/>
      <c r="B4" s="32" t="s">
        <v>29</v>
      </c>
      <c r="C4" s="32"/>
      <c r="D4" s="32"/>
      <c r="E4" s="32"/>
      <c r="F4" s="32"/>
      <c r="G4" s="32"/>
    </row>
    <row r="5" spans="1:7" ht="45">
      <c r="A5" s="34"/>
      <c r="B5" s="2" t="s">
        <v>30</v>
      </c>
      <c r="C5" s="2" t="s">
        <v>31</v>
      </c>
      <c r="D5" s="2" t="s">
        <v>32</v>
      </c>
      <c r="E5" s="2" t="s">
        <v>33</v>
      </c>
      <c r="F5" s="2" t="s">
        <v>34</v>
      </c>
      <c r="G5" s="2" t="s">
        <v>35</v>
      </c>
    </row>
    <row r="6" spans="1:7" ht="15" customHeight="1">
      <c r="A6" s="3" t="s">
        <v>4</v>
      </c>
      <c r="B6" s="25">
        <v>3.0927835051549999</v>
      </c>
      <c r="C6" s="25">
        <v>26.288659793813999</v>
      </c>
      <c r="D6" s="25">
        <v>25.773195876289002</v>
      </c>
      <c r="E6" s="25">
        <v>16.494845360825</v>
      </c>
      <c r="F6" s="25">
        <v>28.350515463918001</v>
      </c>
      <c r="G6" s="25">
        <v>90.386597938144305</v>
      </c>
    </row>
    <row r="7" spans="1:7">
      <c r="A7" s="3" t="s">
        <v>5</v>
      </c>
      <c r="B7" s="25">
        <v>14.782608695652</v>
      </c>
      <c r="C7" s="25">
        <v>36.521739130435002</v>
      </c>
      <c r="D7" s="25">
        <v>10.434782608696</v>
      </c>
      <c r="E7" s="25">
        <v>21.739130434783</v>
      </c>
      <c r="F7" s="25">
        <v>16.521739130435002</v>
      </c>
      <c r="G7" s="25">
        <v>53.6782608695652</v>
      </c>
    </row>
    <row r="8" spans="1:7">
      <c r="A8" t="s">
        <v>6</v>
      </c>
      <c r="B8" s="25">
        <v>41.573033707865001</v>
      </c>
      <c r="C8" s="25">
        <v>24.719101123596001</v>
      </c>
      <c r="D8" s="25">
        <v>10.112359550561999</v>
      </c>
      <c r="E8" s="25">
        <v>11.23595505618</v>
      </c>
      <c r="F8" s="25">
        <v>12.359550561798001</v>
      </c>
      <c r="G8" s="25">
        <v>35.157303370786501</v>
      </c>
    </row>
    <row r="9" spans="1:7">
      <c r="A9" t="s">
        <v>7</v>
      </c>
      <c r="B9" s="25">
        <v>3.3898305084749998</v>
      </c>
      <c r="C9" s="25">
        <v>23.728813559321999</v>
      </c>
      <c r="D9" s="25">
        <v>21.468926553671999</v>
      </c>
      <c r="E9" s="25">
        <v>4.5197740112989999</v>
      </c>
      <c r="F9" s="25">
        <v>46.892655367232003</v>
      </c>
      <c r="G9" s="25">
        <v>170.76271186440701</v>
      </c>
    </row>
    <row r="10" spans="1:7">
      <c r="A10" t="s">
        <v>8</v>
      </c>
      <c r="B10" s="25">
        <v>11.25</v>
      </c>
      <c r="C10" s="25">
        <v>53.75</v>
      </c>
      <c r="D10" s="25">
        <v>15</v>
      </c>
      <c r="E10" s="25">
        <v>5</v>
      </c>
      <c r="F10" s="25">
        <v>15</v>
      </c>
      <c r="G10" s="25">
        <v>47.55</v>
      </c>
    </row>
    <row r="11" spans="1:7">
      <c r="A11" s="1" t="s">
        <v>9</v>
      </c>
      <c r="B11" s="26">
        <v>11.111111111111001</v>
      </c>
      <c r="C11" s="26">
        <v>55.218855218854998</v>
      </c>
      <c r="D11" s="26">
        <v>14.983164983165</v>
      </c>
      <c r="E11" s="26">
        <v>5.7239057239060003</v>
      </c>
      <c r="F11" s="26">
        <v>12.962962962962999</v>
      </c>
      <c r="G11" s="26">
        <v>44.030303030303003</v>
      </c>
    </row>
    <row r="13" spans="1:7">
      <c r="A13" t="s">
        <v>19</v>
      </c>
    </row>
  </sheetData>
  <mergeCells count="2">
    <mergeCell ref="B4:G4"/>
    <mergeCell ref="A4:A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B478-3465-4608-B25F-85BD4328186E}">
  <dimension ref="A1:G13"/>
  <sheetViews>
    <sheetView zoomScaleNormal="100" workbookViewId="0">
      <selection activeCell="H5" sqref="H5"/>
    </sheetView>
  </sheetViews>
  <sheetFormatPr defaultRowHeight="15"/>
  <cols>
    <col min="1" max="1" width="12.85546875" customWidth="1"/>
    <col min="2" max="7" width="14.28515625" customWidth="1"/>
  </cols>
  <sheetData>
    <row r="1" spans="1:7">
      <c r="A1" t="s">
        <v>36</v>
      </c>
    </row>
    <row r="4" spans="1:7" ht="15" customHeight="1">
      <c r="A4" s="33"/>
      <c r="B4" s="32" t="s">
        <v>37</v>
      </c>
      <c r="C4" s="32"/>
      <c r="D4" s="32"/>
      <c r="E4" s="32"/>
      <c r="F4" s="32"/>
      <c r="G4" s="32"/>
    </row>
    <row r="5" spans="1:7" ht="45">
      <c r="A5" s="34"/>
      <c r="B5" s="2" t="s">
        <v>38</v>
      </c>
      <c r="C5" s="2" t="s">
        <v>39</v>
      </c>
      <c r="D5" s="2" t="s">
        <v>40</v>
      </c>
      <c r="E5" s="2" t="s">
        <v>41</v>
      </c>
      <c r="F5" s="2" t="s">
        <v>42</v>
      </c>
      <c r="G5" s="2" t="s">
        <v>43</v>
      </c>
    </row>
    <row r="6" spans="1:7" ht="15" customHeight="1">
      <c r="A6" s="3" t="s">
        <v>4</v>
      </c>
      <c r="B6" s="19">
        <v>17.010309278350999</v>
      </c>
      <c r="C6" s="19">
        <v>53.608247422680002</v>
      </c>
      <c r="D6" s="19">
        <v>13.917525773195999</v>
      </c>
      <c r="E6" s="19">
        <v>5.6701030927840002</v>
      </c>
      <c r="F6" s="19">
        <v>9.7938144329900005</v>
      </c>
      <c r="G6" s="19">
        <v>10.319587628866</v>
      </c>
    </row>
    <row r="7" spans="1:7">
      <c r="A7" s="3" t="s">
        <v>5</v>
      </c>
      <c r="B7" s="19">
        <v>47.826086956521998</v>
      </c>
      <c r="C7" s="19">
        <v>48.695652173912997</v>
      </c>
      <c r="D7" s="19">
        <v>1.7391304347829999</v>
      </c>
      <c r="E7" s="19">
        <v>0.86956521739100001</v>
      </c>
      <c r="F7" s="19">
        <v>0.86956521739100001</v>
      </c>
      <c r="G7" s="19">
        <v>4.16521739130435</v>
      </c>
    </row>
    <row r="8" spans="1:7">
      <c r="A8" t="s">
        <v>6</v>
      </c>
      <c r="B8" s="19">
        <v>66.292134831460999</v>
      </c>
      <c r="C8" s="19">
        <v>29.213483146066999</v>
      </c>
      <c r="D8" s="19">
        <v>3.3707865168539999</v>
      </c>
      <c r="E8" s="19">
        <v>1.123595505618</v>
      </c>
      <c r="F8" s="19">
        <v>0</v>
      </c>
      <c r="G8" s="19">
        <v>2.79775280898876</v>
      </c>
    </row>
    <row r="9" spans="1:7">
      <c r="A9" t="s">
        <v>7</v>
      </c>
      <c r="B9" s="19">
        <v>28.813559322033999</v>
      </c>
      <c r="C9" s="19">
        <v>19.209039548023</v>
      </c>
      <c r="D9" s="19">
        <v>25.988700564972</v>
      </c>
      <c r="E9" s="19">
        <v>9.0395480225989999</v>
      </c>
      <c r="F9" s="19">
        <v>16.949152542373</v>
      </c>
      <c r="G9" s="19">
        <v>14.610169491525401</v>
      </c>
    </row>
    <row r="10" spans="1:7">
      <c r="A10" t="s">
        <v>8</v>
      </c>
      <c r="B10" s="19">
        <v>67.5</v>
      </c>
      <c r="C10" s="19">
        <v>15</v>
      </c>
      <c r="D10" s="19">
        <v>13.75</v>
      </c>
      <c r="E10" s="19">
        <v>3.75</v>
      </c>
      <c r="F10" s="19">
        <v>0</v>
      </c>
      <c r="G10" s="19">
        <v>5.5125000000000002</v>
      </c>
    </row>
    <row r="11" spans="1:7">
      <c r="A11" s="1" t="s">
        <v>9</v>
      </c>
      <c r="B11" s="20">
        <v>68.855218855218993</v>
      </c>
      <c r="C11" s="20">
        <v>16.161616161615999</v>
      </c>
      <c r="D11" s="20">
        <v>12.626262626262999</v>
      </c>
      <c r="E11" s="20">
        <v>0.33670033669999999</v>
      </c>
      <c r="F11" s="20">
        <v>2.0202020202019999</v>
      </c>
      <c r="G11" s="20">
        <v>4.8720538720538702</v>
      </c>
    </row>
    <row r="13" spans="1:7">
      <c r="A13" t="s">
        <v>19</v>
      </c>
    </row>
  </sheetData>
  <mergeCells count="2">
    <mergeCell ref="A4:A5"/>
    <mergeCell ref="B4:G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334A-FDE3-415D-8FB2-9CDCEF358606}">
  <dimension ref="A1:K28"/>
  <sheetViews>
    <sheetView workbookViewId="0">
      <selection activeCell="L5" sqref="L5"/>
    </sheetView>
  </sheetViews>
  <sheetFormatPr defaultRowHeight="15"/>
  <cols>
    <col min="1" max="1" width="12.85546875" customWidth="1"/>
    <col min="2" max="2" width="7.85546875" customWidth="1"/>
    <col min="3" max="3" width="9.28515625" customWidth="1"/>
    <col min="4" max="4" width="7.85546875" customWidth="1"/>
    <col min="5" max="5" width="9.28515625" customWidth="1"/>
    <col min="6" max="6" width="7.85546875" customWidth="1"/>
    <col min="7" max="7" width="9.28515625" customWidth="1"/>
    <col min="8" max="8" width="7.85546875" customWidth="1"/>
    <col min="9" max="9" width="9.28515625" customWidth="1"/>
    <col min="11" max="11" width="9.28515625" customWidth="1"/>
  </cols>
  <sheetData>
    <row r="1" spans="1:11">
      <c r="A1" t="s">
        <v>10</v>
      </c>
    </row>
    <row r="4" spans="1:11" ht="15" customHeight="1">
      <c r="A4" s="33"/>
      <c r="B4" s="32" t="s">
        <v>11</v>
      </c>
      <c r="C4" s="32"/>
      <c r="D4" s="32"/>
      <c r="E4" s="32"/>
      <c r="F4" s="32"/>
      <c r="G4" s="32"/>
      <c r="H4" s="32"/>
      <c r="I4" s="32"/>
      <c r="J4" s="32"/>
      <c r="K4" s="32"/>
    </row>
    <row r="5" spans="1:11">
      <c r="A5" s="33"/>
      <c r="B5" s="32" t="s">
        <v>12</v>
      </c>
      <c r="C5" s="32"/>
      <c r="D5" s="32" t="s">
        <v>13</v>
      </c>
      <c r="E5" s="32"/>
      <c r="F5" s="32" t="s">
        <v>14</v>
      </c>
      <c r="G5" s="32"/>
      <c r="H5" s="32" t="s">
        <v>15</v>
      </c>
      <c r="I5" s="32"/>
      <c r="J5" s="32" t="s">
        <v>16</v>
      </c>
      <c r="K5" s="32"/>
    </row>
    <row r="6" spans="1:11" ht="30" customHeight="1">
      <c r="A6" s="34"/>
      <c r="B6" s="28" t="s">
        <v>17</v>
      </c>
      <c r="C6" s="28" t="s">
        <v>18</v>
      </c>
      <c r="D6" s="28" t="s">
        <v>17</v>
      </c>
      <c r="E6" s="28" t="s">
        <v>18</v>
      </c>
      <c r="F6" s="28" t="s">
        <v>17</v>
      </c>
      <c r="G6" s="28" t="s">
        <v>18</v>
      </c>
      <c r="H6" s="28" t="s">
        <v>17</v>
      </c>
      <c r="I6" s="28" t="s">
        <v>18</v>
      </c>
      <c r="J6" s="28" t="s">
        <v>17</v>
      </c>
      <c r="K6" s="28" t="s">
        <v>18</v>
      </c>
    </row>
    <row r="7" spans="1:11" ht="15" customHeight="1">
      <c r="A7" s="3" t="s">
        <v>4</v>
      </c>
      <c r="B7" s="7">
        <f>B21</f>
        <v>3015</v>
      </c>
      <c r="C7" s="29">
        <f>(B21/C21-1)*100</f>
        <v>-2.2690437601296631</v>
      </c>
      <c r="D7" s="7">
        <f>D21</f>
        <v>648</v>
      </c>
      <c r="E7" s="29">
        <f>(D21/E21-1)*100</f>
        <v>1.8867924528301883</v>
      </c>
      <c r="F7" s="7">
        <f>F21</f>
        <v>2903</v>
      </c>
      <c r="G7" s="29">
        <f t="shared" ref="G7:G12" si="0">(F21/G21-1)*100</f>
        <v>10.464231354642317</v>
      </c>
      <c r="H7" s="7">
        <f t="shared" ref="H7:H12" si="1">H21</f>
        <v>19447</v>
      </c>
      <c r="I7" s="29">
        <f t="shared" ref="I7:I12" si="2">(H21/I21-1)*100</f>
        <v>21.376856821869939</v>
      </c>
      <c r="J7" s="7">
        <f t="shared" ref="J7:J12" si="3">J21</f>
        <v>26013</v>
      </c>
      <c r="K7" s="29">
        <f t="shared" ref="K7:K12" si="4">(J21/K21-1)*100</f>
        <v>16.280005364087422</v>
      </c>
    </row>
    <row r="8" spans="1:11">
      <c r="A8" s="3" t="s">
        <v>5</v>
      </c>
      <c r="B8" s="7">
        <f t="shared" ref="B8:B12" si="5">B22</f>
        <v>5512</v>
      </c>
      <c r="C8" s="29">
        <f t="shared" ref="C8:C12" si="6">(B22/C22-1)*100</f>
        <v>58.0728419845139</v>
      </c>
      <c r="D8" s="7">
        <f t="shared" ref="D8:D12" si="7">D22</f>
        <v>1360</v>
      </c>
      <c r="E8" s="29">
        <f t="shared" ref="E8:E12" si="8">(D22/E22-1)*100</f>
        <v>33.333333333333329</v>
      </c>
      <c r="F8" s="7">
        <f t="shared" ref="F8:F12" si="9">F22</f>
        <v>1831</v>
      </c>
      <c r="G8" s="29">
        <f t="shared" si="0"/>
        <v>28.131560531840449</v>
      </c>
      <c r="H8" s="7">
        <f t="shared" si="1"/>
        <v>6314</v>
      </c>
      <c r="I8" s="29">
        <f t="shared" si="2"/>
        <v>91.39133070627463</v>
      </c>
      <c r="J8" s="7">
        <f t="shared" si="3"/>
        <v>15017</v>
      </c>
      <c r="K8" s="29">
        <f t="shared" si="4"/>
        <v>62.609637249593945</v>
      </c>
    </row>
    <row r="9" spans="1:11">
      <c r="A9" t="s">
        <v>6</v>
      </c>
      <c r="B9" s="7">
        <f t="shared" si="5"/>
        <v>5701</v>
      </c>
      <c r="C9" s="29">
        <f t="shared" si="6"/>
        <v>37.771870468825533</v>
      </c>
      <c r="D9" s="7">
        <f t="shared" si="7"/>
        <v>1264</v>
      </c>
      <c r="E9" s="29">
        <f t="shared" si="8"/>
        <v>1.1200000000000099</v>
      </c>
      <c r="F9" s="7">
        <f t="shared" si="9"/>
        <v>1671</v>
      </c>
      <c r="G9" s="29">
        <f t="shared" si="0"/>
        <v>32.935560859188541</v>
      </c>
      <c r="H9" s="7">
        <f t="shared" si="1"/>
        <v>3910</v>
      </c>
      <c r="I9" s="29">
        <f t="shared" si="2"/>
        <v>-19.663036778302857</v>
      </c>
      <c r="J9" s="7">
        <f t="shared" si="3"/>
        <v>12546</v>
      </c>
      <c r="K9" s="29">
        <f t="shared" si="4"/>
        <v>8.9819318971507975</v>
      </c>
    </row>
    <row r="10" spans="1:11">
      <c r="A10" t="s">
        <v>7</v>
      </c>
      <c r="B10" s="7">
        <f t="shared" si="5"/>
        <v>6920</v>
      </c>
      <c r="C10" s="29">
        <f t="shared" si="6"/>
        <v>18.331053351573189</v>
      </c>
      <c r="D10" s="7">
        <f t="shared" si="7"/>
        <v>786</v>
      </c>
      <c r="E10" s="29">
        <f t="shared" si="8"/>
        <v>-2.1170610211706076</v>
      </c>
      <c r="F10" s="7">
        <f t="shared" si="9"/>
        <v>3955</v>
      </c>
      <c r="G10" s="29">
        <f t="shared" si="0"/>
        <v>2.1172217918925984</v>
      </c>
      <c r="H10" s="7">
        <f t="shared" si="1"/>
        <v>30237</v>
      </c>
      <c r="I10" s="29">
        <f t="shared" si="2"/>
        <v>7.7468552898834808</v>
      </c>
      <c r="J10" s="7">
        <f t="shared" si="3"/>
        <v>41898</v>
      </c>
      <c r="K10" s="29">
        <f t="shared" si="4"/>
        <v>8.5806100500168458</v>
      </c>
    </row>
    <row r="11" spans="1:11">
      <c r="A11" t="s">
        <v>8</v>
      </c>
      <c r="B11" s="7">
        <f t="shared" si="5"/>
        <v>3276</v>
      </c>
      <c r="C11" s="29">
        <f t="shared" si="6"/>
        <v>14.265783048482739</v>
      </c>
      <c r="D11" s="7">
        <f t="shared" si="7"/>
        <v>255</v>
      </c>
      <c r="E11" s="29">
        <f t="shared" si="8"/>
        <v>-24.332344213649847</v>
      </c>
      <c r="F11" s="7">
        <f t="shared" si="9"/>
        <v>2824</v>
      </c>
      <c r="G11" s="29">
        <f t="shared" si="0"/>
        <v>-2.553485162180813</v>
      </c>
      <c r="H11" s="7">
        <f t="shared" si="1"/>
        <v>3866</v>
      </c>
      <c r="I11" s="29">
        <f t="shared" si="2"/>
        <v>0.46777546777547752</v>
      </c>
      <c r="J11" s="7">
        <f t="shared" si="3"/>
        <v>10221</v>
      </c>
      <c r="K11" s="29">
        <f t="shared" si="4"/>
        <v>2.7236180904522511</v>
      </c>
    </row>
    <row r="12" spans="1:11">
      <c r="A12" s="1" t="s">
        <v>9</v>
      </c>
      <c r="B12" s="8">
        <f t="shared" si="5"/>
        <v>2901</v>
      </c>
      <c r="C12" s="30">
        <f t="shared" si="6"/>
        <v>16.365824308062571</v>
      </c>
      <c r="D12" s="8">
        <f t="shared" si="7"/>
        <v>756</v>
      </c>
      <c r="E12" s="30">
        <f t="shared" si="8"/>
        <v>-4.6658259773013855</v>
      </c>
      <c r="F12" s="8">
        <f t="shared" si="9"/>
        <v>1388</v>
      </c>
      <c r="G12" s="30">
        <f t="shared" si="0"/>
        <v>19.65517241379311</v>
      </c>
      <c r="H12" s="8">
        <f t="shared" si="1"/>
        <v>27298</v>
      </c>
      <c r="I12" s="30">
        <f t="shared" si="2"/>
        <v>19.581216050464345</v>
      </c>
      <c r="J12" s="8">
        <f t="shared" si="3"/>
        <v>32343</v>
      </c>
      <c r="K12" s="30">
        <f t="shared" si="4"/>
        <v>18.585466011586128</v>
      </c>
    </row>
    <row r="14" spans="1:11">
      <c r="A14" t="s">
        <v>19</v>
      </c>
    </row>
    <row r="18" spans="1:11">
      <c r="A18" s="33"/>
      <c r="B18" s="32" t="s">
        <v>11</v>
      </c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3"/>
      <c r="B19" s="32" t="s">
        <v>12</v>
      </c>
      <c r="C19" s="32"/>
      <c r="D19" s="32" t="s">
        <v>13</v>
      </c>
      <c r="E19" s="32"/>
      <c r="F19" s="32" t="s">
        <v>14</v>
      </c>
      <c r="G19" s="32"/>
      <c r="H19" s="32" t="s">
        <v>15</v>
      </c>
      <c r="I19" s="32"/>
      <c r="J19" s="32" t="s">
        <v>16</v>
      </c>
      <c r="K19" s="32"/>
    </row>
    <row r="20" spans="1:11">
      <c r="A20" s="34"/>
      <c r="B20" s="28">
        <v>2021</v>
      </c>
      <c r="C20" s="28">
        <v>2020</v>
      </c>
      <c r="D20" s="28">
        <v>2021</v>
      </c>
      <c r="E20" s="28">
        <v>2020</v>
      </c>
      <c r="F20" s="28">
        <v>2021</v>
      </c>
      <c r="G20" s="28">
        <v>2020</v>
      </c>
      <c r="H20" s="28">
        <v>2021</v>
      </c>
      <c r="I20" s="28">
        <v>2020</v>
      </c>
      <c r="J20" s="28">
        <v>2021</v>
      </c>
      <c r="K20" s="28">
        <v>2020</v>
      </c>
    </row>
    <row r="21" spans="1:11">
      <c r="A21" s="3" t="s">
        <v>4</v>
      </c>
      <c r="B21" s="7">
        <v>3015</v>
      </c>
      <c r="C21" s="7">
        <v>3085</v>
      </c>
      <c r="D21" s="7">
        <v>648</v>
      </c>
      <c r="E21" s="7">
        <v>636</v>
      </c>
      <c r="F21" s="7">
        <v>2903</v>
      </c>
      <c r="G21" s="7">
        <v>2628</v>
      </c>
      <c r="H21" s="7">
        <v>19447</v>
      </c>
      <c r="I21" s="7">
        <v>16022</v>
      </c>
      <c r="J21" s="7">
        <f>SUM(B21,D21,F21,H21)</f>
        <v>26013</v>
      </c>
      <c r="K21" s="7">
        <f>SUM(C21,E21,G21,I21)</f>
        <v>22371</v>
      </c>
    </row>
    <row r="22" spans="1:11">
      <c r="A22" s="3" t="s">
        <v>5</v>
      </c>
      <c r="B22" s="7">
        <v>5512</v>
      </c>
      <c r="C22" s="7">
        <v>3487</v>
      </c>
      <c r="D22" s="7">
        <v>1360</v>
      </c>
      <c r="E22" s="7">
        <v>1020</v>
      </c>
      <c r="F22" s="7">
        <v>1831</v>
      </c>
      <c r="G22" s="7">
        <v>1429</v>
      </c>
      <c r="H22" s="7">
        <v>6314</v>
      </c>
      <c r="I22" s="7">
        <v>3299</v>
      </c>
      <c r="J22" s="7">
        <f t="shared" ref="J22:J26" si="10">SUM(B22,D22,F22,H22)</f>
        <v>15017</v>
      </c>
      <c r="K22" s="7">
        <f t="shared" ref="K22:K26" si="11">SUM(C22,E22,G22,I22)</f>
        <v>9235</v>
      </c>
    </row>
    <row r="23" spans="1:11">
      <c r="A23" t="s">
        <v>6</v>
      </c>
      <c r="B23" s="7">
        <v>5701</v>
      </c>
      <c r="C23" s="7">
        <v>4138</v>
      </c>
      <c r="D23" s="7">
        <v>1264</v>
      </c>
      <c r="E23" s="7">
        <v>1250</v>
      </c>
      <c r="F23" s="7">
        <v>1671</v>
      </c>
      <c r="G23" s="7">
        <v>1257</v>
      </c>
      <c r="H23" s="7">
        <v>3910</v>
      </c>
      <c r="I23" s="7">
        <v>4867</v>
      </c>
      <c r="J23" s="7">
        <f t="shared" si="10"/>
        <v>12546</v>
      </c>
      <c r="K23" s="7">
        <f t="shared" si="11"/>
        <v>11512</v>
      </c>
    </row>
    <row r="24" spans="1:11">
      <c r="A24" t="s">
        <v>7</v>
      </c>
      <c r="B24" s="7">
        <v>6920</v>
      </c>
      <c r="C24" s="7">
        <v>5848</v>
      </c>
      <c r="D24" s="7">
        <v>786</v>
      </c>
      <c r="E24" s="7">
        <v>803</v>
      </c>
      <c r="F24" s="7">
        <v>3955</v>
      </c>
      <c r="G24" s="7">
        <v>3873</v>
      </c>
      <c r="H24" s="7">
        <v>30237</v>
      </c>
      <c r="I24" s="7">
        <v>28063</v>
      </c>
      <c r="J24" s="7">
        <f t="shared" si="10"/>
        <v>41898</v>
      </c>
      <c r="K24" s="7">
        <f t="shared" si="11"/>
        <v>38587</v>
      </c>
    </row>
    <row r="25" spans="1:11">
      <c r="A25" t="s">
        <v>8</v>
      </c>
      <c r="B25" s="7">
        <v>3276</v>
      </c>
      <c r="C25" s="7">
        <v>2867</v>
      </c>
      <c r="D25" s="7">
        <v>255</v>
      </c>
      <c r="E25" s="7">
        <v>337</v>
      </c>
      <c r="F25" s="7">
        <v>2824</v>
      </c>
      <c r="G25" s="7">
        <v>2898</v>
      </c>
      <c r="H25" s="7">
        <v>3866</v>
      </c>
      <c r="I25" s="7">
        <v>3848</v>
      </c>
      <c r="J25" s="7">
        <f t="shared" si="10"/>
        <v>10221</v>
      </c>
      <c r="K25" s="7">
        <f t="shared" si="11"/>
        <v>9950</v>
      </c>
    </row>
    <row r="26" spans="1:11">
      <c r="A26" s="1" t="s">
        <v>9</v>
      </c>
      <c r="B26" s="8">
        <v>2901</v>
      </c>
      <c r="C26" s="8">
        <v>2493</v>
      </c>
      <c r="D26" s="8">
        <v>756</v>
      </c>
      <c r="E26" s="8">
        <v>793</v>
      </c>
      <c r="F26" s="8">
        <v>1388</v>
      </c>
      <c r="G26" s="8">
        <v>1160</v>
      </c>
      <c r="H26" s="8">
        <v>27298</v>
      </c>
      <c r="I26" s="8">
        <v>22828</v>
      </c>
      <c r="J26" s="8">
        <f t="shared" si="10"/>
        <v>32343</v>
      </c>
      <c r="K26" s="8">
        <f t="shared" si="11"/>
        <v>27274</v>
      </c>
    </row>
    <row r="28" spans="1:11">
      <c r="A28" t="s">
        <v>19</v>
      </c>
    </row>
  </sheetData>
  <mergeCells count="14">
    <mergeCell ref="A18:A20"/>
    <mergeCell ref="B18:K18"/>
    <mergeCell ref="B19:C19"/>
    <mergeCell ref="D19:E19"/>
    <mergeCell ref="F19:G19"/>
    <mergeCell ref="H19:I19"/>
    <mergeCell ref="J19:K19"/>
    <mergeCell ref="A4:A6"/>
    <mergeCell ref="B4:K4"/>
    <mergeCell ref="B5:C5"/>
    <mergeCell ref="D5:E5"/>
    <mergeCell ref="F5:G5"/>
    <mergeCell ref="H5:I5"/>
    <mergeCell ref="J5:K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6944-DC57-4558-90EA-0F38A4266A60}">
  <dimension ref="A1:M52"/>
  <sheetViews>
    <sheetView workbookViewId="0">
      <selection activeCell="C9" sqref="C9"/>
    </sheetView>
  </sheetViews>
  <sheetFormatPr defaultRowHeight="15"/>
  <cols>
    <col min="1" max="1" width="12.85546875" customWidth="1"/>
    <col min="2" max="2" width="7.85546875" customWidth="1"/>
    <col min="3" max="3" width="11.42578125" customWidth="1"/>
    <col min="4" max="4" width="7.85546875" customWidth="1"/>
    <col min="5" max="5" width="11.42578125" customWidth="1"/>
    <col min="6" max="6" width="7.85546875" customWidth="1"/>
    <col min="7" max="7" width="11.42578125" customWidth="1"/>
    <col min="8" max="8" width="7.85546875" customWidth="1"/>
    <col min="9" max="9" width="11.42578125" customWidth="1"/>
  </cols>
  <sheetData>
    <row r="1" spans="1:12">
      <c r="A1" t="s">
        <v>20</v>
      </c>
    </row>
    <row r="4" spans="1:12">
      <c r="A4" s="33"/>
      <c r="B4" s="32" t="s">
        <v>21</v>
      </c>
      <c r="C4" s="32"/>
      <c r="D4" s="32"/>
      <c r="E4" s="32"/>
      <c r="F4" s="32"/>
      <c r="G4" s="32"/>
      <c r="H4" s="32"/>
      <c r="I4" s="32"/>
    </row>
    <row r="5" spans="1:12">
      <c r="A5" s="33"/>
      <c r="B5" s="32" t="s">
        <v>12</v>
      </c>
      <c r="C5" s="32"/>
      <c r="D5" s="32" t="s">
        <v>13</v>
      </c>
      <c r="E5" s="32"/>
      <c r="F5" s="32" t="s">
        <v>14</v>
      </c>
      <c r="G5" s="32"/>
      <c r="H5" s="32" t="s">
        <v>15</v>
      </c>
      <c r="I5" s="32"/>
    </row>
    <row r="6" spans="1:12" ht="30">
      <c r="A6" s="34"/>
      <c r="B6" s="2">
        <v>2021</v>
      </c>
      <c r="C6" s="2" t="s">
        <v>22</v>
      </c>
      <c r="D6" s="2">
        <v>2021</v>
      </c>
      <c r="E6" s="2" t="s">
        <v>22</v>
      </c>
      <c r="F6" s="2">
        <v>2021</v>
      </c>
      <c r="G6" s="2" t="s">
        <v>22</v>
      </c>
      <c r="H6" s="2">
        <v>2021</v>
      </c>
      <c r="I6" s="2" t="s">
        <v>22</v>
      </c>
    </row>
    <row r="7" spans="1:12" ht="15" customHeight="1">
      <c r="A7" s="3" t="s">
        <v>4</v>
      </c>
      <c r="B7" s="17">
        <f>H22</f>
        <v>11.590358666820435</v>
      </c>
      <c r="C7" s="17">
        <f>H21</f>
        <v>16.544824031116732</v>
      </c>
      <c r="D7" s="17">
        <f>I22</f>
        <v>2.4910621612270787</v>
      </c>
      <c r="E7" s="17">
        <f>I21</f>
        <v>1.8940281487729822</v>
      </c>
      <c r="F7" s="17">
        <f>J22</f>
        <v>11.159804713028102</v>
      </c>
      <c r="G7" s="17">
        <f>J21</f>
        <v>11.543808675820486</v>
      </c>
      <c r="H7" s="17">
        <f>K22</f>
        <v>74.758774458924378</v>
      </c>
      <c r="I7" s="18">
        <f>K21</f>
        <v>70.017339144289807</v>
      </c>
    </row>
    <row r="8" spans="1:12">
      <c r="A8" s="3" t="s">
        <v>5</v>
      </c>
      <c r="B8" s="18">
        <f>H28</f>
        <v>36.705067590064594</v>
      </c>
      <c r="C8" s="18">
        <f>H27</f>
        <v>35.400990660566414</v>
      </c>
      <c r="D8" s="18">
        <f>I28</f>
        <v>9.0564027435573013</v>
      </c>
      <c r="E8" s="18">
        <f>I27</f>
        <v>10.670397398570726</v>
      </c>
      <c r="F8" s="18">
        <f>J28</f>
        <v>12.192848105480456</v>
      </c>
      <c r="G8" s="18">
        <f>J27</f>
        <v>14.203879457027263</v>
      </c>
      <c r="H8" s="18">
        <f>K28</f>
        <v>42.045681560897648</v>
      </c>
      <c r="I8" s="18">
        <f>K27</f>
        <v>39.724732483835595</v>
      </c>
    </row>
    <row r="9" spans="1:12">
      <c r="A9" t="s">
        <v>6</v>
      </c>
      <c r="B9" s="21">
        <f>H34</f>
        <v>45.440777937191136</v>
      </c>
      <c r="C9" s="21">
        <f>H33</f>
        <v>41.783740533298598</v>
      </c>
      <c r="D9" s="21">
        <f>I34</f>
        <v>10.074924278654551</v>
      </c>
      <c r="E9" s="21">
        <f>I33</f>
        <v>15.046240300701513</v>
      </c>
      <c r="F9" s="21">
        <f>J34</f>
        <v>13.31898613103778</v>
      </c>
      <c r="G9" s="21">
        <f>J33</f>
        <v>12.660724586442381</v>
      </c>
      <c r="H9" s="21">
        <f>K34</f>
        <v>31.165311653116529</v>
      </c>
      <c r="I9" s="21">
        <f>K33</f>
        <v>30.509294579557505</v>
      </c>
    </row>
    <row r="10" spans="1:12">
      <c r="A10" t="s">
        <v>7</v>
      </c>
      <c r="B10" s="21">
        <f>H40</f>
        <v>16.516301494104731</v>
      </c>
      <c r="C10" s="21">
        <f>H39</f>
        <v>20.496910935978416</v>
      </c>
      <c r="D10" s="21">
        <f>I40</f>
        <v>1.875984533867965</v>
      </c>
      <c r="E10" s="21">
        <f>I39</f>
        <v>2.3924947185253376</v>
      </c>
      <c r="F10" s="21">
        <f>J40</f>
        <v>9.4395913886104346</v>
      </c>
      <c r="G10" s="21">
        <f>J39</f>
        <v>12.701081837580686</v>
      </c>
      <c r="H10" s="21">
        <f>K40</f>
        <v>72.168122583416874</v>
      </c>
      <c r="I10" s="21">
        <f>K39</f>
        <v>64.409512507915551</v>
      </c>
    </row>
    <row r="11" spans="1:12">
      <c r="A11" t="s">
        <v>8</v>
      </c>
      <c r="B11" s="21">
        <f>H46</f>
        <v>32.05165835045495</v>
      </c>
      <c r="C11" s="21">
        <f>H45</f>
        <v>32.910729253981557</v>
      </c>
      <c r="D11" s="21">
        <f>I46</f>
        <v>2.4948635162899913</v>
      </c>
      <c r="E11" s="21">
        <f>I45</f>
        <v>4.065381391450126</v>
      </c>
      <c r="F11" s="21">
        <f>J46</f>
        <v>27.629390470599745</v>
      </c>
      <c r="G11" s="21">
        <f>J45</f>
        <v>29.348281642917019</v>
      </c>
      <c r="H11" s="21">
        <f>K46</f>
        <v>37.824087662655323</v>
      </c>
      <c r="I11" s="21">
        <f>K45</f>
        <v>33.675607711651303</v>
      </c>
    </row>
    <row r="12" spans="1:12">
      <c r="A12" s="1" t="s">
        <v>9</v>
      </c>
      <c r="B12" s="22">
        <f>H52</f>
        <v>8.9694833503385585</v>
      </c>
      <c r="C12" s="22">
        <f>H51</f>
        <v>10.72768939519745</v>
      </c>
      <c r="D12" s="22">
        <f>I52</f>
        <v>2.3374455059827475</v>
      </c>
      <c r="E12" s="22">
        <f>I51</f>
        <v>3.3387027134743765</v>
      </c>
      <c r="F12" s="22">
        <f>J52</f>
        <v>4.2915004792381657</v>
      </c>
      <c r="G12" s="22">
        <f>J51</f>
        <v>5.3032315918828257</v>
      </c>
      <c r="H12" s="22">
        <f>K52</f>
        <v>84.401570664440527</v>
      </c>
      <c r="I12" s="22">
        <f>K51</f>
        <v>80.630376299445345</v>
      </c>
    </row>
    <row r="14" spans="1:12">
      <c r="A14" t="s">
        <v>19</v>
      </c>
    </row>
    <row r="15" spans="1:12">
      <c r="C15" t="s">
        <v>44</v>
      </c>
      <c r="H15" t="s">
        <v>45</v>
      </c>
    </row>
    <row r="16" spans="1:12">
      <c r="C16" t="s">
        <v>46</v>
      </c>
      <c r="D16" t="s">
        <v>47</v>
      </c>
      <c r="E16" t="s">
        <v>14</v>
      </c>
      <c r="F16" t="s">
        <v>48</v>
      </c>
      <c r="G16" t="s">
        <v>49</v>
      </c>
      <c r="H16" t="s">
        <v>46</v>
      </c>
      <c r="I16" t="s">
        <v>47</v>
      </c>
      <c r="J16" t="s">
        <v>14</v>
      </c>
      <c r="K16" t="s">
        <v>48</v>
      </c>
      <c r="L16" t="s">
        <v>49</v>
      </c>
    </row>
    <row r="17" spans="1:13">
      <c r="A17">
        <v>2016</v>
      </c>
      <c r="B17" t="s">
        <v>50</v>
      </c>
      <c r="C17" s="11">
        <v>5169</v>
      </c>
      <c r="D17">
        <v>430</v>
      </c>
      <c r="E17" s="11">
        <v>3398</v>
      </c>
      <c r="F17" s="11">
        <v>18917</v>
      </c>
      <c r="G17" s="11">
        <v>27914</v>
      </c>
    </row>
    <row r="18" spans="1:13">
      <c r="A18">
        <v>2017</v>
      </c>
      <c r="B18" t="s">
        <v>50</v>
      </c>
      <c r="C18" s="11">
        <v>4911</v>
      </c>
      <c r="D18">
        <v>409</v>
      </c>
      <c r="E18" s="11">
        <v>3386</v>
      </c>
      <c r="F18" s="11">
        <v>17498</v>
      </c>
      <c r="G18" s="11">
        <v>26204</v>
      </c>
    </row>
    <row r="19" spans="1:13">
      <c r="A19">
        <v>2018</v>
      </c>
      <c r="B19" t="s">
        <v>50</v>
      </c>
      <c r="C19" s="11">
        <v>4592</v>
      </c>
      <c r="D19">
        <v>420</v>
      </c>
      <c r="E19" s="11">
        <v>2504</v>
      </c>
      <c r="F19" s="11">
        <v>15888</v>
      </c>
      <c r="G19" s="11">
        <v>23404</v>
      </c>
    </row>
    <row r="20" spans="1:13">
      <c r="A20">
        <v>2019</v>
      </c>
      <c r="B20" t="s">
        <v>50</v>
      </c>
      <c r="C20" s="11">
        <v>3426</v>
      </c>
      <c r="D20">
        <v>530</v>
      </c>
      <c r="E20" s="11">
        <v>2864</v>
      </c>
      <c r="F20" s="11">
        <v>21321</v>
      </c>
      <c r="G20" s="11">
        <v>28141</v>
      </c>
    </row>
    <row r="21" spans="1:13">
      <c r="A21">
        <v>2020</v>
      </c>
      <c r="B21" t="s">
        <v>50</v>
      </c>
      <c r="C21" s="11">
        <v>3085</v>
      </c>
      <c r="D21">
        <v>636</v>
      </c>
      <c r="E21" s="11">
        <v>2628</v>
      </c>
      <c r="F21" s="11">
        <v>16022</v>
      </c>
      <c r="G21" s="11">
        <v>22371</v>
      </c>
      <c r="H21" s="19">
        <f>(SUM(C17:C21))/(SUM($G17:$G21))*100</f>
        <v>16.544824031116732</v>
      </c>
      <c r="I21" s="19">
        <f>(SUM(D17:D21))/(SUM($G17:$G21))*100</f>
        <v>1.8940281487729822</v>
      </c>
      <c r="J21" s="19">
        <f t="shared" ref="J21:L21" si="0">(SUM(E17:E21))/(SUM($G17:$G21))*100</f>
        <v>11.543808675820486</v>
      </c>
      <c r="K21" s="19">
        <f t="shared" si="0"/>
        <v>70.017339144289807</v>
      </c>
      <c r="L21" s="19">
        <f t="shared" si="0"/>
        <v>100</v>
      </c>
      <c r="M21" t="s">
        <v>51</v>
      </c>
    </row>
    <row r="22" spans="1:13">
      <c r="A22">
        <v>2021</v>
      </c>
      <c r="B22" t="s">
        <v>50</v>
      </c>
      <c r="C22" s="11">
        <v>3015</v>
      </c>
      <c r="D22">
        <v>648</v>
      </c>
      <c r="E22" s="11">
        <v>2903</v>
      </c>
      <c r="F22" s="11">
        <v>19447</v>
      </c>
      <c r="G22" s="11">
        <v>26013</v>
      </c>
      <c r="H22" s="16">
        <f>C22/$G22*100</f>
        <v>11.590358666820435</v>
      </c>
      <c r="I22" s="16">
        <f t="shared" ref="I22:L22" si="1">D22/$G22*100</f>
        <v>2.4910621612270787</v>
      </c>
      <c r="J22" s="16">
        <f t="shared" si="1"/>
        <v>11.159804713028102</v>
      </c>
      <c r="K22" s="16">
        <f t="shared" si="1"/>
        <v>74.758774458924378</v>
      </c>
      <c r="L22" s="16">
        <f t="shared" si="1"/>
        <v>100</v>
      </c>
    </row>
    <row r="23" spans="1:13">
      <c r="A23">
        <v>2016</v>
      </c>
      <c r="B23" t="s">
        <v>52</v>
      </c>
      <c r="C23" s="11">
        <v>3489</v>
      </c>
      <c r="D23">
        <v>952</v>
      </c>
      <c r="E23" s="11">
        <v>1103</v>
      </c>
      <c r="F23" s="11">
        <v>3701</v>
      </c>
      <c r="G23" s="11">
        <v>9245</v>
      </c>
    </row>
    <row r="24" spans="1:13">
      <c r="A24">
        <v>2017</v>
      </c>
      <c r="B24" t="s">
        <v>52</v>
      </c>
      <c r="C24" s="11">
        <v>4423</v>
      </c>
      <c r="D24" s="11">
        <v>1318</v>
      </c>
      <c r="E24" s="11">
        <v>1567</v>
      </c>
      <c r="F24" s="11">
        <v>4226</v>
      </c>
      <c r="G24" s="11">
        <v>11534</v>
      </c>
    </row>
    <row r="25" spans="1:13">
      <c r="A25">
        <v>2018</v>
      </c>
      <c r="B25" t="s">
        <v>52</v>
      </c>
      <c r="C25" s="11">
        <v>3791</v>
      </c>
      <c r="D25" s="11">
        <v>1216</v>
      </c>
      <c r="E25" s="11">
        <v>1561</v>
      </c>
      <c r="F25" s="11">
        <v>4403</v>
      </c>
      <c r="G25" s="11">
        <v>10971</v>
      </c>
    </row>
    <row r="26" spans="1:13">
      <c r="A26">
        <v>2019</v>
      </c>
      <c r="B26" t="s">
        <v>52</v>
      </c>
      <c r="C26" s="11">
        <v>3535</v>
      </c>
      <c r="D26" s="11">
        <v>1138</v>
      </c>
      <c r="E26" s="11">
        <v>1853</v>
      </c>
      <c r="F26" s="11">
        <v>5383</v>
      </c>
      <c r="G26" s="11">
        <v>11909</v>
      </c>
    </row>
    <row r="27" spans="1:13">
      <c r="A27">
        <v>2020</v>
      </c>
      <c r="B27" t="s">
        <v>52</v>
      </c>
      <c r="C27" s="11">
        <v>3487</v>
      </c>
      <c r="D27" s="11">
        <v>1020</v>
      </c>
      <c r="E27" s="11">
        <v>1429</v>
      </c>
      <c r="F27" s="11">
        <v>3299</v>
      </c>
      <c r="G27" s="11">
        <v>9235</v>
      </c>
      <c r="H27" s="19">
        <f>(SUM(C23:C27))/(SUM($G23:$G27))*100</f>
        <v>35.400990660566414</v>
      </c>
      <c r="I27" s="19">
        <f>(SUM(D23:D27))/(SUM($G23:$G27))*100</f>
        <v>10.670397398570726</v>
      </c>
      <c r="J27" s="19">
        <f t="shared" ref="J27" si="2">(SUM(E23:E27))/(SUM($G23:$G27))*100</f>
        <v>14.203879457027263</v>
      </c>
      <c r="K27" s="19">
        <f t="shared" ref="K27" si="3">(SUM(F23:F27))/(SUM($G23:$G27))*100</f>
        <v>39.724732483835595</v>
      </c>
      <c r="L27" s="19">
        <f t="shared" ref="L27" si="4">(SUM(G23:G27))/(SUM($G23:$G27))*100</f>
        <v>100</v>
      </c>
      <c r="M27" t="s">
        <v>51</v>
      </c>
    </row>
    <row r="28" spans="1:13">
      <c r="A28">
        <v>2021</v>
      </c>
      <c r="B28" t="s">
        <v>52</v>
      </c>
      <c r="C28" s="11">
        <v>5512</v>
      </c>
      <c r="D28" s="11">
        <v>1360</v>
      </c>
      <c r="E28" s="11">
        <v>1831</v>
      </c>
      <c r="F28" s="11">
        <v>6314</v>
      </c>
      <c r="G28" s="11">
        <v>15017</v>
      </c>
      <c r="H28" s="16">
        <f>C28/$G28*100</f>
        <v>36.705067590064594</v>
      </c>
      <c r="I28" s="16">
        <f t="shared" ref="I28" si="5">D28/$G28*100</f>
        <v>9.0564027435573013</v>
      </c>
      <c r="J28" s="16">
        <f t="shared" ref="J28" si="6">E28/$G28*100</f>
        <v>12.192848105480456</v>
      </c>
      <c r="K28" s="16">
        <f t="shared" ref="K28" si="7">F28/$G28*100</f>
        <v>42.045681560897648</v>
      </c>
      <c r="L28" s="16">
        <f t="shared" ref="L28" si="8">G28/$G28*100</f>
        <v>100</v>
      </c>
    </row>
    <row r="29" spans="1:13">
      <c r="A29">
        <v>2016</v>
      </c>
      <c r="B29" t="s">
        <v>53</v>
      </c>
      <c r="C29" s="11">
        <v>4335</v>
      </c>
      <c r="D29" s="11">
        <v>1992</v>
      </c>
      <c r="E29" s="11">
        <v>1286</v>
      </c>
      <c r="F29" s="11">
        <v>2423</v>
      </c>
      <c r="G29" s="11">
        <v>10036</v>
      </c>
    </row>
    <row r="30" spans="1:13">
      <c r="A30">
        <v>2017</v>
      </c>
      <c r="B30" t="s">
        <v>53</v>
      </c>
      <c r="C30" s="11">
        <v>5028</v>
      </c>
      <c r="D30" s="11">
        <v>1910</v>
      </c>
      <c r="E30" s="11">
        <v>1363</v>
      </c>
      <c r="F30" s="11">
        <v>3134</v>
      </c>
      <c r="G30" s="11">
        <v>11435</v>
      </c>
    </row>
    <row r="31" spans="1:13">
      <c r="A31">
        <v>2018</v>
      </c>
      <c r="B31" t="s">
        <v>53</v>
      </c>
      <c r="C31" s="11">
        <v>4814</v>
      </c>
      <c r="D31" s="11">
        <v>1596</v>
      </c>
      <c r="E31" s="11">
        <v>1538</v>
      </c>
      <c r="F31" s="11">
        <v>2090</v>
      </c>
      <c r="G31" s="11">
        <v>10038</v>
      </c>
    </row>
    <row r="32" spans="1:13">
      <c r="A32">
        <v>2019</v>
      </c>
      <c r="B32" t="s">
        <v>53</v>
      </c>
      <c r="C32" s="11">
        <v>4140</v>
      </c>
      <c r="D32" s="11">
        <v>1338</v>
      </c>
      <c r="E32" s="11">
        <v>1360</v>
      </c>
      <c r="F32" s="11">
        <v>3882</v>
      </c>
      <c r="G32" s="11">
        <v>10720</v>
      </c>
    </row>
    <row r="33" spans="1:13">
      <c r="A33">
        <v>2020</v>
      </c>
      <c r="B33" t="s">
        <v>53</v>
      </c>
      <c r="C33" s="11">
        <v>4138</v>
      </c>
      <c r="D33" s="11">
        <v>1250</v>
      </c>
      <c r="E33" s="11">
        <v>1257</v>
      </c>
      <c r="F33" s="11">
        <v>4867</v>
      </c>
      <c r="G33" s="11">
        <v>11512</v>
      </c>
      <c r="H33" s="19">
        <f>(SUM(C29:C33))/(SUM($G29:$G33))*100</f>
        <v>41.783740533298598</v>
      </c>
      <c r="I33" s="19">
        <f>(SUM(D29:D33))/(SUM($G29:$G33))*100</f>
        <v>15.046240300701513</v>
      </c>
      <c r="J33" s="19">
        <f t="shared" ref="J33" si="9">(SUM(E29:E33))/(SUM($G29:$G33))*100</f>
        <v>12.660724586442381</v>
      </c>
      <c r="K33" s="19">
        <f t="shared" ref="K33" si="10">(SUM(F29:F33))/(SUM($G29:$G33))*100</f>
        <v>30.509294579557505</v>
      </c>
      <c r="L33" s="19">
        <f t="shared" ref="L33" si="11">(SUM(G29:G33))/(SUM($G29:$G33))*100</f>
        <v>100</v>
      </c>
      <c r="M33" t="s">
        <v>51</v>
      </c>
    </row>
    <row r="34" spans="1:13">
      <c r="A34">
        <v>2021</v>
      </c>
      <c r="B34" t="s">
        <v>53</v>
      </c>
      <c r="C34" s="11">
        <v>5701</v>
      </c>
      <c r="D34" s="11">
        <v>1264</v>
      </c>
      <c r="E34" s="11">
        <v>1671</v>
      </c>
      <c r="F34" s="11">
        <v>3910</v>
      </c>
      <c r="G34" s="11">
        <v>12546</v>
      </c>
      <c r="H34" s="16">
        <f>C34/$G34*100</f>
        <v>45.440777937191136</v>
      </c>
      <c r="I34" s="16">
        <f t="shared" ref="I34" si="12">D34/$G34*100</f>
        <v>10.074924278654551</v>
      </c>
      <c r="J34" s="16">
        <f t="shared" ref="J34" si="13">E34/$G34*100</f>
        <v>13.31898613103778</v>
      </c>
      <c r="K34" s="16">
        <f t="shared" ref="K34" si="14">F34/$G34*100</f>
        <v>31.165311653116529</v>
      </c>
      <c r="L34" s="16">
        <f t="shared" ref="L34" si="15">G34/$G34*100</f>
        <v>100</v>
      </c>
    </row>
    <row r="35" spans="1:13">
      <c r="A35">
        <v>2016</v>
      </c>
      <c r="B35" t="s">
        <v>54</v>
      </c>
      <c r="C35" s="11">
        <v>11884</v>
      </c>
      <c r="D35">
        <v>898</v>
      </c>
      <c r="E35" s="11">
        <v>4925</v>
      </c>
      <c r="F35" s="11">
        <v>21320</v>
      </c>
      <c r="G35" s="11">
        <v>39027</v>
      </c>
    </row>
    <row r="36" spans="1:13">
      <c r="A36">
        <v>2017</v>
      </c>
      <c r="B36" t="s">
        <v>54</v>
      </c>
      <c r="C36" s="11">
        <v>10172</v>
      </c>
      <c r="D36" s="11">
        <v>1410</v>
      </c>
      <c r="E36" s="11">
        <v>6982</v>
      </c>
      <c r="F36" s="11">
        <v>20174</v>
      </c>
      <c r="G36" s="11">
        <v>38738</v>
      </c>
    </row>
    <row r="37" spans="1:13">
      <c r="A37">
        <v>2018</v>
      </c>
      <c r="B37" t="s">
        <v>54</v>
      </c>
      <c r="C37" s="11">
        <v>6405</v>
      </c>
      <c r="D37">
        <v>926</v>
      </c>
      <c r="E37" s="11">
        <v>4137</v>
      </c>
      <c r="F37" s="11">
        <v>29639</v>
      </c>
      <c r="G37" s="11">
        <v>41107</v>
      </c>
    </row>
    <row r="38" spans="1:13">
      <c r="A38">
        <v>2019</v>
      </c>
      <c r="B38" t="s">
        <v>54</v>
      </c>
      <c r="C38" s="11">
        <v>4209</v>
      </c>
      <c r="D38">
        <v>459</v>
      </c>
      <c r="E38" s="11">
        <v>3951</v>
      </c>
      <c r="F38" s="11">
        <v>21843</v>
      </c>
      <c r="G38" s="11">
        <v>30462</v>
      </c>
    </row>
    <row r="39" spans="1:13">
      <c r="A39">
        <v>2020</v>
      </c>
      <c r="B39" t="s">
        <v>54</v>
      </c>
      <c r="C39" s="11">
        <v>5848</v>
      </c>
      <c r="D39">
        <v>803</v>
      </c>
      <c r="E39" s="11">
        <v>3873</v>
      </c>
      <c r="F39" s="11">
        <v>28063</v>
      </c>
      <c r="G39" s="11">
        <v>38587</v>
      </c>
      <c r="H39" s="19">
        <f>(SUM(C35:C39))/(SUM($G35:$G39))*100</f>
        <v>20.496910935978416</v>
      </c>
      <c r="I39" s="19">
        <f>(SUM(D35:D39))/(SUM($G35:$G39))*100</f>
        <v>2.3924947185253376</v>
      </c>
      <c r="J39" s="19">
        <f t="shared" ref="J39" si="16">(SUM(E35:E39))/(SUM($G35:$G39))*100</f>
        <v>12.701081837580686</v>
      </c>
      <c r="K39" s="19">
        <f t="shared" ref="K39" si="17">(SUM(F35:F39))/(SUM($G35:$G39))*100</f>
        <v>64.409512507915551</v>
      </c>
      <c r="L39" s="19">
        <f t="shared" ref="L39" si="18">(SUM(G35:G39))/(SUM($G35:$G39))*100</f>
        <v>100</v>
      </c>
      <c r="M39" t="s">
        <v>51</v>
      </c>
    </row>
    <row r="40" spans="1:13">
      <c r="A40">
        <v>2021</v>
      </c>
      <c r="B40" t="s">
        <v>54</v>
      </c>
      <c r="C40" s="11">
        <v>6920</v>
      </c>
      <c r="D40">
        <v>786</v>
      </c>
      <c r="E40" s="11">
        <v>3955</v>
      </c>
      <c r="F40" s="11">
        <v>30237</v>
      </c>
      <c r="G40" s="11">
        <v>41898</v>
      </c>
      <c r="H40" s="16">
        <f>C40/$G40*100</f>
        <v>16.516301494104731</v>
      </c>
      <c r="I40" s="16">
        <f t="shared" ref="I40" si="19">D40/$G40*100</f>
        <v>1.875984533867965</v>
      </c>
      <c r="J40" s="16">
        <f t="shared" ref="J40" si="20">E40/$G40*100</f>
        <v>9.4395913886104346</v>
      </c>
      <c r="K40" s="16">
        <f t="shared" ref="K40" si="21">F40/$G40*100</f>
        <v>72.168122583416874</v>
      </c>
      <c r="L40" s="16">
        <f t="shared" ref="L40" si="22">G40/$G40*100</f>
        <v>100</v>
      </c>
    </row>
    <row r="41" spans="1:13">
      <c r="A41">
        <v>2016</v>
      </c>
      <c r="B41" t="s">
        <v>55</v>
      </c>
      <c r="C41" s="11">
        <v>2089</v>
      </c>
      <c r="D41">
        <v>266</v>
      </c>
      <c r="E41" s="11">
        <v>1818</v>
      </c>
      <c r="F41" s="11">
        <v>1275</v>
      </c>
      <c r="G41" s="11">
        <v>5448</v>
      </c>
    </row>
    <row r="42" spans="1:13">
      <c r="A42">
        <v>2017</v>
      </c>
      <c r="B42" t="s">
        <v>55</v>
      </c>
      <c r="C42" s="11">
        <v>2283</v>
      </c>
      <c r="D42">
        <v>271</v>
      </c>
      <c r="E42" s="11">
        <v>1961</v>
      </c>
      <c r="F42" s="11">
        <v>2942</v>
      </c>
      <c r="G42" s="11">
        <v>7457</v>
      </c>
    </row>
    <row r="43" spans="1:13">
      <c r="A43">
        <v>2018</v>
      </c>
      <c r="B43" t="s">
        <v>55</v>
      </c>
      <c r="C43" s="11">
        <v>2718</v>
      </c>
      <c r="D43">
        <v>372</v>
      </c>
      <c r="E43" s="11">
        <v>1986</v>
      </c>
      <c r="F43" s="11">
        <v>2463</v>
      </c>
      <c r="G43" s="11">
        <v>7539</v>
      </c>
    </row>
    <row r="44" spans="1:13">
      <c r="A44">
        <v>2019</v>
      </c>
      <c r="B44" t="s">
        <v>55</v>
      </c>
      <c r="C44" s="11">
        <v>2607</v>
      </c>
      <c r="D44">
        <v>306</v>
      </c>
      <c r="E44" s="11">
        <v>2541</v>
      </c>
      <c r="F44" s="11">
        <v>2328</v>
      </c>
      <c r="G44" s="11">
        <v>7782</v>
      </c>
    </row>
    <row r="45" spans="1:13">
      <c r="A45">
        <v>2020</v>
      </c>
      <c r="B45" t="s">
        <v>55</v>
      </c>
      <c r="C45" s="11">
        <v>2867</v>
      </c>
      <c r="D45">
        <v>337</v>
      </c>
      <c r="E45" s="11">
        <v>2898</v>
      </c>
      <c r="F45" s="11">
        <v>3848</v>
      </c>
      <c r="G45" s="11">
        <v>9950</v>
      </c>
      <c r="H45" s="19">
        <f>(SUM(C41:C45))/(SUM($G41:$G45))*100</f>
        <v>32.910729253981557</v>
      </c>
      <c r="I45" s="19">
        <f>(SUM(D41:D45))/(SUM($G41:$G45))*100</f>
        <v>4.065381391450126</v>
      </c>
      <c r="J45" s="19">
        <f t="shared" ref="J45" si="23">(SUM(E41:E45))/(SUM($G41:$G45))*100</f>
        <v>29.348281642917019</v>
      </c>
      <c r="K45" s="19">
        <f t="shared" ref="K45" si="24">(SUM(F41:F45))/(SUM($G41:$G45))*100</f>
        <v>33.675607711651303</v>
      </c>
      <c r="L45" s="19">
        <f t="shared" ref="L45" si="25">(SUM(G41:G45))/(SUM($G41:$G45))*100</f>
        <v>100</v>
      </c>
      <c r="M45" t="s">
        <v>51</v>
      </c>
    </row>
    <row r="46" spans="1:13">
      <c r="A46">
        <v>2021</v>
      </c>
      <c r="B46" t="s">
        <v>55</v>
      </c>
      <c r="C46" s="11">
        <v>3276</v>
      </c>
      <c r="D46">
        <v>255</v>
      </c>
      <c r="E46" s="11">
        <v>2824</v>
      </c>
      <c r="F46" s="11">
        <v>3866</v>
      </c>
      <c r="G46" s="11">
        <v>10221</v>
      </c>
      <c r="H46" s="16">
        <f>C46/$G46*100</f>
        <v>32.05165835045495</v>
      </c>
      <c r="I46" s="16">
        <f t="shared" ref="I46" si="26">D46/$G46*100</f>
        <v>2.4948635162899913</v>
      </c>
      <c r="J46" s="16">
        <f t="shared" ref="J46" si="27">E46/$G46*100</f>
        <v>27.629390470599745</v>
      </c>
      <c r="K46" s="16">
        <f t="shared" ref="K46" si="28">F46/$G46*100</f>
        <v>37.824087662655323</v>
      </c>
      <c r="L46" s="16">
        <f t="shared" ref="L46" si="29">G46/$G46*100</f>
        <v>100</v>
      </c>
    </row>
    <row r="47" spans="1:13">
      <c r="A47">
        <v>2016</v>
      </c>
      <c r="B47" t="s">
        <v>56</v>
      </c>
      <c r="C47" s="11">
        <v>2738</v>
      </c>
      <c r="D47">
        <v>838</v>
      </c>
      <c r="E47" s="11">
        <v>1201</v>
      </c>
      <c r="F47" s="11">
        <v>13517</v>
      </c>
      <c r="G47" s="11">
        <v>18294</v>
      </c>
    </row>
    <row r="48" spans="1:13">
      <c r="A48">
        <v>2017</v>
      </c>
      <c r="B48" t="s">
        <v>56</v>
      </c>
      <c r="C48" s="11">
        <v>2771</v>
      </c>
      <c r="D48">
        <v>812</v>
      </c>
      <c r="E48" s="11">
        <v>1318</v>
      </c>
      <c r="F48" s="11">
        <v>19855</v>
      </c>
      <c r="G48" s="11">
        <v>24756</v>
      </c>
    </row>
    <row r="49" spans="1:13">
      <c r="A49">
        <v>2018</v>
      </c>
      <c r="B49" t="s">
        <v>56</v>
      </c>
      <c r="C49" s="11">
        <v>2549</v>
      </c>
      <c r="D49">
        <v>829</v>
      </c>
      <c r="E49" s="11">
        <v>1353</v>
      </c>
      <c r="F49" s="11">
        <v>20269</v>
      </c>
      <c r="G49" s="11">
        <v>25000</v>
      </c>
    </row>
    <row r="50" spans="1:13">
      <c r="A50">
        <v>2019</v>
      </c>
      <c r="B50" t="s">
        <v>56</v>
      </c>
      <c r="C50" s="11">
        <v>2369</v>
      </c>
      <c r="D50">
        <v>749</v>
      </c>
      <c r="E50" s="11">
        <v>1355</v>
      </c>
      <c r="F50" s="11">
        <v>20639</v>
      </c>
      <c r="G50" s="11">
        <v>25112</v>
      </c>
    </row>
    <row r="51" spans="1:13">
      <c r="A51">
        <v>2020</v>
      </c>
      <c r="B51" t="s">
        <v>56</v>
      </c>
      <c r="C51" s="11">
        <v>2493</v>
      </c>
      <c r="D51">
        <v>793</v>
      </c>
      <c r="E51" s="11">
        <v>1160</v>
      </c>
      <c r="F51" s="11">
        <v>22828</v>
      </c>
      <c r="G51" s="11">
        <v>27274</v>
      </c>
      <c r="H51" s="19">
        <f>(SUM(C47:C51))/(SUM($G47:$G51))*100</f>
        <v>10.72768939519745</v>
      </c>
      <c r="I51" s="19">
        <f>(SUM(D47:D51))/(SUM($G47:$G51))*100</f>
        <v>3.3387027134743765</v>
      </c>
      <c r="J51" s="19">
        <f t="shared" ref="J51" si="30">(SUM(E47:E51))/(SUM($G47:$G51))*100</f>
        <v>5.3032315918828257</v>
      </c>
      <c r="K51" s="19">
        <f t="shared" ref="K51" si="31">(SUM(F47:F51))/(SUM($G47:$G51))*100</f>
        <v>80.630376299445345</v>
      </c>
      <c r="L51" s="19">
        <f t="shared" ref="L51" si="32">(SUM(G47:G51))/(SUM($G47:$G51))*100</f>
        <v>100</v>
      </c>
      <c r="M51" t="s">
        <v>51</v>
      </c>
    </row>
    <row r="52" spans="1:13">
      <c r="A52">
        <v>2021</v>
      </c>
      <c r="B52" t="s">
        <v>56</v>
      </c>
      <c r="C52" s="11">
        <v>2901</v>
      </c>
      <c r="D52">
        <v>756</v>
      </c>
      <c r="E52" s="11">
        <v>1388</v>
      </c>
      <c r="F52" s="11">
        <v>27298</v>
      </c>
      <c r="G52" s="11">
        <v>32343</v>
      </c>
      <c r="H52" s="16">
        <f>C52/$G52*100</f>
        <v>8.9694833503385585</v>
      </c>
      <c r="I52" s="16">
        <f t="shared" ref="I52" si="33">D52/$G52*100</f>
        <v>2.3374455059827475</v>
      </c>
      <c r="J52" s="16">
        <f t="shared" ref="J52" si="34">E52/$G52*100</f>
        <v>4.2915004792381657</v>
      </c>
      <c r="K52" s="16">
        <f t="shared" ref="K52" si="35">F52/$G52*100</f>
        <v>84.401570664440527</v>
      </c>
      <c r="L52" s="16">
        <f t="shared" ref="L52" si="36">G52/$G52*100</f>
        <v>100</v>
      </c>
    </row>
  </sheetData>
  <mergeCells count="6">
    <mergeCell ref="A4:A6"/>
    <mergeCell ref="B4:I4"/>
    <mergeCell ref="B5:C5"/>
    <mergeCell ref="D5:E5"/>
    <mergeCell ref="F5:G5"/>
    <mergeCell ref="H5:I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Data_x0020_Category xmlns="99a55d89-873d-454f-86f3-001acdd99633" xsi:nil="true"/>
    <Geography xmlns="99a55d89-873d-454f-86f3-001acdd99633"/>
    <Data_x0020_Source xmlns="99a55d89-873d-454f-86f3-001acdd99633" xsi:nil="true"/>
    <Regions xmlns="99a55d89-873d-454f-86f3-001acdd99633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C11BB52874C48B16B359B44E363FA" ma:contentTypeVersion="12" ma:contentTypeDescription="Create a new document." ma:contentTypeScope="" ma:versionID="0ccb739997a12dc0a2aef0beaaa24f16">
  <xsd:schema xmlns:xsd="http://www.w3.org/2001/XMLSchema" xmlns:xs="http://www.w3.org/2001/XMLSchema" xmlns:p="http://schemas.microsoft.com/office/2006/metadata/properties" xmlns:ns1="http://schemas.microsoft.com/sharepoint/v3" xmlns:ns2="99a55d89-873d-454f-86f3-001acdd99633" xmlns:ns3="8a6b78cd-3d6b-406a-8d1e-21618374423f" targetNamespace="http://schemas.microsoft.com/office/2006/metadata/properties" ma:root="true" ma:fieldsID="f745695a3b0319446fff4a6c3269e145" ns1:_="" ns2:_="" ns3:_="">
    <xsd:import namespace="http://schemas.microsoft.com/sharepoint/v3"/>
    <xsd:import namespace="99a55d89-873d-454f-86f3-001acdd99633"/>
    <xsd:import namespace="8a6b78cd-3d6b-406a-8d1e-2161837442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ata_x0020_Category" minOccurs="0"/>
                <xsd:element ref="ns2:Data_x0020_Source" minOccurs="0"/>
                <xsd:element ref="ns2:Geography" minOccurs="0"/>
                <xsd:element ref="ns2:Regions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55d89-873d-454f-86f3-001acdd996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a_x0020_Category" ma:index="10" nillable="true" ma:displayName="Data Category" ma:format="Dropdown" ma:internalName="Data_x0020_Categor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Starts"/>
                        <xsd:enumeration value="Sales"/>
                        <xsd:enumeration value="Economy"/>
                        <xsd:enumeration value="and more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Data_x0020_Source" ma:index="11" nillable="true" ma:displayName="Data Source" ma:format="Dropdown" ma:internalName="Data_x0020_Sourc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MHC"/>
                        <xsd:enumeration value="CREA"/>
                        <xsd:enumeration value="FCIQ"/>
                        <xsd:enumeration value="StatCan"/>
                        <xsd:enumeration value="ISQ"/>
                        <xsd:enumeration value="JLR"/>
                        <xsd:enumeration value="and more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Geography" ma:index="12" nillable="true" ma:displayName="Geography" ma:description="Provinces, CMAs and CAs" ma:format="Dropdown" ma:internalName="Geography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N&amp;L / T.-N.-L."/>
                    <xsd:enumeration value="PEI / Î.-P.-É."/>
                    <xsd:enumeration value="N.S. / N.-É."/>
                    <xsd:enumeration value="N.B. / N.-B."/>
                    <xsd:enumeration value="Quebec"/>
                    <xsd:enumeration value="Ontario"/>
                    <xsd:enumeration value="Manitoba"/>
                    <xsd:enumeration value="Saskatchewan"/>
                    <xsd:enumeration value="Alberta"/>
                    <xsd:enumeration value="B.C. / C.-B."/>
                    <xsd:enumeration value="Yukon"/>
                    <xsd:enumeration value="N. T. / T. du N.-O."/>
                    <xsd:enumeration value="Abbotsford - Mission"/>
                    <xsd:enumeration value="Alma"/>
                    <xsd:enumeration value="Arnprior"/>
                    <xsd:enumeration value="Baie-Comeau"/>
                    <xsd:enumeration value="Barrie"/>
                    <xsd:enumeration value="Bathurst"/>
                    <xsd:enumeration value="Bay Roberts"/>
                    <xsd:enumeration value="Belleville"/>
                    <xsd:enumeration value="Brandon"/>
                    <xsd:enumeration value="Brantford"/>
                    <xsd:enumeration value="Brockville"/>
                    <xsd:enumeration value="Brooks"/>
                    <xsd:enumeration value="Calgary"/>
                    <xsd:enumeration value="Campbell River"/>
                    <xsd:enumeration value="Campbellton"/>
                    <xsd:enumeration value="Campbellton"/>
                    <xsd:enumeration value="Camrose"/>
                    <xsd:enumeration value="Canmore"/>
                    <xsd:enumeration value="Cape Breton"/>
                    <xsd:enumeration value="Carleton Place"/>
                    <xsd:enumeration value="Centre Wellington"/>
                    <xsd:enumeration value="Charlottetown"/>
                    <xsd:enumeration value="Chatham-Kent"/>
                    <xsd:enumeration value="Chilliwack"/>
                    <xsd:enumeration value="Cobourg"/>
                    <xsd:enumeration value="Cold Lake"/>
                    <xsd:enumeration value="Collingwood"/>
                    <xsd:enumeration value="Corner Brook"/>
                    <xsd:enumeration value="Cornwall"/>
                    <xsd:enumeration value="Courtenay"/>
                    <xsd:enumeration value="Cowansville"/>
                    <xsd:enumeration value="Cranbrook"/>
                    <xsd:enumeration value="Dawson Creek"/>
                    <xsd:enumeration value="Dolbeau-Mistassini"/>
                    <xsd:enumeration value="Drummondville"/>
                    <xsd:enumeration value="Duncan"/>
                    <xsd:enumeration value="Edmonton"/>
                    <xsd:enumeration value="Edmundston"/>
                    <xsd:enumeration value="Elliot Lake"/>
                    <xsd:enumeration value="Estevan"/>
                    <xsd:enumeration value="Fort St. John"/>
                    <xsd:enumeration value="Fredericton"/>
                    <xsd:enumeration value="Gander"/>
                    <xsd:enumeration value="Gatineau"/>
                    <xsd:enumeration value="Granby"/>
                    <xsd:enumeration value="Grand Falls-Windsor"/>
                    <xsd:enumeration value="Grande Prairie"/>
                    <xsd:enumeration value="Greater Sudbury"/>
                    <xsd:enumeration value="Guelph"/>
                    <xsd:enumeration value="Halifax"/>
                    <xsd:enumeration value="Hamilton"/>
                    <xsd:enumeration value="Hawkesbury"/>
                    <xsd:enumeration value="Hawkesbury"/>
                    <xsd:enumeration value="Hawkesbury"/>
                    <xsd:enumeration value="High River"/>
                    <xsd:enumeration value="Ingersoll"/>
                    <xsd:enumeration value="Joliette"/>
                    <xsd:enumeration value="Kamloops"/>
                    <xsd:enumeration value="Kawartha Lakes"/>
                    <xsd:enumeration value="Kelowna"/>
                    <xsd:enumeration value="Kenora"/>
                    <xsd:enumeration value="Kentville"/>
                    <xsd:enumeration value="Kingston"/>
                    <xsd:enumeration value="Kitchener - Cambridge - Waterloo"/>
                    <xsd:enumeration value="Lachute"/>
                    <xsd:enumeration value="Lacombe"/>
                    <xsd:enumeration value="Leamington"/>
                    <xsd:enumeration value="Lethbridge"/>
                    <xsd:enumeration value="Lloydminster"/>
                    <xsd:enumeration value="London"/>
                    <xsd:enumeration value="Matane"/>
                    <xsd:enumeration value="Medicine Hat"/>
                    <xsd:enumeration value="Midland"/>
                    <xsd:enumeration value="Miramichi"/>
                    <xsd:enumeration value="Moncton"/>
                    <xsd:enumeration value="Montréal"/>
                    <xsd:enumeration value="Moose Jaw"/>
                    <xsd:enumeration value="Nanaimo"/>
                    <xsd:enumeration value="Nelson"/>
                    <xsd:enumeration value="New Glasgow"/>
                    <xsd:enumeration value="Norfolk"/>
                    <xsd:enumeration value="North Battleford"/>
                    <xsd:enumeration value="North Bay"/>
                    <xsd:enumeration value="Okotoks"/>
                    <xsd:enumeration value="Orillia"/>
                    <xsd:enumeration value="Oshawa"/>
                    <xsd:enumeration value="Ottawa"/>
                    <xsd:enumeration value="Owen Sound"/>
                    <xsd:enumeration value="Parksville"/>
                    <xsd:enumeration value="Pembroke"/>
                    <xsd:enumeration value="Penticton"/>
                    <xsd:enumeration value="Petawawa"/>
                    <xsd:enumeration value="Peterborough"/>
                    <xsd:enumeration value="Port Alberni"/>
                    <xsd:enumeration value="Port Hope"/>
                    <xsd:enumeration value="Portage la Prairie"/>
                    <xsd:enumeration value="Powell River"/>
                    <xsd:enumeration value="Prince Albert"/>
                    <xsd:enumeration value="Prince George"/>
                    <xsd:enumeration value="Prince Rupert"/>
                    <xsd:enumeration value="Québec (CMA)"/>
                    <xsd:enumeration value="Quesnel"/>
                    <xsd:enumeration value="Red Deer"/>
                    <xsd:enumeration value="Regina"/>
                    <xsd:enumeration value="Rimouski"/>
                    <xsd:enumeration value="Rivière-du-Loup"/>
                    <xsd:enumeration value="Rouyn-Noranda"/>
                    <xsd:enumeration value="Saguenay"/>
                    <xsd:enumeration value="Saint-Georges"/>
                    <xsd:enumeration value="Saint-Hyacinthe"/>
                    <xsd:enumeration value="Saint John"/>
                    <xsd:enumeration value="Sainte-Marie"/>
                    <xsd:enumeration value="Salaberry-de-Valleyfield"/>
                    <xsd:enumeration value="Salmon Arm"/>
                    <xsd:enumeration value="Sarnia"/>
                    <xsd:enumeration value="Saskatoon"/>
                    <xsd:enumeration value="Sault Ste. Marie"/>
                    <xsd:enumeration value="Sept-Îles"/>
                    <xsd:enumeration value="Shawinigan"/>
                    <xsd:enumeration value="Sherbrooke"/>
                    <xsd:enumeration value="Sorel-Tracy"/>
                    <xsd:enumeration value="Squamish"/>
                    <xsd:enumeration value="St. Catharines - Niagara"/>
                    <xsd:enumeration value="St. John's"/>
                    <xsd:enumeration value="Steinbach"/>
                    <xsd:enumeration value="Stratford"/>
                    <xsd:enumeration value="Strathmore"/>
                    <xsd:enumeration value="Summerside"/>
                    <xsd:enumeration value="Swift Current"/>
                    <xsd:enumeration value="Sylvan Lake"/>
                    <xsd:enumeration value="Terrace"/>
                    <xsd:enumeration value="Thetford Mines"/>
                    <xsd:enumeration value="Thompson"/>
                    <xsd:enumeration value="Thunder Bay"/>
                    <xsd:enumeration value="Tillsonburg"/>
                    <xsd:enumeration value="Timmins"/>
                    <xsd:enumeration value="Toronto"/>
                    <xsd:enumeration value="Trois-Rivières"/>
                    <xsd:enumeration value="Truro"/>
                    <xsd:enumeration value="Val-d'Or"/>
                    <xsd:enumeration value="Vancouver"/>
                    <xsd:enumeration value="Vernon"/>
                    <xsd:enumeration value="Victoria"/>
                    <xsd:enumeration value="Victoriaville"/>
                    <xsd:enumeration value="Wasaga Beach"/>
                    <xsd:enumeration value="Wetaskiwin"/>
                    <xsd:enumeration value="Weyburn"/>
                    <xsd:enumeration value="Whitehorse"/>
                    <xsd:enumeration value="Williams Lake"/>
                    <xsd:enumeration value="Windsor"/>
                    <xsd:enumeration value="Winkler"/>
                    <xsd:enumeration value="Winnipeg"/>
                    <xsd:enumeration value="Wood Buffalo"/>
                    <xsd:enumeration value="Woodstock"/>
                    <xsd:enumeration value="Yellowknife"/>
                    <xsd:enumeration value="Yorkton"/>
                  </xsd:restriction>
                </xsd:simpleType>
              </xsd:element>
            </xsd:sequence>
          </xsd:extension>
        </xsd:complexContent>
      </xsd:complexType>
    </xsd:element>
    <xsd:element name="Regions" ma:index="13" ma:displayName="Regions" ma:format="Dropdown" ma:internalName="Regions">
      <xsd:simpleType>
        <xsd:restriction base="dms:Choice">
          <xsd:enumeration value="National"/>
          <xsd:enumeration value="West "/>
          <xsd:enumeration value="Prairies"/>
          <xsd:enumeration value="Ontario"/>
          <xsd:enumeration value="Quebec"/>
          <xsd:enumeration value="Atlantics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b78cd-3d6b-406a-8d1e-21618374423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A001A9-C8B0-4B68-87FB-EDE29EBAFA90}"/>
</file>

<file path=customXml/itemProps2.xml><?xml version="1.0" encoding="utf-8"?>
<ds:datastoreItem xmlns:ds="http://schemas.openxmlformats.org/officeDocument/2006/customXml" ds:itemID="{E99A6E96-5537-4BFF-86B3-B40E6F02C14A}"/>
</file>

<file path=customXml/itemProps3.xml><?xml version="1.0" encoding="utf-8"?>
<ds:datastoreItem xmlns:ds="http://schemas.openxmlformats.org/officeDocument/2006/customXml" ds:itemID="{49F9F8B6-2945-4A8E-9921-839C314936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CMHC-SCHL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ebond</dc:creator>
  <cp:keywords/>
  <dc:description/>
  <cp:lastModifiedBy/>
  <cp:revision/>
  <dcterms:created xsi:type="dcterms:W3CDTF">2022-01-24T18:13:32Z</dcterms:created>
  <dcterms:modified xsi:type="dcterms:W3CDTF">2022-07-07T13:56:06Z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0x0101009F3C11BB52874C48B16B359B44E363FA</vt:lpwstr>
  </property>
</Properties>
</file>