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showInkAnnotation="0" codeName="ThisWorkbook" autoCompressPictures="0"/>
  <mc:AlternateContent xmlns:mc="http://schemas.openxmlformats.org/markup-compatibility/2006">
    <mc:Choice Requires="x15">
      <x15ac:absPath xmlns:x15ac="http://schemas.microsoft.com/office/spreadsheetml/2010/11/ac" url="C:\Users\joeau\OneDrive\Desktop\references\"/>
    </mc:Choice>
  </mc:AlternateContent>
  <xr:revisionPtr revIDLastSave="0" documentId="8_{5A1504C3-93BB-4573-B23B-ABA92FE5D2EA}" xr6:coauthVersionLast="47" xr6:coauthVersionMax="47" xr10:uidLastSave="{00000000-0000-0000-0000-000000000000}"/>
  <bookViews>
    <workbookView xWindow="3120" yWindow="3120" windowWidth="16560" windowHeight="7890" tabRatio="500" firstSheet="1" activeTab="5" xr2:uid="{00000000-000D-0000-FFFF-FFFF00000000}"/>
  </bookViews>
  <sheets>
    <sheet name="BUDGET" sheetId="53" r:id="rId1"/>
    <sheet name="C&amp;M" sheetId="54" r:id="rId2"/>
    <sheet name="T" sheetId="71" r:id="rId3"/>
    <sheet name="L" sheetId="45" r:id="rId4"/>
    <sheet name="LIST" sheetId="46" r:id="rId5"/>
    <sheet name="CARD" sheetId="43" r:id="rId6"/>
    <sheet name="IDEAS" sheetId="11" r:id="rId7"/>
    <sheet name="S" sheetId="67" r:id="rId8"/>
    <sheet name="V" sheetId="64" r:id="rId9"/>
    <sheet name="P" sheetId="74" r:id="rId10"/>
  </sheets>
  <definedNames>
    <definedName name="_xlnm._FilterDatabase" localSheetId="1" hidden="1">'C&amp;M'!$D$1:$D$225</definedName>
    <definedName name="_xlnm._FilterDatabase" localSheetId="6" hidden="1">IDEAS!$B$1:$C$112</definedName>
    <definedName name="ColumnTitle1" localSheetId="9">#REF!</definedName>
    <definedName name="ColumnTitle1">#REF!</definedName>
    <definedName name="ColumnTitle2" localSheetId="9">#REF!</definedName>
    <definedName name="ColumnTitle2">#REF!</definedName>
    <definedName name="ColumnTitle3" localSheetId="9">#REF!</definedName>
    <definedName name="ColumnTitle3">#REF!</definedName>
    <definedName name="ColumnTitle4">#REF!</definedName>
    <definedName name="WorkBook_Title" localSheetId="9">#REF!</definedName>
    <definedName name="WorkBook_Title">#REF!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6" i="43" l="1"/>
  <c r="C27" i="43"/>
  <c r="C28" i="43"/>
  <c r="C114" i="43"/>
  <c r="C46" i="43"/>
  <c r="C134" i="43"/>
  <c r="C23" i="43"/>
  <c r="C24" i="43"/>
  <c r="C25" i="43"/>
  <c r="C77" i="43"/>
  <c r="C41" i="43"/>
  <c r="C99" i="43"/>
  <c r="G107" i="11"/>
  <c r="A107" i="11"/>
  <c r="G320" i="11"/>
  <c r="A320" i="11"/>
  <c r="G608" i="11"/>
  <c r="A608" i="11"/>
  <c r="G360" i="11"/>
  <c r="A360" i="11"/>
  <c r="G343" i="11"/>
  <c r="A343" i="11"/>
  <c r="G38" i="11"/>
  <c r="A38" i="11"/>
  <c r="G33" i="11"/>
  <c r="A33" i="11"/>
  <c r="G28" i="11"/>
  <c r="A28" i="11"/>
  <c r="G356" i="11"/>
  <c r="A356" i="11"/>
  <c r="G312" i="11"/>
  <c r="A312" i="11"/>
  <c r="D107" i="11"/>
  <c r="D320" i="11"/>
  <c r="D608" i="11"/>
  <c r="D360" i="11"/>
  <c r="D343" i="11"/>
  <c r="D38" i="11"/>
  <c r="D33" i="11"/>
  <c r="D28" i="11"/>
  <c r="D356" i="11"/>
  <c r="D312" i="11"/>
  <c r="P7" i="71"/>
  <c r="F7" i="71"/>
  <c r="G359" i="11"/>
  <c r="A359" i="11"/>
  <c r="G44" i="11"/>
  <c r="A44" i="11"/>
  <c r="G410" i="11"/>
  <c r="A410" i="11"/>
  <c r="G301" i="11"/>
  <c r="A301" i="11"/>
  <c r="G406" i="11"/>
  <c r="A406" i="11"/>
  <c r="G354" i="11"/>
  <c r="A354" i="11"/>
  <c r="G329" i="11"/>
  <c r="A329" i="11"/>
  <c r="G310" i="11"/>
  <c r="A310" i="11"/>
  <c r="D359" i="11"/>
  <c r="D44" i="11"/>
  <c r="D410" i="11"/>
  <c r="D301" i="11"/>
  <c r="D406" i="11"/>
  <c r="D354" i="11"/>
  <c r="D329" i="11"/>
  <c r="D310" i="11"/>
  <c r="A51" i="43"/>
  <c r="A59" i="43"/>
  <c r="A47" i="43"/>
  <c r="A31" i="43"/>
  <c r="A33" i="43"/>
  <c r="A37" i="43"/>
  <c r="A35" i="43"/>
  <c r="A42" i="43"/>
  <c r="A113" i="43"/>
  <c r="A39" i="43"/>
  <c r="A106" i="43"/>
  <c r="A104" i="43"/>
  <c r="A105" i="43"/>
  <c r="A44" i="43"/>
  <c r="A116" i="43"/>
  <c r="A112" i="43"/>
  <c r="A96" i="43"/>
  <c r="G333" i="11"/>
  <c r="G338" i="11"/>
  <c r="G332" i="11"/>
  <c r="G377" i="11"/>
  <c r="D333" i="11"/>
  <c r="D338" i="11"/>
  <c r="D332" i="11"/>
  <c r="D377" i="11"/>
  <c r="A333" i="11"/>
  <c r="A338" i="11"/>
  <c r="A332" i="11"/>
  <c r="A377" i="11"/>
  <c r="G11" i="11"/>
  <c r="G16" i="11"/>
  <c r="G26" i="11"/>
  <c r="G335" i="11"/>
  <c r="G349" i="11"/>
  <c r="G727" i="11"/>
  <c r="G347" i="11"/>
  <c r="D11" i="11"/>
  <c r="D16" i="11"/>
  <c r="D26" i="11"/>
  <c r="D335" i="11"/>
  <c r="D349" i="11"/>
  <c r="D727" i="11"/>
  <c r="D347" i="11"/>
  <c r="A11" i="11"/>
  <c r="A16" i="11"/>
  <c r="A26" i="11"/>
  <c r="A335" i="11"/>
  <c r="A349" i="11"/>
  <c r="A727" i="11"/>
  <c r="A347" i="11"/>
  <c r="C87" i="43"/>
  <c r="G318" i="11"/>
  <c r="A318" i="11"/>
  <c r="D318" i="11"/>
  <c r="G368" i="11"/>
  <c r="D368" i="11"/>
  <c r="G92" i="11"/>
  <c r="D92" i="11"/>
  <c r="G305" i="11"/>
  <c r="D305" i="11"/>
  <c r="G306" i="11"/>
  <c r="D306" i="11"/>
  <c r="G307" i="11"/>
  <c r="D307" i="11"/>
  <c r="G337" i="11"/>
  <c r="D337" i="11"/>
  <c r="G17" i="11"/>
  <c r="D17" i="11"/>
  <c r="G313" i="11"/>
  <c r="D313" i="11"/>
  <c r="G352" i="11"/>
  <c r="D352" i="11"/>
  <c r="G353" i="11"/>
  <c r="D353" i="11"/>
  <c r="G322" i="11"/>
  <c r="D322" i="11"/>
  <c r="G93" i="11"/>
  <c r="D93" i="11"/>
  <c r="G94" i="11"/>
  <c r="D94" i="11"/>
  <c r="G156" i="11"/>
  <c r="D156" i="11"/>
  <c r="G517" i="11"/>
  <c r="D517" i="11"/>
  <c r="G357" i="11"/>
  <c r="D357" i="11"/>
  <c r="G95" i="11"/>
  <c r="D95" i="11"/>
  <c r="G96" i="11"/>
  <c r="D96" i="11"/>
  <c r="G518" i="11"/>
  <c r="D518" i="11"/>
  <c r="G519" i="11"/>
  <c r="D519" i="11"/>
  <c r="G97" i="11"/>
  <c r="D97" i="11"/>
  <c r="G346" i="11"/>
  <c r="D346" i="11"/>
  <c r="G325" i="11"/>
  <c r="D325" i="11"/>
  <c r="G330" i="11"/>
  <c r="D330" i="11"/>
  <c r="G326" i="11"/>
  <c r="D326" i="11"/>
  <c r="G331" i="11"/>
  <c r="D331" i="11"/>
  <c r="G20" i="11"/>
  <c r="D20" i="11"/>
  <c r="G520" i="11"/>
  <c r="D520" i="11"/>
  <c r="G98" i="11"/>
  <c r="D98" i="11"/>
  <c r="G10" i="11"/>
  <c r="D10" i="11"/>
  <c r="G363" i="11"/>
  <c r="D363" i="11"/>
  <c r="G340" i="11"/>
  <c r="D340" i="11"/>
  <c r="G100" i="11"/>
  <c r="D100" i="11"/>
  <c r="G99" i="11"/>
  <c r="D99" i="11"/>
  <c r="G341" i="11"/>
  <c r="D341" i="11"/>
  <c r="G521" i="11"/>
  <c r="D521" i="11"/>
  <c r="G321" i="11"/>
  <c r="D321" i="11"/>
  <c r="G40" i="11"/>
  <c r="D40" i="11"/>
  <c r="G22" i="11"/>
  <c r="D22" i="11"/>
  <c r="G522" i="11"/>
  <c r="D522" i="11"/>
  <c r="G101" i="11"/>
  <c r="D101" i="11"/>
  <c r="G102" i="11"/>
  <c r="D102" i="11"/>
  <c r="G367" i="11"/>
  <c r="D367" i="11"/>
  <c r="G27" i="11"/>
  <c r="D27" i="11"/>
  <c r="G319" i="11"/>
  <c r="D319" i="11"/>
  <c r="G355" i="11"/>
  <c r="D355" i="11"/>
  <c r="G524" i="11"/>
  <c r="D524" i="11"/>
  <c r="G103" i="11"/>
  <c r="D103" i="11"/>
  <c r="G104" i="11"/>
  <c r="D104" i="11"/>
  <c r="G63" i="11"/>
  <c r="D63" i="11"/>
  <c r="G380" i="11"/>
  <c r="D380" i="11"/>
  <c r="G381" i="11"/>
  <c r="D381" i="11"/>
  <c r="G344" i="11"/>
  <c r="D344" i="11"/>
  <c r="G9" i="11"/>
  <c r="D9" i="11"/>
  <c r="G525" i="11"/>
  <c r="D525" i="11"/>
  <c r="G526" i="11"/>
  <c r="D526" i="11"/>
  <c r="G45" i="11"/>
  <c r="D45" i="11"/>
  <c r="G105" i="11"/>
  <c r="D105" i="11"/>
  <c r="G527" i="11"/>
  <c r="D527" i="11"/>
  <c r="G358" i="11"/>
  <c r="D358" i="11"/>
  <c r="G25" i="11"/>
  <c r="D25" i="11"/>
  <c r="G106" i="11"/>
  <c r="D106" i="11"/>
  <c r="G528" i="11"/>
  <c r="D528" i="11"/>
  <c r="G423" i="11"/>
  <c r="D423" i="11"/>
  <c r="G109" i="11"/>
  <c r="D109" i="11"/>
  <c r="G324" i="11"/>
  <c r="D324" i="11"/>
  <c r="G12" i="11"/>
  <c r="D12" i="11"/>
  <c r="G529" i="11"/>
  <c r="D529" i="11"/>
  <c r="G425" i="11"/>
  <c r="D425" i="11"/>
  <c r="G18" i="11"/>
  <c r="D18" i="11"/>
  <c r="G361" i="11"/>
  <c r="D361" i="11"/>
  <c r="G428" i="11"/>
  <c r="D428" i="11"/>
  <c r="G370" i="11"/>
  <c r="D370" i="11"/>
  <c r="G429" i="11"/>
  <c r="D429" i="11"/>
  <c r="G430" i="11"/>
  <c r="D430" i="11"/>
  <c r="G30" i="11"/>
  <c r="D30" i="11"/>
  <c r="G362" i="11"/>
  <c r="D362" i="11"/>
  <c r="G110" i="11"/>
  <c r="D110" i="11"/>
  <c r="G111" i="11"/>
  <c r="D111" i="11"/>
  <c r="G530" i="11"/>
  <c r="D530" i="11"/>
  <c r="G351" i="11"/>
  <c r="D351" i="11"/>
  <c r="G371" i="11"/>
  <c r="D371" i="11"/>
  <c r="G46" i="11"/>
  <c r="D46" i="11"/>
  <c r="G531" i="11"/>
  <c r="D531" i="11"/>
  <c r="G47" i="11"/>
  <c r="D47" i="11"/>
  <c r="G112" i="11"/>
  <c r="D112" i="11"/>
  <c r="G13" i="11"/>
  <c r="D13" i="11"/>
  <c r="G327" i="11"/>
  <c r="D327" i="11"/>
  <c r="G328" i="11"/>
  <c r="D328" i="11"/>
  <c r="G372" i="11"/>
  <c r="D372" i="11"/>
  <c r="G398" i="11"/>
  <c r="D398" i="11"/>
  <c r="G432" i="11"/>
  <c r="D432" i="11"/>
  <c r="G399" i="11"/>
  <c r="D399" i="11"/>
  <c r="G373" i="11"/>
  <c r="D373" i="11"/>
  <c r="G364" i="11"/>
  <c r="D364" i="11"/>
  <c r="G400" i="11"/>
  <c r="D400" i="11"/>
  <c r="G365" i="11"/>
  <c r="D365" i="11"/>
  <c r="G401" i="11"/>
  <c r="D401" i="11"/>
  <c r="G402" i="11"/>
  <c r="D402" i="11"/>
  <c r="G339" i="11"/>
  <c r="D339" i="11"/>
  <c r="G366" i="11"/>
  <c r="D366" i="11"/>
  <c r="G403" i="11"/>
  <c r="D403" i="11"/>
  <c r="G404" i="11"/>
  <c r="D404" i="11"/>
  <c r="G405" i="11"/>
  <c r="D405" i="11"/>
  <c r="G433" i="11"/>
  <c r="D433" i="11"/>
  <c r="G434" i="11"/>
  <c r="D434" i="11"/>
  <c r="G435" i="11"/>
  <c r="D435" i="11"/>
  <c r="G113" i="11"/>
  <c r="D113" i="11"/>
  <c r="G375" i="11"/>
  <c r="D375" i="11"/>
  <c r="G348" i="11"/>
  <c r="D348" i="11"/>
  <c r="G376" i="11"/>
  <c r="D376" i="11"/>
  <c r="G114" i="11"/>
  <c r="D114" i="11"/>
  <c r="G532" i="11"/>
  <c r="D532" i="11"/>
  <c r="G39" i="11"/>
  <c r="D39" i="11"/>
  <c r="G350" i="11"/>
  <c r="D350" i="11"/>
  <c r="G436" i="11"/>
  <c r="D436" i="11"/>
  <c r="G29" i="11"/>
  <c r="D29" i="11"/>
  <c r="G115" i="11"/>
  <c r="D115" i="11"/>
  <c r="G379" i="11"/>
  <c r="D379" i="11"/>
  <c r="G437" i="11"/>
  <c r="D437" i="11"/>
  <c r="G185" i="11"/>
  <c r="D185" i="11"/>
  <c r="G43" i="11"/>
  <c r="D43" i="11"/>
  <c r="G438" i="11"/>
  <c r="D438" i="11"/>
  <c r="G408" i="11"/>
  <c r="D408" i="11"/>
  <c r="G407" i="11"/>
  <c r="D407" i="11"/>
  <c r="G342" i="11"/>
  <c r="D342" i="11"/>
  <c r="G345" i="11"/>
  <c r="D345" i="11"/>
  <c r="G31" i="11"/>
  <c r="D31" i="11"/>
  <c r="G187" i="11"/>
  <c r="D187" i="11"/>
  <c r="G90" i="11"/>
  <c r="D90" i="11"/>
  <c r="G409" i="11"/>
  <c r="D409" i="11"/>
  <c r="G334" i="11"/>
  <c r="D334" i="11"/>
  <c r="G439" i="11"/>
  <c r="D439" i="11"/>
  <c r="G533" i="11"/>
  <c r="D533" i="11"/>
  <c r="G411" i="11"/>
  <c r="D411" i="11"/>
  <c r="G188" i="11"/>
  <c r="D188" i="11"/>
  <c r="G189" i="11"/>
  <c r="D189" i="11"/>
  <c r="G453" i="11"/>
  <c r="D453" i="11"/>
  <c r="G191" i="11"/>
  <c r="D191" i="11"/>
  <c r="G192" i="11"/>
  <c r="D192" i="11"/>
  <c r="G416" i="11"/>
  <c r="D416" i="11"/>
  <c r="G369" i="11"/>
  <c r="D369" i="11"/>
  <c r="G427" i="11"/>
  <c r="D427" i="11"/>
  <c r="G41" i="11"/>
  <c r="D41" i="11"/>
  <c r="G89" i="11"/>
  <c r="D89" i="11"/>
  <c r="G455" i="11"/>
  <c r="D455" i="11"/>
  <c r="G454" i="11"/>
  <c r="D454" i="11"/>
  <c r="G194" i="11"/>
  <c r="D194" i="11"/>
  <c r="G535" i="11"/>
  <c r="D535" i="11"/>
  <c r="G469" i="11"/>
  <c r="D469" i="11"/>
  <c r="G470" i="11"/>
  <c r="D470" i="11"/>
  <c r="G471" i="11"/>
  <c r="D471" i="11"/>
  <c r="G472" i="11"/>
  <c r="D472" i="11"/>
  <c r="G91" i="11"/>
  <c r="D91" i="11"/>
  <c r="G473" i="11"/>
  <c r="D473" i="11"/>
  <c r="G374" i="11"/>
  <c r="D374" i="11"/>
  <c r="G536" i="11"/>
  <c r="D536" i="11"/>
  <c r="G417" i="11"/>
  <c r="D417" i="11"/>
  <c r="G538" i="11"/>
  <c r="D538" i="11"/>
  <c r="G302" i="11"/>
  <c r="D302" i="11"/>
  <c r="G303" i="11"/>
  <c r="D303" i="11"/>
  <c r="G304" i="11"/>
  <c r="D304" i="11"/>
  <c r="G308" i="11"/>
  <c r="D308" i="11"/>
  <c r="G314" i="11"/>
  <c r="D314" i="11"/>
  <c r="G23" i="11"/>
  <c r="D23" i="11"/>
  <c r="G315" i="11"/>
  <c r="D315" i="11"/>
  <c r="G3" i="11"/>
  <c r="D3" i="11"/>
  <c r="G50" i="11"/>
  <c r="D50" i="11"/>
  <c r="G32" i="11"/>
  <c r="D32" i="11"/>
  <c r="G5" i="11"/>
  <c r="D5" i="11"/>
  <c r="G316" i="11"/>
  <c r="D316" i="11"/>
  <c r="G4" i="11"/>
  <c r="D4" i="11"/>
  <c r="G7" i="11"/>
  <c r="D7" i="11"/>
  <c r="G14" i="11"/>
  <c r="D14" i="11"/>
  <c r="G15" i="11"/>
  <c r="D15" i="11"/>
  <c r="G19" i="11"/>
  <c r="D19" i="11"/>
  <c r="G323" i="11"/>
  <c r="D323" i="11"/>
  <c r="G6" i="11"/>
  <c r="D6" i="11"/>
  <c r="G336" i="11"/>
  <c r="D336" i="11"/>
  <c r="G413" i="11"/>
  <c r="D413" i="11"/>
  <c r="G412" i="11"/>
  <c r="D412" i="11"/>
  <c r="G51" i="11"/>
  <c r="D51" i="11"/>
  <c r="G53" i="11"/>
  <c r="D53" i="11"/>
  <c r="G52" i="11"/>
  <c r="D52" i="11"/>
  <c r="G54" i="11"/>
  <c r="D54" i="11"/>
  <c r="G55" i="11"/>
  <c r="D55" i="11"/>
  <c r="G56" i="11"/>
  <c r="D56" i="11"/>
  <c r="G57" i="11"/>
  <c r="D57" i="11"/>
  <c r="G58" i="11"/>
  <c r="D58" i="11"/>
  <c r="G59" i="11"/>
  <c r="D59" i="11"/>
  <c r="G60" i="11"/>
  <c r="D60" i="11"/>
  <c r="G414" i="11"/>
  <c r="D414" i="11"/>
  <c r="G61" i="11"/>
  <c r="D61" i="11"/>
  <c r="G415" i="11"/>
  <c r="D415" i="11"/>
  <c r="G62" i="11"/>
  <c r="D62" i="11"/>
  <c r="G70" i="11"/>
  <c r="D70" i="11"/>
  <c r="G419" i="11"/>
  <c r="D419" i="11"/>
  <c r="G64" i="11"/>
  <c r="D64" i="11"/>
  <c r="G418" i="11"/>
  <c r="D418" i="11"/>
  <c r="G65" i="11"/>
  <c r="D65" i="11"/>
  <c r="G66" i="11"/>
  <c r="D66" i="11"/>
  <c r="G67" i="11"/>
  <c r="D67" i="11"/>
  <c r="G68" i="11"/>
  <c r="D68" i="11"/>
  <c r="G69" i="11"/>
  <c r="D69" i="11"/>
  <c r="G175" i="11"/>
  <c r="D175" i="11"/>
  <c r="G71" i="11"/>
  <c r="D71" i="11"/>
  <c r="G72" i="11"/>
  <c r="D72" i="11"/>
  <c r="G73" i="11"/>
  <c r="D73" i="11"/>
  <c r="G74" i="11"/>
  <c r="D74" i="11"/>
  <c r="G75" i="11"/>
  <c r="D75" i="11"/>
  <c r="G420" i="11"/>
  <c r="D420" i="11"/>
  <c r="G421" i="11"/>
  <c r="D421" i="11"/>
  <c r="G77" i="11"/>
  <c r="D77" i="11"/>
  <c r="G76" i="11"/>
  <c r="D76" i="11"/>
  <c r="G78" i="11"/>
  <c r="D78" i="11"/>
  <c r="G79" i="11"/>
  <c r="D79" i="11"/>
  <c r="G108" i="11"/>
  <c r="D108" i="11"/>
  <c r="G422" i="11"/>
  <c r="D422" i="11"/>
  <c r="G82" i="11"/>
  <c r="D82" i="11"/>
  <c r="G83" i="11"/>
  <c r="D83" i="11"/>
  <c r="G179" i="11"/>
  <c r="D179" i="11"/>
  <c r="G80" i="11"/>
  <c r="D80" i="11"/>
  <c r="G81" i="11"/>
  <c r="D81" i="11"/>
  <c r="G86" i="11"/>
  <c r="D86" i="11"/>
  <c r="G85" i="11"/>
  <c r="D85" i="11"/>
  <c r="G426" i="11"/>
  <c r="D426" i="11"/>
  <c r="G87" i="11"/>
  <c r="D87" i="11"/>
  <c r="G431" i="11"/>
  <c r="D431" i="11"/>
  <c r="G88" i="11"/>
  <c r="D88" i="11"/>
  <c r="G424" i="11"/>
  <c r="D424" i="11"/>
  <c r="G8" i="11"/>
  <c r="D8" i="11"/>
  <c r="G523" i="11"/>
  <c r="D523" i="11"/>
  <c r="G84" i="11"/>
  <c r="D84" i="11"/>
  <c r="G2" i="11"/>
  <c r="D2" i="11"/>
  <c r="G299" i="11"/>
  <c r="D299" i="11"/>
  <c r="G300" i="11"/>
  <c r="D300" i="11"/>
  <c r="G515" i="11"/>
  <c r="D515" i="11"/>
  <c r="G309" i="11"/>
  <c r="D309" i="11"/>
  <c r="G34" i="11"/>
  <c r="D34" i="11"/>
  <c r="G35" i="11"/>
  <c r="D35" i="11"/>
  <c r="G311" i="11"/>
  <c r="D311" i="11"/>
  <c r="G36" i="11"/>
  <c r="D36" i="11"/>
  <c r="G37" i="11"/>
  <c r="D37" i="11"/>
  <c r="G378" i="11"/>
  <c r="D378" i="11"/>
  <c r="G42" i="11"/>
  <c r="D42" i="11"/>
  <c r="G317" i="11"/>
  <c r="D317" i="11"/>
  <c r="G21" i="11"/>
  <c r="D21" i="11"/>
  <c r="G24" i="11"/>
  <c r="D24" i="11"/>
  <c r="G48" i="11"/>
  <c r="D48" i="11"/>
  <c r="G49" i="11"/>
  <c r="D49" i="11"/>
  <c r="G382" i="11"/>
  <c r="D382" i="11"/>
  <c r="C63" i="43"/>
  <c r="C128" i="43"/>
  <c r="C101" i="43"/>
  <c r="G500" i="11"/>
  <c r="G506" i="11"/>
  <c r="G507" i="11"/>
  <c r="G508" i="11"/>
  <c r="G509" i="11"/>
  <c r="G510" i="11"/>
  <c r="G511" i="11"/>
  <c r="G512" i="11"/>
  <c r="G116" i="11"/>
  <c r="G501" i="11"/>
  <c r="G502" i="11"/>
  <c r="G503" i="11"/>
  <c r="G117" i="11"/>
  <c r="G118" i="11"/>
  <c r="G119" i="11"/>
  <c r="G504" i="11"/>
  <c r="G505" i="11"/>
  <c r="G120" i="11"/>
  <c r="G121" i="11"/>
  <c r="G125" i="11"/>
  <c r="G176" i="11"/>
  <c r="G122" i="11"/>
  <c r="G516" i="11"/>
  <c r="A368" i="11"/>
  <c r="A337" i="11"/>
  <c r="A17" i="11"/>
  <c r="A313" i="11"/>
  <c r="A352" i="11"/>
  <c r="A353" i="11"/>
  <c r="A322" i="11"/>
  <c r="A94" i="11"/>
  <c r="A517" i="11"/>
  <c r="A357" i="11"/>
  <c r="A95" i="11"/>
  <c r="A96" i="11"/>
  <c r="A518" i="11"/>
  <c r="A519" i="11"/>
  <c r="A97" i="11"/>
  <c r="A346" i="11"/>
  <c r="A325" i="11"/>
  <c r="A330" i="11"/>
  <c r="A326" i="11"/>
  <c r="A331" i="11"/>
  <c r="A20" i="11"/>
  <c r="A520" i="11"/>
  <c r="A98" i="11"/>
  <c r="A10" i="11"/>
  <c r="A363" i="11"/>
  <c r="A340" i="11"/>
  <c r="A100" i="11"/>
  <c r="A341" i="11"/>
  <c r="A521" i="11"/>
  <c r="A321" i="11"/>
  <c r="A40" i="11"/>
  <c r="A22" i="11"/>
  <c r="A522" i="11"/>
  <c r="A101" i="11"/>
  <c r="A102" i="11"/>
  <c r="A367" i="11"/>
  <c r="A27" i="11"/>
  <c r="A319" i="11"/>
  <c r="A355" i="11"/>
  <c r="A524" i="11"/>
  <c r="A103" i="11"/>
  <c r="A104" i="11"/>
  <c r="A63" i="11"/>
  <c r="A380" i="11"/>
  <c r="A381" i="11"/>
  <c r="A344" i="11"/>
  <c r="A9" i="11"/>
  <c r="A525" i="11"/>
  <c r="A526" i="11"/>
  <c r="A45" i="11"/>
  <c r="A105" i="11"/>
  <c r="A527" i="11"/>
  <c r="A358" i="11"/>
  <c r="A25" i="11"/>
  <c r="A106" i="11"/>
  <c r="A528" i="11"/>
  <c r="A109" i="11"/>
  <c r="A324" i="11"/>
  <c r="A12" i="11"/>
  <c r="A529" i="11"/>
  <c r="A425" i="11"/>
  <c r="A18" i="11"/>
  <c r="A361" i="11"/>
  <c r="A428" i="11"/>
  <c r="A370" i="11"/>
  <c r="A429" i="11"/>
  <c r="A430" i="11"/>
  <c r="A30" i="11"/>
  <c r="A362" i="11"/>
  <c r="A110" i="11"/>
  <c r="A111" i="11"/>
  <c r="A530" i="11"/>
  <c r="A351" i="11"/>
  <c r="A371" i="11"/>
  <c r="A46" i="11"/>
  <c r="A531" i="11"/>
  <c r="A47" i="11"/>
  <c r="A112" i="11"/>
  <c r="A13" i="11"/>
  <c r="A327" i="11"/>
  <c r="A328" i="11"/>
  <c r="A372" i="11"/>
  <c r="A398" i="11"/>
  <c r="A432" i="11"/>
  <c r="A399" i="11"/>
  <c r="A373" i="11"/>
  <c r="A364" i="11"/>
  <c r="A400" i="11"/>
  <c r="A365" i="11"/>
  <c r="A401" i="11"/>
  <c r="A402" i="11"/>
  <c r="A339" i="11"/>
  <c r="A366" i="11"/>
  <c r="A403" i="11"/>
  <c r="A404" i="11"/>
  <c r="A405" i="11"/>
  <c r="A433" i="11"/>
  <c r="A434" i="11"/>
  <c r="A435" i="11"/>
  <c r="A113" i="11"/>
  <c r="A375" i="11"/>
  <c r="A348" i="11"/>
  <c r="A376" i="11"/>
  <c r="A114" i="11"/>
  <c r="A532" i="11"/>
  <c r="A39" i="11"/>
  <c r="A350" i="11"/>
  <c r="A436" i="11"/>
  <c r="A29" i="11"/>
  <c r="A115" i="11"/>
  <c r="A379" i="11"/>
  <c r="A437" i="11"/>
  <c r="A43" i="11"/>
  <c r="A438" i="11"/>
  <c r="A408" i="11"/>
  <c r="A407" i="11"/>
  <c r="A342" i="11"/>
  <c r="A345" i="11"/>
  <c r="A90" i="11"/>
  <c r="A409" i="11"/>
  <c r="A439" i="11"/>
  <c r="A533" i="11"/>
  <c r="A411" i="11"/>
  <c r="A453" i="11"/>
  <c r="A416" i="11"/>
  <c r="A369" i="11"/>
  <c r="A427" i="11"/>
  <c r="A41" i="11"/>
  <c r="A89" i="11"/>
  <c r="A455" i="11"/>
  <c r="A454" i="11"/>
  <c r="A535" i="11"/>
  <c r="A469" i="11"/>
  <c r="A470" i="11"/>
  <c r="A471" i="11"/>
  <c r="A472" i="11"/>
  <c r="A91" i="11"/>
  <c r="A473" i="11"/>
  <c r="A374" i="11"/>
  <c r="A536" i="11"/>
  <c r="A417" i="11"/>
  <c r="A538" i="11"/>
  <c r="A305" i="11"/>
  <c r="A306" i="11"/>
  <c r="A307" i="11"/>
  <c r="A31" i="11"/>
  <c r="A334" i="11"/>
  <c r="A423" i="11"/>
  <c r="A303" i="11"/>
  <c r="A304" i="11"/>
  <c r="A308" i="11"/>
  <c r="A314" i="11"/>
  <c r="A23" i="11"/>
  <c r="A315" i="11"/>
  <c r="A3" i="11"/>
  <c r="A50" i="11"/>
  <c r="A32" i="11"/>
  <c r="A5" i="11"/>
  <c r="A316" i="11"/>
  <c r="A4" i="11"/>
  <c r="A7" i="11"/>
  <c r="A14" i="11"/>
  <c r="A15" i="11"/>
  <c r="A19" i="11"/>
  <c r="A323" i="11"/>
  <c r="A6" i="11"/>
  <c r="A336" i="11"/>
  <c r="A413" i="11"/>
  <c r="A412" i="11"/>
  <c r="A51" i="11"/>
  <c r="A53" i="11"/>
  <c r="A52" i="11"/>
  <c r="A54" i="11"/>
  <c r="A55" i="11"/>
  <c r="A56" i="11"/>
  <c r="A57" i="11"/>
  <c r="A58" i="11"/>
  <c r="A59" i="11"/>
  <c r="A60" i="11"/>
  <c r="A414" i="11"/>
  <c r="A61" i="11"/>
  <c r="A415" i="11"/>
  <c r="A62" i="11"/>
  <c r="A70" i="11"/>
  <c r="A419" i="11"/>
  <c r="A64" i="11"/>
  <c r="A418" i="11"/>
  <c r="A65" i="11"/>
  <c r="A66" i="11"/>
  <c r="A67" i="11"/>
  <c r="A68" i="11"/>
  <c r="A69" i="11"/>
  <c r="A71" i="11"/>
  <c r="A72" i="11"/>
  <c r="A73" i="11"/>
  <c r="A74" i="11"/>
  <c r="A75" i="11"/>
  <c r="A420" i="11"/>
  <c r="A421" i="11"/>
  <c r="A77" i="11"/>
  <c r="A76" i="11"/>
  <c r="A78" i="11"/>
  <c r="A79" i="11"/>
  <c r="A422" i="11"/>
  <c r="A82" i="11"/>
  <c r="A83" i="11"/>
  <c r="A80" i="11"/>
  <c r="A81" i="11"/>
  <c r="A86" i="11"/>
  <c r="A85" i="11"/>
  <c r="A426" i="11"/>
  <c r="A87" i="11"/>
  <c r="A431" i="11"/>
  <c r="A88" i="11"/>
  <c r="A302" i="11"/>
  <c r="A523" i="11"/>
  <c r="A8" i="11"/>
  <c r="A424" i="11"/>
  <c r="G534" i="11"/>
  <c r="A534" i="11"/>
  <c r="G537" i="11"/>
  <c r="A537" i="11"/>
  <c r="A84" i="11"/>
  <c r="A516" i="11"/>
  <c r="A309" i="11"/>
  <c r="A34" i="11"/>
  <c r="A35" i="11"/>
  <c r="A311" i="11"/>
  <c r="A36" i="11"/>
  <c r="A37" i="11"/>
  <c r="A378" i="11"/>
  <c r="A42" i="11"/>
  <c r="A21" i="11"/>
  <c r="A24" i="11"/>
  <c r="A48" i="11"/>
  <c r="A49" i="11"/>
  <c r="A2" i="11"/>
  <c r="A299" i="11"/>
  <c r="A300" i="11"/>
  <c r="A515" i="11"/>
  <c r="A317" i="11"/>
  <c r="G724" i="11"/>
  <c r="A724" i="11"/>
  <c r="G725" i="11"/>
  <c r="A725" i="11"/>
  <c r="G728" i="11"/>
  <c r="A728" i="11"/>
  <c r="G726" i="11"/>
  <c r="A726" i="11"/>
  <c r="A506" i="11"/>
  <c r="A508" i="11"/>
  <c r="A509" i="11"/>
  <c r="A511" i="11"/>
  <c r="A512" i="11"/>
  <c r="A500" i="11"/>
  <c r="A507" i="11"/>
  <c r="G126" i="11"/>
  <c r="G127" i="11"/>
  <c r="G139" i="11"/>
  <c r="G144" i="11"/>
  <c r="G151" i="11"/>
  <c r="G153" i="11"/>
  <c r="G154" i="11"/>
  <c r="G165" i="11"/>
  <c r="G171" i="11"/>
  <c r="G178" i="11"/>
  <c r="G184" i="11"/>
  <c r="G186" i="11"/>
  <c r="G190" i="11"/>
  <c r="G193" i="11"/>
  <c r="G195" i="11"/>
  <c r="G196" i="11"/>
  <c r="G197" i="11"/>
  <c r="G198" i="11"/>
  <c r="G199" i="11"/>
  <c r="G200" i="11"/>
  <c r="G131" i="11"/>
  <c r="G167" i="11"/>
  <c r="G168" i="11"/>
  <c r="G172" i="11"/>
  <c r="G173" i="11"/>
  <c r="G183" i="11"/>
  <c r="G174" i="11"/>
  <c r="G181" i="11"/>
  <c r="G177" i="11"/>
  <c r="G180" i="11"/>
  <c r="G182" i="11"/>
  <c r="G124" i="11"/>
  <c r="G133" i="11"/>
  <c r="G134" i="11"/>
  <c r="G137" i="11"/>
  <c r="G170" i="11"/>
  <c r="A501" i="11"/>
  <c r="A502" i="11"/>
  <c r="A503" i="11"/>
  <c r="A504" i="11"/>
  <c r="A505" i="11"/>
  <c r="G138" i="11"/>
  <c r="G147" i="11"/>
  <c r="G152" i="11"/>
  <c r="G169" i="11"/>
  <c r="G513" i="11"/>
  <c r="A513" i="11"/>
  <c r="G514" i="11"/>
  <c r="A514" i="11"/>
  <c r="G123" i="11"/>
  <c r="G128" i="11"/>
  <c r="G129" i="11"/>
  <c r="G130" i="11"/>
  <c r="G132" i="11"/>
  <c r="G135" i="11"/>
  <c r="G136" i="11"/>
  <c r="G140" i="11"/>
  <c r="G141" i="11"/>
  <c r="G142" i="11"/>
  <c r="G143" i="11"/>
  <c r="G145" i="11"/>
  <c r="G146" i="11"/>
  <c r="G148" i="11"/>
  <c r="G149" i="11"/>
  <c r="G150" i="11"/>
  <c r="G155" i="11"/>
  <c r="G157" i="11"/>
  <c r="G158" i="11"/>
  <c r="G159" i="11"/>
  <c r="G160" i="11"/>
  <c r="G163" i="11"/>
  <c r="G164" i="11"/>
  <c r="G166" i="11"/>
  <c r="G161" i="11"/>
  <c r="G162" i="11"/>
  <c r="A92" i="11"/>
  <c r="A382" i="11"/>
  <c r="C14" i="43"/>
  <c r="F6" i="71"/>
  <c r="G7" i="74"/>
  <c r="G6" i="74"/>
  <c r="G202" i="11"/>
  <c r="C8" i="43"/>
  <c r="C89" i="43"/>
  <c r="C137" i="43"/>
  <c r="C138" i="43"/>
  <c r="C139" i="43"/>
  <c r="C140" i="43"/>
  <c r="C141" i="43"/>
  <c r="C142" i="43"/>
  <c r="C143" i="43"/>
  <c r="C144" i="43"/>
  <c r="C145" i="43"/>
  <c r="C146" i="43"/>
  <c r="C147" i="43"/>
  <c r="C148" i="43"/>
  <c r="C135" i="43"/>
  <c r="G205" i="11"/>
  <c r="G206" i="11"/>
  <c r="G477" i="11"/>
  <c r="G208" i="11"/>
  <c r="G209" i="11"/>
  <c r="G210" i="11"/>
  <c r="G211" i="11"/>
  <c r="G212" i="11"/>
  <c r="G213" i="11"/>
  <c r="G457" i="11"/>
  <c r="G216" i="11"/>
  <c r="G217" i="11"/>
  <c r="G218" i="11"/>
  <c r="G219" i="11"/>
  <c r="G220" i="11"/>
  <c r="G221" i="11"/>
  <c r="G222" i="11"/>
  <c r="G223" i="11"/>
  <c r="G224" i="11"/>
  <c r="G225" i="11"/>
  <c r="G226" i="11"/>
  <c r="G227" i="11"/>
  <c r="G228" i="11"/>
  <c r="G229" i="11"/>
  <c r="G230" i="11"/>
  <c r="G232" i="11"/>
  <c r="G231" i="11"/>
  <c r="G233" i="11"/>
  <c r="G234" i="11"/>
  <c r="G235" i="11"/>
  <c r="G236" i="11"/>
  <c r="G238" i="11"/>
  <c r="G440" i="11"/>
  <c r="G264" i="11"/>
  <c r="G268" i="11"/>
  <c r="G207" i="11"/>
  <c r="G214" i="11"/>
  <c r="G215" i="11"/>
  <c r="G240" i="11"/>
  <c r="G241" i="11"/>
  <c r="G242" i="11"/>
  <c r="G243" i="11"/>
  <c r="G244" i="11"/>
  <c r="G245" i="11"/>
  <c r="G246" i="11"/>
  <c r="G247" i="11"/>
  <c r="G248" i="11"/>
  <c r="G249" i="11"/>
  <c r="G250" i="11"/>
  <c r="G251" i="11"/>
  <c r="G252" i="11"/>
  <c r="G258" i="11"/>
  <c r="G291" i="11"/>
  <c r="G204" i="11"/>
  <c r="G476" i="11"/>
  <c r="G456" i="11"/>
  <c r="G237" i="11"/>
  <c r="G239" i="11"/>
  <c r="G253" i="11"/>
  <c r="G254" i="11"/>
  <c r="G255" i="11"/>
  <c r="G256" i="11"/>
  <c r="G257" i="11"/>
  <c r="G259" i="11"/>
  <c r="G260" i="11"/>
  <c r="G261" i="11"/>
  <c r="G262" i="11"/>
  <c r="G263" i="11"/>
  <c r="G265" i="11"/>
  <c r="G266" i="11"/>
  <c r="G267" i="11"/>
  <c r="G269" i="11"/>
  <c r="G270" i="11"/>
  <c r="G271" i="11"/>
  <c r="G272" i="11"/>
  <c r="G273" i="11"/>
  <c r="G274" i="11"/>
  <c r="G277" i="11"/>
  <c r="G278" i="11"/>
  <c r="G279" i="11"/>
  <c r="G280" i="11"/>
  <c r="G275" i="11"/>
  <c r="G281" i="11"/>
  <c r="G276" i="11"/>
  <c r="G282" i="11"/>
  <c r="G283" i="11"/>
  <c r="G284" i="11"/>
  <c r="G285" i="11"/>
  <c r="G286" i="11"/>
  <c r="G288" i="11"/>
  <c r="G289" i="11"/>
  <c r="G287" i="11"/>
  <c r="G290" i="11"/>
  <c r="G293" i="11"/>
  <c r="G294" i="11"/>
  <c r="G295" i="11"/>
  <c r="G292" i="11"/>
  <c r="G296" i="11"/>
  <c r="G297" i="11"/>
  <c r="G298" i="11"/>
  <c r="G744" i="11"/>
  <c r="G745" i="11"/>
  <c r="G478" i="11"/>
  <c r="G203" i="11"/>
  <c r="G201" i="11"/>
  <c r="C45" i="43"/>
  <c r="C96" i="43"/>
  <c r="F3" i="71"/>
  <c r="F4" i="71"/>
  <c r="F5" i="71"/>
  <c r="F2" i="71"/>
  <c r="G396" i="11"/>
  <c r="G397" i="11"/>
  <c r="C40" i="43"/>
  <c r="C73" i="43"/>
  <c r="G613" i="11"/>
  <c r="G611" i="11"/>
  <c r="G612" i="11"/>
  <c r="G609" i="11"/>
  <c r="G610" i="11"/>
  <c r="G474" i="11"/>
  <c r="G479" i="11"/>
  <c r="G475" i="11"/>
  <c r="G480" i="11"/>
  <c r="G441" i="11"/>
  <c r="G442" i="11"/>
  <c r="G443" i="11"/>
  <c r="G444" i="11"/>
  <c r="G445" i="11"/>
  <c r="G446" i="11"/>
  <c r="G447" i="11"/>
  <c r="G448" i="11"/>
  <c r="G449" i="11"/>
  <c r="G450" i="11"/>
  <c r="G451" i="11"/>
  <c r="G452" i="11"/>
  <c r="G458" i="11"/>
  <c r="G459" i="11"/>
  <c r="G460" i="11"/>
  <c r="G461" i="11"/>
  <c r="G462" i="11"/>
  <c r="G463" i="11"/>
  <c r="G464" i="11"/>
  <c r="G465" i="11"/>
  <c r="G466" i="11"/>
  <c r="G467" i="11"/>
  <c r="G468" i="11"/>
  <c r="G481" i="11"/>
  <c r="G482" i="11"/>
  <c r="G483" i="11"/>
  <c r="G484" i="11"/>
  <c r="G485" i="11"/>
  <c r="G486" i="11"/>
  <c r="G487" i="11"/>
  <c r="G488" i="11"/>
  <c r="G489" i="11"/>
  <c r="G490" i="11"/>
  <c r="G491" i="11"/>
  <c r="G492" i="11"/>
  <c r="G493" i="11"/>
  <c r="G494" i="11"/>
  <c r="G495" i="11"/>
  <c r="G496" i="11"/>
  <c r="G497" i="11"/>
  <c r="G498" i="11"/>
  <c r="G499" i="11"/>
  <c r="G729" i="11"/>
  <c r="G746" i="11"/>
  <c r="G387" i="11"/>
  <c r="G388" i="11"/>
  <c r="G389" i="11"/>
  <c r="G390" i="11"/>
  <c r="G391" i="11"/>
  <c r="G392" i="11"/>
  <c r="G393" i="11"/>
  <c r="G394" i="11"/>
  <c r="G395" i="11"/>
  <c r="G539" i="11"/>
  <c r="G540" i="11"/>
  <c r="G541" i="11"/>
  <c r="G542" i="11"/>
  <c r="G543" i="11"/>
  <c r="G544" i="11"/>
  <c r="G545" i="11"/>
  <c r="G546" i="11"/>
  <c r="G547" i="11"/>
  <c r="G548" i="11"/>
  <c r="G549" i="11"/>
  <c r="G550" i="11"/>
  <c r="G551" i="11"/>
  <c r="G552" i="11"/>
  <c r="G553" i="11"/>
  <c r="G554" i="11"/>
  <c r="G555" i="11"/>
  <c r="G556" i="11"/>
  <c r="G557" i="11"/>
  <c r="G558" i="11"/>
  <c r="G559" i="11"/>
  <c r="G560" i="11"/>
  <c r="G561" i="11"/>
  <c r="G562" i="11"/>
  <c r="G563" i="11"/>
  <c r="G564" i="11"/>
  <c r="G565" i="11"/>
  <c r="G566" i="11"/>
  <c r="G567" i="11"/>
  <c r="G568" i="11"/>
  <c r="G569" i="11"/>
  <c r="G570" i="11"/>
  <c r="G571" i="11"/>
  <c r="G572" i="11"/>
  <c r="G573" i="11"/>
  <c r="G574" i="11"/>
  <c r="G575" i="11"/>
  <c r="G576" i="11"/>
  <c r="G577" i="11"/>
  <c r="G578" i="11"/>
  <c r="G579" i="11"/>
  <c r="G580" i="11"/>
  <c r="G581" i="11"/>
  <c r="G582" i="11"/>
  <c r="G583" i="11"/>
  <c r="G584" i="11"/>
  <c r="G585" i="11"/>
  <c r="G586" i="11"/>
  <c r="G587" i="11"/>
  <c r="G588" i="11"/>
  <c r="G589" i="11"/>
  <c r="G590" i="11"/>
  <c r="G591" i="11"/>
  <c r="G592" i="11"/>
  <c r="G593" i="11"/>
  <c r="G594" i="11"/>
  <c r="G595" i="11"/>
  <c r="G596" i="11"/>
  <c r="G597" i="11"/>
  <c r="G598" i="11"/>
  <c r="G599" i="11"/>
  <c r="G600" i="11"/>
  <c r="G601" i="11"/>
  <c r="G602" i="11"/>
  <c r="G603" i="11"/>
  <c r="G604" i="11"/>
  <c r="G605" i="11"/>
  <c r="G606" i="11"/>
  <c r="G607" i="11"/>
  <c r="G614" i="11"/>
  <c r="G615" i="11"/>
  <c r="G616" i="11"/>
  <c r="G617" i="11"/>
  <c r="G618" i="11"/>
  <c r="G619" i="11"/>
  <c r="G620" i="11"/>
  <c r="G621" i="11"/>
  <c r="G622" i="11"/>
  <c r="G623" i="11"/>
  <c r="G624" i="11"/>
  <c r="G625" i="11"/>
  <c r="G626" i="11"/>
  <c r="G627" i="11"/>
  <c r="G628" i="11"/>
  <c r="G629" i="11"/>
  <c r="G630" i="11"/>
  <c r="G631" i="11"/>
  <c r="G632" i="11"/>
  <c r="G633" i="11"/>
  <c r="G634" i="11"/>
  <c r="G635" i="11"/>
  <c r="G636" i="11"/>
  <c r="G637" i="11"/>
  <c r="G638" i="11"/>
  <c r="G639" i="11"/>
  <c r="G640" i="11"/>
  <c r="G641" i="11"/>
  <c r="G642" i="11"/>
  <c r="G643" i="11"/>
  <c r="G644" i="11"/>
  <c r="G645" i="11"/>
  <c r="G646" i="11"/>
  <c r="G647" i="11"/>
  <c r="G648" i="11"/>
  <c r="G649" i="11"/>
  <c r="G650" i="11"/>
  <c r="G651" i="11"/>
  <c r="G652" i="11"/>
  <c r="G653" i="11"/>
  <c r="G654" i="11"/>
  <c r="G655" i="11"/>
  <c r="G656" i="11"/>
  <c r="G657" i="11"/>
  <c r="G658" i="11"/>
  <c r="G659" i="11"/>
  <c r="G660" i="11"/>
  <c r="G661" i="11"/>
  <c r="G662" i="11"/>
  <c r="G663" i="11"/>
  <c r="G664" i="11"/>
  <c r="G665" i="11"/>
  <c r="G666" i="11"/>
  <c r="G667" i="11"/>
  <c r="G668" i="11"/>
  <c r="G669" i="11"/>
  <c r="G670" i="11"/>
  <c r="G671" i="11"/>
  <c r="G672" i="11"/>
  <c r="G673" i="11"/>
  <c r="G674" i="11"/>
  <c r="G675" i="11"/>
  <c r="G676" i="11"/>
  <c r="G677" i="11"/>
  <c r="G678" i="11"/>
  <c r="G679" i="11"/>
  <c r="G680" i="11"/>
  <c r="G681" i="11"/>
  <c r="G682" i="11"/>
  <c r="G683" i="11"/>
  <c r="G684" i="11"/>
  <c r="G685" i="11"/>
  <c r="G686" i="11"/>
  <c r="G687" i="11"/>
  <c r="G688" i="11"/>
  <c r="G689" i="11"/>
  <c r="G690" i="11"/>
  <c r="G691" i="11"/>
  <c r="G692" i="11"/>
  <c r="G693" i="11"/>
  <c r="G694" i="11"/>
  <c r="G695" i="11"/>
  <c r="G696" i="11"/>
  <c r="G697" i="11"/>
  <c r="G698" i="11"/>
  <c r="G699" i="11"/>
  <c r="G700" i="11"/>
  <c r="G701" i="11"/>
  <c r="G702" i="11"/>
  <c r="G703" i="11"/>
  <c r="G704" i="11"/>
  <c r="G705" i="11"/>
  <c r="G706" i="11"/>
  <c r="G707" i="11"/>
  <c r="G708" i="11"/>
  <c r="G709" i="11"/>
  <c r="G710" i="11"/>
  <c r="G711" i="11"/>
  <c r="G712" i="11"/>
  <c r="G713" i="11"/>
  <c r="G714" i="11"/>
  <c r="G715" i="11"/>
  <c r="G716" i="11"/>
  <c r="G717" i="11"/>
  <c r="G718" i="11"/>
  <c r="G719" i="11"/>
  <c r="G720" i="11"/>
  <c r="G721" i="11"/>
  <c r="G722" i="11"/>
  <c r="G723" i="11"/>
  <c r="G383" i="11"/>
  <c r="G384" i="11"/>
  <c r="G385" i="11"/>
  <c r="G386" i="11"/>
  <c r="G730" i="11"/>
  <c r="G731" i="11"/>
  <c r="G732" i="11"/>
  <c r="G733" i="11"/>
  <c r="G734" i="11"/>
  <c r="G735" i="11"/>
  <c r="G736" i="11"/>
  <c r="G737" i="11"/>
  <c r="G738" i="11"/>
  <c r="G739" i="11"/>
  <c r="G740" i="11"/>
  <c r="G741" i="11"/>
  <c r="G742" i="11"/>
  <c r="G743" i="11"/>
  <c r="C67" i="43"/>
  <c r="C97" i="43"/>
  <c r="C90" i="43"/>
  <c r="C58" i="43"/>
  <c r="C52" i="43"/>
  <c r="P4" i="71"/>
  <c r="C18" i="43"/>
  <c r="F3" i="43"/>
  <c r="G3" i="43"/>
  <c r="H3" i="43"/>
  <c r="I3" i="43"/>
  <c r="J3" i="43"/>
  <c r="K3" i="43"/>
  <c r="C103" i="43"/>
  <c r="C65" i="43"/>
  <c r="C107" i="43"/>
  <c r="C112" i="43"/>
  <c r="C116" i="43"/>
  <c r="C30" i="43"/>
  <c r="C43" i="43"/>
  <c r="C36" i="43"/>
  <c r="C38" i="43"/>
  <c r="C32" i="43"/>
  <c r="C34" i="43"/>
  <c r="C19" i="43"/>
  <c r="C104" i="43"/>
  <c r="C105" i="43"/>
  <c r="C44" i="43"/>
  <c r="C20" i="43"/>
  <c r="C117" i="43"/>
  <c r="C37" i="43"/>
  <c r="C106" i="43"/>
  <c r="C16" i="43"/>
  <c r="C839" i="45"/>
  <c r="B837" i="45"/>
  <c r="C12" i="43"/>
  <c r="E3" i="43"/>
  <c r="C111" i="43"/>
  <c r="C76" i="43"/>
  <c r="C71" i="43"/>
  <c r="C5" i="43"/>
  <c r="C50" i="43"/>
  <c r="C48" i="43"/>
  <c r="C55" i="43"/>
  <c r="C95" i="43"/>
  <c r="C15" i="43"/>
  <c r="C53" i="43"/>
  <c r="C17" i="43"/>
  <c r="C68" i="43"/>
  <c r="C70" i="43"/>
  <c r="C108" i="43"/>
  <c r="C113" i="43"/>
  <c r="C100" i="43"/>
  <c r="C82" i="43"/>
  <c r="C42" i="43"/>
  <c r="C84" i="43"/>
  <c r="C85" i="43"/>
  <c r="C102" i="43"/>
  <c r="C29" i="43"/>
  <c r="C115" i="43"/>
  <c r="C26" i="43"/>
  <c r="C7" i="43"/>
  <c r="C60" i="43"/>
  <c r="C57" i="43"/>
  <c r="C80" i="43"/>
  <c r="C35" i="43"/>
  <c r="C72" i="43"/>
  <c r="C79" i="43"/>
  <c r="C6" i="43"/>
  <c r="C10" i="43"/>
  <c r="C11" i="43"/>
  <c r="C13" i="43"/>
  <c r="C51" i="43"/>
  <c r="C4" i="43"/>
  <c r="C49" i="43"/>
  <c r="C21" i="43"/>
  <c r="C86" i="43"/>
  <c r="C88" i="43"/>
  <c r="C54" i="43"/>
  <c r="C93" i="43"/>
  <c r="C91" i="43"/>
  <c r="C94" i="43"/>
  <c r="C9" i="43"/>
  <c r="C33" i="43"/>
  <c r="C31" i="43"/>
  <c r="C47" i="43"/>
  <c r="C62" i="43"/>
  <c r="C22" i="43"/>
  <c r="C69" i="43"/>
  <c r="C78" i="43"/>
  <c r="C75" i="43"/>
  <c r="C74" i="43"/>
  <c r="C56" i="43"/>
  <c r="C92" i="43"/>
  <c r="C61" i="43"/>
  <c r="C59" i="43"/>
  <c r="C64" i="43"/>
  <c r="C66" i="43"/>
  <c r="C39" i="43"/>
  <c r="C83" i="43"/>
  <c r="C81" i="43"/>
  <c r="C109" i="43"/>
  <c r="C98" i="43"/>
  <c r="C110" i="43"/>
  <c r="C118" i="43"/>
  <c r="C119" i="43"/>
  <c r="C120" i="43"/>
  <c r="C121" i="43"/>
  <c r="C122" i="43"/>
  <c r="C123" i="43"/>
  <c r="C124" i="43"/>
  <c r="C125" i="43"/>
  <c r="C126" i="43"/>
  <c r="C127" i="43"/>
  <c r="C129" i="43"/>
  <c r="C130" i="43"/>
  <c r="C131" i="43"/>
  <c r="C132" i="43"/>
  <c r="C133" i="43"/>
  <c r="C3" i="43"/>
  <c r="L3" i="43"/>
  <c r="F2" i="43"/>
  <c r="G2" i="43"/>
  <c r="H2" i="43"/>
  <c r="I2" i="43"/>
  <c r="J2" i="43"/>
  <c r="K2" i="43"/>
  <c r="E2" i="43"/>
  <c r="AD84" i="53"/>
  <c r="J76" i="53"/>
  <c r="S76" i="53"/>
  <c r="S75" i="53"/>
  <c r="H79" i="53"/>
  <c r="J79" i="53"/>
  <c r="S79" i="53"/>
  <c r="Z68" i="53"/>
  <c r="Z69" i="53"/>
  <c r="Z71" i="53"/>
  <c r="Z72" i="53"/>
  <c r="Z75" i="53"/>
  <c r="X79" i="53"/>
  <c r="Z79" i="53"/>
  <c r="AB79" i="53"/>
  <c r="O76" i="53"/>
  <c r="Q79" i="53"/>
  <c r="Q72" i="53"/>
  <c r="Q75" i="53"/>
  <c r="X76" i="53"/>
  <c r="Z76" i="53"/>
  <c r="Q76" i="53"/>
  <c r="H76" i="53"/>
  <c r="AB76" i="53"/>
  <c r="X77" i="53"/>
  <c r="Z77" i="53"/>
  <c r="O77" i="53"/>
  <c r="Q77" i="53"/>
  <c r="S77" i="53"/>
  <c r="AB77" i="53"/>
  <c r="X78" i="53"/>
  <c r="Z78" i="53"/>
  <c r="O78" i="53"/>
  <c r="Q78" i="53"/>
  <c r="S78" i="53"/>
  <c r="AB78" i="53"/>
  <c r="O79" i="53"/>
  <c r="AB75" i="53"/>
  <c r="U13" i="53"/>
  <c r="V13" i="53"/>
  <c r="W13" i="53"/>
  <c r="X13" i="53"/>
  <c r="Y13" i="53"/>
  <c r="T13" i="53"/>
  <c r="T25" i="53"/>
  <c r="T12" i="53"/>
  <c r="T31" i="53"/>
  <c r="T35" i="53"/>
  <c r="T40" i="53"/>
  <c r="T45" i="53"/>
  <c r="T49" i="53"/>
  <c r="T7" i="53"/>
  <c r="T55" i="53"/>
  <c r="T60" i="53"/>
  <c r="T54" i="53"/>
  <c r="T8" i="53"/>
  <c r="T10" i="53"/>
  <c r="V25" i="53"/>
  <c r="V31" i="53"/>
  <c r="V35" i="53"/>
  <c r="V40" i="53"/>
  <c r="V45" i="53"/>
  <c r="V49" i="53"/>
  <c r="V12" i="53"/>
  <c r="V7" i="53"/>
  <c r="V55" i="53"/>
  <c r="V60" i="53"/>
  <c r="V54" i="53"/>
  <c r="V8" i="53"/>
  <c r="V10" i="53"/>
  <c r="X25" i="53"/>
  <c r="X31" i="53"/>
  <c r="X35" i="53"/>
  <c r="X40" i="53"/>
  <c r="X45" i="53"/>
  <c r="X49" i="53"/>
  <c r="X12" i="53"/>
  <c r="X7" i="53"/>
  <c r="X55" i="53"/>
  <c r="X60" i="53"/>
  <c r="X54" i="53"/>
  <c r="X8" i="53"/>
  <c r="X10" i="53"/>
  <c r="Z70" i="53"/>
  <c r="Z73" i="53"/>
  <c r="Z81" i="53"/>
  <c r="X86" i="53"/>
  <c r="Z86" i="53"/>
  <c r="Q68" i="53"/>
  <c r="Q69" i="53"/>
  <c r="K13" i="53"/>
  <c r="K25" i="53"/>
  <c r="K31" i="53"/>
  <c r="K35" i="53"/>
  <c r="K40" i="53"/>
  <c r="K45" i="53"/>
  <c r="K49" i="53"/>
  <c r="K12" i="53"/>
  <c r="K7" i="53"/>
  <c r="K55" i="53"/>
  <c r="K60" i="53"/>
  <c r="K54" i="53"/>
  <c r="K8" i="53"/>
  <c r="K10" i="53"/>
  <c r="M13" i="53"/>
  <c r="M25" i="53"/>
  <c r="M31" i="53"/>
  <c r="M35" i="53"/>
  <c r="M40" i="53"/>
  <c r="M45" i="53"/>
  <c r="M49" i="53"/>
  <c r="M12" i="53"/>
  <c r="M7" i="53"/>
  <c r="M55" i="53"/>
  <c r="M60" i="53"/>
  <c r="M54" i="53"/>
  <c r="M8" i="53"/>
  <c r="M10" i="53"/>
  <c r="O13" i="53"/>
  <c r="O25" i="53"/>
  <c r="O31" i="53"/>
  <c r="O35" i="53"/>
  <c r="O40" i="53"/>
  <c r="O45" i="53"/>
  <c r="O49" i="53"/>
  <c r="O12" i="53"/>
  <c r="O7" i="53"/>
  <c r="O55" i="53"/>
  <c r="O60" i="53"/>
  <c r="O54" i="53"/>
  <c r="O8" i="53"/>
  <c r="O10" i="53"/>
  <c r="Q70" i="53"/>
  <c r="Q71" i="53"/>
  <c r="Q73" i="53"/>
  <c r="Q81" i="53"/>
  <c r="O86" i="53"/>
  <c r="Q86" i="53"/>
  <c r="H68" i="53"/>
  <c r="H69" i="53"/>
  <c r="D13" i="53"/>
  <c r="D25" i="53"/>
  <c r="D31" i="53"/>
  <c r="D35" i="53"/>
  <c r="D40" i="53"/>
  <c r="D45" i="53"/>
  <c r="D49" i="53"/>
  <c r="D12" i="53"/>
  <c r="D7" i="53"/>
  <c r="D55" i="53"/>
  <c r="D60" i="53"/>
  <c r="D54" i="53"/>
  <c r="D8" i="53"/>
  <c r="D10" i="53"/>
  <c r="F13" i="53"/>
  <c r="F25" i="53"/>
  <c r="F31" i="53"/>
  <c r="F35" i="53"/>
  <c r="F40" i="53"/>
  <c r="F45" i="53"/>
  <c r="F49" i="53"/>
  <c r="F12" i="53"/>
  <c r="F7" i="53"/>
  <c r="F55" i="53"/>
  <c r="F60" i="53"/>
  <c r="F54" i="53"/>
  <c r="F8" i="53"/>
  <c r="F10" i="53"/>
  <c r="H70" i="53"/>
  <c r="H71" i="53"/>
  <c r="H72" i="53"/>
  <c r="H73" i="53"/>
  <c r="H86" i="53"/>
  <c r="J86" i="53"/>
  <c r="S86" i="53"/>
  <c r="AB86" i="53"/>
  <c r="X85" i="53"/>
  <c r="Z85" i="53"/>
  <c r="O85" i="53"/>
  <c r="Q85" i="53"/>
  <c r="H85" i="53"/>
  <c r="J85" i="53"/>
  <c r="S85" i="53"/>
  <c r="AB85" i="53"/>
  <c r="X84" i="53"/>
  <c r="Z84" i="53"/>
  <c r="O84" i="53"/>
  <c r="Q84" i="53"/>
  <c r="H84" i="53"/>
  <c r="J84" i="53"/>
  <c r="S84" i="53"/>
  <c r="AB84" i="53"/>
  <c r="X83" i="53"/>
  <c r="Z83" i="53"/>
  <c r="O83" i="53"/>
  <c r="Q83" i="53"/>
  <c r="H83" i="53"/>
  <c r="J83" i="53"/>
  <c r="S83" i="53"/>
  <c r="AB83" i="53"/>
  <c r="X82" i="53"/>
  <c r="Z82" i="53"/>
  <c r="O82" i="53"/>
  <c r="Q82" i="53"/>
  <c r="H82" i="53"/>
  <c r="J82" i="53"/>
  <c r="S82" i="53"/>
  <c r="AB82" i="53"/>
  <c r="AB81" i="53"/>
  <c r="AA81" i="53"/>
  <c r="Y81" i="53"/>
  <c r="H78" i="53"/>
  <c r="J78" i="53"/>
  <c r="H77" i="53"/>
  <c r="J77" i="53"/>
  <c r="AA75" i="53"/>
  <c r="Y75" i="53"/>
  <c r="Y71" i="53"/>
  <c r="X5" i="53"/>
  <c r="V5" i="53"/>
  <c r="T5" i="53"/>
  <c r="S81" i="53"/>
  <c r="R81" i="53"/>
  <c r="P81" i="53"/>
  <c r="H81" i="53"/>
  <c r="G81" i="53"/>
  <c r="R75" i="53"/>
  <c r="P75" i="53"/>
  <c r="H75" i="53"/>
  <c r="J75" i="53"/>
  <c r="G75" i="53"/>
  <c r="P71" i="53"/>
  <c r="G71" i="53"/>
  <c r="O5" i="53"/>
  <c r="M5" i="53"/>
  <c r="K5" i="53"/>
  <c r="F5" i="53"/>
  <c r="D5" i="53"/>
</calcChain>
</file>

<file path=xl/sharedStrings.xml><?xml version="1.0" encoding="utf-8"?>
<sst xmlns="http://schemas.openxmlformats.org/spreadsheetml/2006/main" count="6679" uniqueCount="2738">
  <si>
    <t>Movies</t>
  </si>
  <si>
    <t>Check out OKR goal setting process</t>
  </si>
  <si>
    <t>Groceries</t>
  </si>
  <si>
    <t>travel blog about 50 states vacation</t>
  </si>
  <si>
    <t>come back to "cooking" section inheatlh hierarchy</t>
  </si>
  <si>
    <t>Look into the top think tanks and see if they have resources I can add to my routine</t>
  </si>
  <si>
    <t>experiment design HBS p104 and 109</t>
  </si>
  <si>
    <t>Laundry</t>
  </si>
  <si>
    <t>finish trip pack list in Notes</t>
  </si>
  <si>
    <t>self talk processes HOHEP p 142</t>
  </si>
  <si>
    <t>Write 200 words a day</t>
  </si>
  <si>
    <t>x</t>
  </si>
  <si>
    <t>music theory and piano</t>
  </si>
  <si>
    <t xml:space="preserve">computer training </t>
  </si>
  <si>
    <t>check out Masterclass</t>
  </si>
  <si>
    <t>ask for feedback</t>
  </si>
  <si>
    <t>practice speech and comms</t>
  </si>
  <si>
    <t>online courses</t>
  </si>
  <si>
    <t>interior design concepts</t>
  </si>
  <si>
    <t>magic tricks</t>
  </si>
  <si>
    <t>add creatine to cycle once doing heavy weight lifting next winter</t>
  </si>
  <si>
    <t>52 week programs: art projects, workouts, audio types</t>
  </si>
  <si>
    <t>Maintenance</t>
  </si>
  <si>
    <t>layout a vision board in house for a big joing project-perhaps vacations</t>
  </si>
  <si>
    <t>Jess do mission statement, values, roles</t>
  </si>
  <si>
    <t>end of life care; look into individual life annuties and end of life care insurance</t>
  </si>
  <si>
    <t>mix with people outside of comfort zone; get outside of my comfort zone</t>
  </si>
  <si>
    <t>cooking as a skill</t>
  </si>
  <si>
    <t>Flesh out progrqam for executive function time</t>
  </si>
  <si>
    <t>look more into fitbit app</t>
  </si>
  <si>
    <t>get more bands from Dad's music list  (M)</t>
  </si>
  <si>
    <t>start a active adult mobile home park</t>
  </si>
  <si>
    <t>join a club</t>
  </si>
  <si>
    <t>Week of 9/26/22</t>
  </si>
  <si>
    <t>Week of 9/12/22</t>
  </si>
  <si>
    <t>-build my own portable speaker box</t>
  </si>
  <si>
    <t>-check out turmeric</t>
  </si>
  <si>
    <t>-store coffee in the freezer?</t>
  </si>
  <si>
    <t>-check out athletic greens</t>
  </si>
  <si>
    <t>-seasonal drink menu</t>
  </si>
  <si>
    <t>get into UFC</t>
  </si>
  <si>
    <t>how do I use mental categories: perception, memory, emotion, motivation, executive functions, introspection, imagination, language, neurophysiology</t>
  </si>
  <si>
    <t>become a better listener</t>
  </si>
  <si>
    <t>look into these Acceptance and Commitment therapy methods: philosophical evaluation, cost benefit analysis, mindfulness training, emphasis on metaphor rather than active-directive disputing</t>
  </si>
  <si>
    <t>how to stimulate more right brain thinking</t>
  </si>
  <si>
    <t>learn Spanish</t>
  </si>
  <si>
    <t>lucid dreaming</t>
  </si>
  <si>
    <t>social etiquette</t>
  </si>
  <si>
    <t>use writing to organize my thoughts</t>
  </si>
  <si>
    <t>look more into "Thought Process" sub statements</t>
  </si>
  <si>
    <t>what can I do to be productive when my energy is down?</t>
  </si>
  <si>
    <t>what are the simple things in life</t>
  </si>
  <si>
    <t>figure out a way to incorporate days where I don't do my routine</t>
  </si>
  <si>
    <t>put yourself in someone else's shoes</t>
  </si>
  <si>
    <t>online culinary program</t>
  </si>
  <si>
    <t>start a blog</t>
  </si>
  <si>
    <t>sensory deprivation experience</t>
  </si>
  <si>
    <t>best place to live every 20 years back to civ start-novel idea?</t>
  </si>
  <si>
    <t>develop feedback analysis per HBS (2nd chapter?)</t>
  </si>
  <si>
    <t>novel where human implants control what you see, hear, say and even possibly think built in and monitored by the state</t>
  </si>
  <si>
    <t>ADUs on properties in low income areas in Peoria</t>
  </si>
  <si>
    <t>train Jiu jitsu</t>
  </si>
  <si>
    <t>start my own substack</t>
  </si>
  <si>
    <t>sober October</t>
  </si>
  <si>
    <t>-None</t>
  </si>
  <si>
    <t>-Rogan meats</t>
  </si>
  <si>
    <t>-</t>
  </si>
  <si>
    <t>reverse osmosis system with minerals</t>
  </si>
  <si>
    <t>Nature trip process</t>
  </si>
  <si>
    <t>Red light therapy</t>
  </si>
  <si>
    <t>Score review process at end of year with mag chart</t>
  </si>
  <si>
    <t>visit old timers in care homes</t>
  </si>
  <si>
    <t>e-waste drop off at Best Buy</t>
  </si>
  <si>
    <t>Home</t>
  </si>
  <si>
    <t>What are you grateful for?</t>
  </si>
  <si>
    <t>What are the top three events from yesterday?</t>
  </si>
  <si>
    <t>What did you have for dinner?</t>
  </si>
  <si>
    <t>How did you feel about your day?</t>
  </si>
  <si>
    <t>Daily Questionaire</t>
  </si>
  <si>
    <t>What did you observe about your partner yesterday?</t>
  </si>
  <si>
    <t>Weekly Questionaire</t>
  </si>
  <si>
    <t>What was my biggest error yesterday?</t>
  </si>
  <si>
    <t>Weight Measurement Pounds Change</t>
  </si>
  <si>
    <t>Alcoholic Drinks Consumed</t>
  </si>
  <si>
    <t>Country of the Week</t>
  </si>
  <si>
    <t>Person of the Week</t>
  </si>
  <si>
    <t>Joe</t>
  </si>
  <si>
    <t>Jess</t>
  </si>
  <si>
    <t>Sleep Score</t>
  </si>
  <si>
    <t>Valence &amp; Arousal Score</t>
  </si>
  <si>
    <t>All Friends Called this Quarter</t>
  </si>
  <si>
    <t>Yearly Recap of Photos</t>
  </si>
  <si>
    <t>Yearly Recap of Scores Presentation</t>
  </si>
  <si>
    <t>Yearly Recap of Music</t>
  </si>
  <si>
    <t>Review Last Year's Predictions</t>
  </si>
  <si>
    <t>ITEM</t>
  </si>
  <si>
    <t>WEIGHT</t>
  </si>
  <si>
    <t>Drink of the Week</t>
  </si>
  <si>
    <t>Jan</t>
  </si>
  <si>
    <t>Winter</t>
  </si>
  <si>
    <t>MAX</t>
  </si>
  <si>
    <t>#</t>
  </si>
  <si>
    <t>Great time in the bedroom</t>
  </si>
  <si>
    <t>Spending the morning in bed with my computer</t>
  </si>
  <si>
    <t>Knocking out the project table with a drink in hand</t>
  </si>
  <si>
    <t>She had a fun time in the bedroom</t>
  </si>
  <si>
    <t>I feel a little off kilter because I didn’t have the direction I needed to really perform in a satisfying way</t>
  </si>
  <si>
    <t>The Bears got the number one overall pick because the Texans pulled off a win at the last minute</t>
  </si>
  <si>
    <t>Today I am going to eat properly</t>
  </si>
  <si>
    <t>Eating multiple packs of skittles and the rest of the shitty food</t>
  </si>
  <si>
    <t>What was my biggest failure last week?</t>
  </si>
  <si>
    <t>Over consuming food and drugs</t>
  </si>
  <si>
    <t>What is my waist measurement?</t>
  </si>
  <si>
    <t>Art Project of the Week</t>
  </si>
  <si>
    <t>Feeling Word List</t>
  </si>
  <si>
    <t>One day a week should be dedicated to rests, a sabbath practice</t>
  </si>
  <si>
    <t>Joint new skill development using DISCO and "ten core physical skills"</t>
  </si>
  <si>
    <t>Sport of the month</t>
  </si>
  <si>
    <t>Research podcasts by category</t>
  </si>
  <si>
    <t>Write prompts in leader of gratefulness and affirmations</t>
  </si>
  <si>
    <t xml:space="preserve"> need a process for qaurterly talk about marriage</t>
  </si>
  <si>
    <t>Didgital travel concept charles is putting out there</t>
  </si>
  <si>
    <t>Create marriage questionaire for slef counseling</t>
  </si>
  <si>
    <t>Catch up study club back notes after paper chopper</t>
  </si>
  <si>
    <t>I need controlled outburts of eating but most I need to fllow the plan</t>
  </si>
  <si>
    <t>Fix my sled ornament</t>
  </si>
  <si>
    <t>Mental health workbook</t>
  </si>
  <si>
    <t>Name</t>
  </si>
  <si>
    <t>Interview Parents for Time Capsule</t>
  </si>
  <si>
    <t>Audio Recordings for Time Capsule</t>
  </si>
  <si>
    <t>Bucket Lists</t>
  </si>
  <si>
    <t>Pool</t>
  </si>
  <si>
    <t>Learn a Language</t>
  </si>
  <si>
    <t>Run for Office</t>
  </si>
  <si>
    <t>Siding</t>
  </si>
  <si>
    <t>Flooring</t>
  </si>
  <si>
    <t>Phone</t>
  </si>
  <si>
    <t>Tree Removal</t>
  </si>
  <si>
    <t>Pest Control</t>
  </si>
  <si>
    <t>Room Function List</t>
  </si>
  <si>
    <t>Concept Board Blockouts</t>
  </si>
  <si>
    <t>Concept Board Images</t>
  </si>
  <si>
    <t>Sample Board</t>
  </si>
  <si>
    <t>Color Board</t>
  </si>
  <si>
    <t>Space Planning</t>
  </si>
  <si>
    <t>Preliminary Floor Plan Sketch</t>
  </si>
  <si>
    <t>Design Specifications</t>
  </si>
  <si>
    <t>Design Concepts QC Checklist</t>
  </si>
  <si>
    <t>2D Owner Producted Sketch</t>
  </si>
  <si>
    <t>ACTUAL JUL 22</t>
  </si>
  <si>
    <t>BUDGET JUL 22</t>
  </si>
  <si>
    <t>ACTUAL AUG 22</t>
  </si>
  <si>
    <t>BUDGET AUG 22</t>
  </si>
  <si>
    <t>ACTUAL SEP 22</t>
  </si>
  <si>
    <t>BUDGET SEP 22</t>
  </si>
  <si>
    <t>SAVINGS 3Q-22</t>
  </si>
  <si>
    <r>
      <t>SAVINGS SPENT</t>
    </r>
    <r>
      <rPr>
        <b/>
        <sz val="10"/>
        <color theme="1" tint="0.24994659260841701"/>
        <rFont val="Times New Roman"/>
        <family val="1"/>
      </rPr>
      <t xml:space="preserve">     </t>
    </r>
    <r>
      <rPr>
        <b/>
        <u/>
        <sz val="10"/>
        <color theme="1" tint="0.24994659260841701"/>
        <rFont val="Times New Roman"/>
        <family val="1"/>
      </rPr>
      <t>3Q-22</t>
    </r>
  </si>
  <si>
    <t>TOTAL TO DATE</t>
  </si>
  <si>
    <t>ACTUAL OCT 22</t>
  </si>
  <si>
    <t>BUDGET OCT 22</t>
  </si>
  <si>
    <t>ACTUAL NOV 22</t>
  </si>
  <si>
    <t>BUDGET NOV 22</t>
  </si>
  <si>
    <t>ACTUAL DEC 22</t>
  </si>
  <si>
    <t>BUDGET DEC 22</t>
  </si>
  <si>
    <t>SAVINGS 4Q-22</t>
  </si>
  <si>
    <r>
      <t>SAVINGS SPENT</t>
    </r>
    <r>
      <rPr>
        <b/>
        <sz val="10"/>
        <color theme="1" tint="0.24994659260841701"/>
        <rFont val="Times New Roman"/>
        <family val="1"/>
      </rPr>
      <t xml:space="preserve">     4</t>
    </r>
    <r>
      <rPr>
        <b/>
        <u/>
        <sz val="10"/>
        <color theme="1" tint="0.24994659260841701"/>
        <rFont val="Times New Roman"/>
        <family val="1"/>
      </rPr>
      <t>Q-22</t>
    </r>
  </si>
  <si>
    <t>MONTHLY OVERALL</t>
  </si>
  <si>
    <t>INCOME</t>
  </si>
  <si>
    <t>Monthly Income</t>
  </si>
  <si>
    <t>Net Monthly Income</t>
  </si>
  <si>
    <t>EXPENSES</t>
  </si>
  <si>
    <t>Monthly Obligations</t>
  </si>
  <si>
    <t>Monthly Discretionary</t>
  </si>
  <si>
    <t>BALANCE</t>
  </si>
  <si>
    <t>Monthly Balance</t>
  </si>
  <si>
    <t>OBLIGATIONS TOTAL</t>
  </si>
  <si>
    <t>HOUSING TOTAL</t>
  </si>
  <si>
    <t>Mortgage or rent</t>
  </si>
  <si>
    <t>Electricity</t>
  </si>
  <si>
    <t>Cable</t>
  </si>
  <si>
    <t>ADD THREE NEW EXPENSES AND CAR INSURANCE</t>
  </si>
  <si>
    <t>Gas</t>
  </si>
  <si>
    <t>Water</t>
  </si>
  <si>
    <t>Sewer</t>
  </si>
  <si>
    <t>Waste removal</t>
  </si>
  <si>
    <t>Property Tax</t>
  </si>
  <si>
    <t>TRANSPORTATION TOTAL</t>
  </si>
  <si>
    <t>Vehicle Payments</t>
  </si>
  <si>
    <t>Insurance</t>
  </si>
  <si>
    <t>Licensing</t>
  </si>
  <si>
    <t>Fuel</t>
  </si>
  <si>
    <t>FOOD TOTAL</t>
  </si>
  <si>
    <t>Home Supplies</t>
  </si>
  <si>
    <r>
      <t>Pets</t>
    </r>
    <r>
      <rPr>
        <sz val="8"/>
        <color theme="1" tint="0.24994659260841701"/>
        <rFont val="Times New Roman"/>
        <family val="1"/>
      </rPr>
      <t xml:space="preserve"> (All Costs)</t>
    </r>
  </si>
  <si>
    <t>INSURANCE TOTAL</t>
  </si>
  <si>
    <t>Health</t>
  </si>
  <si>
    <t>Life</t>
  </si>
  <si>
    <t>Disability</t>
  </si>
  <si>
    <t>PERSONAL CARE TOTAL</t>
  </si>
  <si>
    <t>Medical</t>
  </si>
  <si>
    <t>Vision</t>
  </si>
  <si>
    <t>Dental</t>
  </si>
  <si>
    <r>
      <t xml:space="preserve">Hair/Nails/Spa </t>
    </r>
    <r>
      <rPr>
        <sz val="8"/>
        <color theme="1" tint="0.24994659260841701"/>
        <rFont val="Times New Roman"/>
        <family val="1"/>
      </rPr>
      <t>(not products)</t>
    </r>
  </si>
  <si>
    <t>LOANS TOTAL</t>
  </si>
  <si>
    <t>Corporate</t>
  </si>
  <si>
    <t>Student</t>
  </si>
  <si>
    <t>Sue</t>
  </si>
  <si>
    <t>MONTHLY TAXES TOTAL</t>
  </si>
  <si>
    <t>Federal</t>
  </si>
  <si>
    <t>State</t>
  </si>
  <si>
    <t>FICA</t>
  </si>
  <si>
    <t>DISCRETIONARY TOTAL</t>
  </si>
  <si>
    <t>ENTERTAINMENT TOTAL</t>
  </si>
  <si>
    <t>Dining Out</t>
  </si>
  <si>
    <t>Streaming Services</t>
  </si>
  <si>
    <t>Music Services</t>
  </si>
  <si>
    <t>SPENDING TOTAL</t>
  </si>
  <si>
    <t>Jessica</t>
  </si>
  <si>
    <t>Marijuana</t>
  </si>
  <si>
    <t>Note: Shopping includes all items except for home remodeling, furniture, and home decorations</t>
  </si>
  <si>
    <t>QUARTERLY OVERALL</t>
  </si>
  <si>
    <t>Quarterly Income</t>
  </si>
  <si>
    <t>Quarterly Taxes</t>
  </si>
  <si>
    <t>Net Quarterly Income</t>
  </si>
  <si>
    <t>Total Monthly Savings</t>
  </si>
  <si>
    <t>Total Monthly &amp; Quarterly Net Savings</t>
  </si>
  <si>
    <r>
      <t xml:space="preserve">Quarterly Funding            </t>
    </r>
    <r>
      <rPr>
        <b/>
        <sz val="10"/>
        <color theme="1" tint="0.24994659260841701"/>
        <rFont val="Times New Roman"/>
        <family val="1"/>
      </rPr>
      <t xml:space="preserve"> (ADJUST YELLOW)</t>
    </r>
  </si>
  <si>
    <t>Quarterly Savings</t>
  </si>
  <si>
    <t>QUARTERLY FUNDING DISTRIBUTION</t>
  </si>
  <si>
    <t>Home Maintenance</t>
  </si>
  <si>
    <t>Home Furniture &amp; Decoration</t>
  </si>
  <si>
    <t>Home Remodeling</t>
  </si>
  <si>
    <t>Vacation</t>
  </si>
  <si>
    <t>QUARTERLY SAVINGS DISTRIBUTION</t>
  </si>
  <si>
    <t>Cash Fund</t>
  </si>
  <si>
    <t>Employer 401K</t>
  </si>
  <si>
    <t>Market Investments</t>
  </si>
  <si>
    <t>Speculative Investments</t>
  </si>
  <si>
    <t>Additional Debt Repayment (PMI)</t>
  </si>
  <si>
    <t>INVEST FUNDS IN HSA EVERY QUARTER</t>
  </si>
  <si>
    <t>TIMING</t>
  </si>
  <si>
    <t>ACTION</t>
  </si>
  <si>
    <t>WHAT</t>
  </si>
  <si>
    <t>WHERE</t>
  </si>
  <si>
    <t>Period 1</t>
  </si>
  <si>
    <t>Period 2</t>
  </si>
  <si>
    <t>Clean</t>
  </si>
  <si>
    <t>Hard Surfaces</t>
  </si>
  <si>
    <t>01: Interior-General</t>
  </si>
  <si>
    <t>Wood Surfaces</t>
  </si>
  <si>
    <t>Carpet and Rugs</t>
  </si>
  <si>
    <t>Feather Dust</t>
  </si>
  <si>
    <t>Sanitize High Touch</t>
  </si>
  <si>
    <t>Clean Stains</t>
  </si>
  <si>
    <t>Sinks</t>
  </si>
  <si>
    <t>02: Wet Rooms</t>
  </si>
  <si>
    <t>Ceramic Tile</t>
  </si>
  <si>
    <t>Countertops</t>
  </si>
  <si>
    <t>Range Top</t>
  </si>
  <si>
    <t>03: Kitchen</t>
  </si>
  <si>
    <t>Kitchen Backspash</t>
  </si>
  <si>
    <t>Microwave</t>
  </si>
  <si>
    <t>Service</t>
  </si>
  <si>
    <t>Knife Sharpening</t>
  </si>
  <si>
    <t>Mirrors</t>
  </si>
  <si>
    <t>04: Bathrooms</t>
  </si>
  <si>
    <t>Toilet Bowls</t>
  </si>
  <si>
    <t>Shower Tile</t>
  </si>
  <si>
    <t>Shower Glass</t>
  </si>
  <si>
    <t>Bathtubs</t>
  </si>
  <si>
    <t>05: Mudroom</t>
  </si>
  <si>
    <t>Pet Laying Areas</t>
  </si>
  <si>
    <t>Food &amp; Water Dishes</t>
  </si>
  <si>
    <t>Refresh Litter</t>
  </si>
  <si>
    <t>Vacuums</t>
  </si>
  <si>
    <t>Exercise Equipment</t>
  </si>
  <si>
    <t>06: Gym</t>
  </si>
  <si>
    <t>Exercise Matt</t>
  </si>
  <si>
    <t>07: Great Room</t>
  </si>
  <si>
    <t>Fountains</t>
  </si>
  <si>
    <t>Throw Rugs</t>
  </si>
  <si>
    <t>Large Furniture</t>
  </si>
  <si>
    <t>Small Kitchen Appliances</t>
  </si>
  <si>
    <t>Toaster</t>
  </si>
  <si>
    <t>Washer</t>
  </si>
  <si>
    <t>Coffee Maker Interior</t>
  </si>
  <si>
    <t>Dishwasher</t>
  </si>
  <si>
    <t>Range Hood &amp; Filter</t>
  </si>
  <si>
    <t>Clean Garbage Disposal</t>
  </si>
  <si>
    <t>Range Oven Interiors</t>
  </si>
  <si>
    <t>Refrigerator Stainless Steel</t>
  </si>
  <si>
    <t>Coffe Maker, Grinder, &amp; Containers</t>
  </si>
  <si>
    <t>Seal</t>
  </si>
  <si>
    <t>Wood Kitchen Tools</t>
  </si>
  <si>
    <t>Stainless Steel</t>
  </si>
  <si>
    <t>Cast Iron</t>
  </si>
  <si>
    <t>Pitcher Filters</t>
  </si>
  <si>
    <t>TV Screens</t>
  </si>
  <si>
    <t>Dryer Vent</t>
  </si>
  <si>
    <t>08: Mechanical</t>
  </si>
  <si>
    <t>Water Filter System</t>
  </si>
  <si>
    <t>10: Plumbing</t>
  </si>
  <si>
    <t>Mattress</t>
  </si>
  <si>
    <t>11: Bedrooms</t>
  </si>
  <si>
    <t>Rotate Matress</t>
  </si>
  <si>
    <t>Cobwebs</t>
  </si>
  <si>
    <t>12: Basement</t>
  </si>
  <si>
    <t>De-Humidifier</t>
  </si>
  <si>
    <t>Inspect</t>
  </si>
  <si>
    <t>Moisture Damage</t>
  </si>
  <si>
    <t>Mold</t>
  </si>
  <si>
    <t>Wintet Thaw Leaks</t>
  </si>
  <si>
    <t>15: Attic</t>
  </si>
  <si>
    <t>Gardening</t>
  </si>
  <si>
    <t>Flower Bulbs</t>
  </si>
  <si>
    <t>20: Exterior-General</t>
  </si>
  <si>
    <t>Floor Pots</t>
  </si>
  <si>
    <t>Garbage Cans</t>
  </si>
  <si>
    <t>25: Garage</t>
  </si>
  <si>
    <t>Ceiling, and Floors</t>
  </si>
  <si>
    <t>Concrete Floors</t>
  </si>
  <si>
    <t>26: Vehicle</t>
  </si>
  <si>
    <t>30: Jessica's Work</t>
  </si>
  <si>
    <t>Slipcovers, Pillows, And Comforters</t>
  </si>
  <si>
    <t>Software Updates</t>
  </si>
  <si>
    <t>Exhaust Fans</t>
  </si>
  <si>
    <t>HVAC Registers</t>
  </si>
  <si>
    <t>Air Filter</t>
  </si>
  <si>
    <t>Air Intakes</t>
  </si>
  <si>
    <t>Ceiling Fans</t>
  </si>
  <si>
    <t>09: Electrical</t>
  </si>
  <si>
    <t>Light Fixtures</t>
  </si>
  <si>
    <t>Smoke Dectectors</t>
  </si>
  <si>
    <t>Carbon Monoxide Dectectors</t>
  </si>
  <si>
    <t>Utility Bills</t>
  </si>
  <si>
    <t>Outlets &amp; Switches</t>
  </si>
  <si>
    <t>Outdoor Lights</t>
  </si>
  <si>
    <t>Interior Lights</t>
  </si>
  <si>
    <t>Cords</t>
  </si>
  <si>
    <t>GFI Outlets</t>
  </si>
  <si>
    <t>Doorbell</t>
  </si>
  <si>
    <t>Descale Faucet Aerators &amp; Showerheads</t>
  </si>
  <si>
    <t>Descale Taps</t>
  </si>
  <si>
    <t>Slow Leak Toilets &amp; Sinks</t>
  </si>
  <si>
    <t>Sump Pump</t>
  </si>
  <si>
    <t>Water Softener</t>
  </si>
  <si>
    <t>Routine Drain Opener</t>
  </si>
  <si>
    <t>14: Storage</t>
  </si>
  <si>
    <t>Organize</t>
  </si>
  <si>
    <t>Store</t>
  </si>
  <si>
    <t>Donte Unused Clothes</t>
  </si>
  <si>
    <t>Animal Nesting</t>
  </si>
  <si>
    <t>Leaks During Storms</t>
  </si>
  <si>
    <t>Door Opener Battery Check</t>
  </si>
  <si>
    <t>Door Sensors</t>
  </si>
  <si>
    <t>Cabinet Interiors</t>
  </si>
  <si>
    <t>Sink Traps</t>
  </si>
  <si>
    <t>Cabinets</t>
  </si>
  <si>
    <t>Upper Cabinets Tops</t>
  </si>
  <si>
    <t>Refrigerator Freezer</t>
  </si>
  <si>
    <t>Refrigerator Coils</t>
  </si>
  <si>
    <t>Refrigerator Vent</t>
  </si>
  <si>
    <t>Refrigerator Top and Back</t>
  </si>
  <si>
    <t>Handles, Knobs, Racks, etc</t>
  </si>
  <si>
    <t>Winter Gear</t>
  </si>
  <si>
    <t>Clean Fireplace</t>
  </si>
  <si>
    <t>Furnance</t>
  </si>
  <si>
    <t>Air Handler</t>
  </si>
  <si>
    <t>Ceiling Fan Direction</t>
  </si>
  <si>
    <t>General</t>
  </si>
  <si>
    <t>13: Crawlspace</t>
  </si>
  <si>
    <t>Plumbing Insulation</t>
  </si>
  <si>
    <t>Duct Insulation</t>
  </si>
  <si>
    <t>General Insulation</t>
  </si>
  <si>
    <t>Exterior Doors</t>
  </si>
  <si>
    <t>Exterior Windows</t>
  </si>
  <si>
    <t>Window Wells</t>
  </si>
  <si>
    <t>Window Screens</t>
  </si>
  <si>
    <t>Flatwork</t>
  </si>
  <si>
    <t>Rake Leaves</t>
  </si>
  <si>
    <t>Trees Limbs &amp; Trash</t>
  </si>
  <si>
    <t>Prune Shrubs</t>
  </si>
  <si>
    <t>Walkways</t>
  </si>
  <si>
    <t>Freeze/Thaw Damage</t>
  </si>
  <si>
    <t>Positive Drainage</t>
  </si>
  <si>
    <t>Trip Hazards</t>
  </si>
  <si>
    <t>Post-Winter</t>
  </si>
  <si>
    <t>Pre-Winter</t>
  </si>
  <si>
    <t>Fencing</t>
  </si>
  <si>
    <t>Concrete Cracks</t>
  </si>
  <si>
    <t>Cracking</t>
  </si>
  <si>
    <t>21: Foundation</t>
  </si>
  <si>
    <t>Cracks at Sill</t>
  </si>
  <si>
    <t>Joints</t>
  </si>
  <si>
    <t>22: Masonry</t>
  </si>
  <si>
    <t>23: Siding</t>
  </si>
  <si>
    <t>Algae/Mildew</t>
  </si>
  <si>
    <t>Insect Damage &amp; Nesting</t>
  </si>
  <si>
    <t>Hail or Wind Damage</t>
  </si>
  <si>
    <t>Termite Damage</t>
  </si>
  <si>
    <t>Seal Nesting Soffits, Vents</t>
  </si>
  <si>
    <t>Caulking/Sealant/Paint</t>
  </si>
  <si>
    <t>Underground Drainage</t>
  </si>
  <si>
    <t>24: Roofing</t>
  </si>
  <si>
    <t>Clean Gutters &amp; Downspouts</t>
  </si>
  <si>
    <t>Hail Damage</t>
  </si>
  <si>
    <t>Soffit Air Flow</t>
  </si>
  <si>
    <t>Wind Damage</t>
  </si>
  <si>
    <t>Lawn Care Equipment</t>
  </si>
  <si>
    <t>Pressure Washer</t>
  </si>
  <si>
    <t>Self-Service Door</t>
  </si>
  <si>
    <t>Patio Furniture</t>
  </si>
  <si>
    <t>27: Pool Deck</t>
  </si>
  <si>
    <t>Organic Material</t>
  </si>
  <si>
    <t>Deck Nailing</t>
  </si>
  <si>
    <t>Fire Extinguisher</t>
  </si>
  <si>
    <t>Deckboards</t>
  </si>
  <si>
    <t>28: Grill</t>
  </si>
  <si>
    <t>Winterization</t>
  </si>
  <si>
    <t>Aerate</t>
  </si>
  <si>
    <t>29: Landscaping</t>
  </si>
  <si>
    <t>Pruning</t>
  </si>
  <si>
    <t>Fertilize</t>
  </si>
  <si>
    <t>New Grass</t>
  </si>
  <si>
    <t>Weed Control</t>
  </si>
  <si>
    <t>Closet Shelving</t>
  </si>
  <si>
    <t>Interior Windows, Windowsills</t>
  </si>
  <si>
    <t>Wall Scuffs or Marks</t>
  </si>
  <si>
    <t>Door Tracks</t>
  </si>
  <si>
    <t>Vac Upholstery</t>
  </si>
  <si>
    <t>Baseboards</t>
  </si>
  <si>
    <t>Stairs</t>
  </si>
  <si>
    <t>Trash Cans</t>
  </si>
  <si>
    <t>Plants</t>
  </si>
  <si>
    <t>Furniture and Cushions</t>
  </si>
  <si>
    <t>Wood Floors</t>
  </si>
  <si>
    <t>Things on Display</t>
  </si>
  <si>
    <t>Dust for Cobwebs</t>
  </si>
  <si>
    <t>Shampoo Carpets</t>
  </si>
  <si>
    <t>Window Blinds</t>
  </si>
  <si>
    <t>Window Coverings</t>
  </si>
  <si>
    <t>Wall Corners</t>
  </si>
  <si>
    <t>Walls</t>
  </si>
  <si>
    <t>Steam Clean Upholestry</t>
  </si>
  <si>
    <t>Door Hardware</t>
  </si>
  <si>
    <t>Door Seals</t>
  </si>
  <si>
    <t>Handrails and Stairs</t>
  </si>
  <si>
    <t>Closets, Drawers</t>
  </si>
  <si>
    <t>Leather Goods</t>
  </si>
  <si>
    <t>Tighten Furniture</t>
  </si>
  <si>
    <t>Lube Windows &amp; Doors</t>
  </si>
  <si>
    <t>Touch-Up Paint</t>
  </si>
  <si>
    <t>Touch-Up Drywall</t>
  </si>
  <si>
    <t>Draft Guards</t>
  </si>
  <si>
    <t>Air Leaks Through Walls in Cold</t>
  </si>
  <si>
    <t>Tile Grout</t>
  </si>
  <si>
    <t>Caulking</t>
  </si>
  <si>
    <t>Refridgerator Door Seals</t>
  </si>
  <si>
    <t>Range Overall</t>
  </si>
  <si>
    <t>Range Hood</t>
  </si>
  <si>
    <t>Shower Grout</t>
  </si>
  <si>
    <t>Dryer</t>
  </si>
  <si>
    <t>Ceramic Grout</t>
  </si>
  <si>
    <t>Clean Chimney</t>
  </si>
  <si>
    <t>Stockpile Firewood</t>
  </si>
  <si>
    <t>For Radon Levels</t>
  </si>
  <si>
    <t>Radon Fan</t>
  </si>
  <si>
    <t>Air Ducts</t>
  </si>
  <si>
    <t>Clean Outdoor Vents</t>
  </si>
  <si>
    <t>Adjust Floor Registers</t>
  </si>
  <si>
    <t>Power Down Condenser</t>
  </si>
  <si>
    <t>Water Heater Tank</t>
  </si>
  <si>
    <t>Plumbing Fixtures</t>
  </si>
  <si>
    <t>Anode Rod Change</t>
  </si>
  <si>
    <t>Water Heater</t>
  </si>
  <si>
    <t>Water Heater T&amp;P</t>
  </si>
  <si>
    <t>Drain Outdoor Spigots</t>
  </si>
  <si>
    <t>Winterize Gardens</t>
  </si>
  <si>
    <t>Winter Plowing Scheduling</t>
  </si>
  <si>
    <t>Ice Dams</t>
  </si>
  <si>
    <t>Dry Spots with Snow</t>
  </si>
  <si>
    <t>Pro Tune-Up Door</t>
  </si>
  <si>
    <t>Winter Supplies</t>
  </si>
  <si>
    <t>Recycle Old Paint</t>
  </si>
  <si>
    <t>Service Winter Snow Removal Items</t>
  </si>
  <si>
    <t>Arborist Review</t>
  </si>
  <si>
    <t>Irrigation</t>
  </si>
  <si>
    <t>Lawn</t>
  </si>
  <si>
    <t>Powerwash Concrete Flatwork</t>
  </si>
  <si>
    <t>Seal Concrete Flatwork</t>
  </si>
  <si>
    <t>Meal of the Week</t>
  </si>
  <si>
    <t>Extra Zone Minutes</t>
  </si>
  <si>
    <t>Saturated Fat Grams</t>
  </si>
  <si>
    <t>What is my weight?</t>
  </si>
  <si>
    <t>48"</t>
  </si>
  <si>
    <t>Tuning up my scorecards</t>
  </si>
  <si>
    <t>Losing weight last week</t>
  </si>
  <si>
    <t>Early morning bike ride</t>
  </si>
  <si>
    <t>Eating candy</t>
  </si>
  <si>
    <t>Black bean burgers</t>
  </si>
  <si>
    <t>She was uptight when she got home</t>
  </si>
  <si>
    <t>Pretty proud about yesterday's performance</t>
  </si>
  <si>
    <t>I am really grateful that I felt good yesterday!</t>
  </si>
  <si>
    <t>Today I am not going to eat candy and I am going to be nice to Jess</t>
  </si>
  <si>
    <t>Couch Covers</t>
  </si>
  <si>
    <t>Yearly Physical Exam</t>
  </si>
  <si>
    <t>Yearly Eye Exam</t>
  </si>
  <si>
    <t>Mail Order Blood Labs</t>
  </si>
  <si>
    <t>Yearly Meetings with Medical Specialists</t>
  </si>
  <si>
    <t>S</t>
  </si>
  <si>
    <t>T</t>
  </si>
  <si>
    <t>Album of the Week</t>
  </si>
  <si>
    <t>Treat of the Week</t>
  </si>
  <si>
    <t>Game of the Week</t>
  </si>
  <si>
    <t>Week of 1/9/2023</t>
  </si>
  <si>
    <t>Monthly Questionaire</t>
  </si>
  <si>
    <t>What is BMI ratio?</t>
  </si>
  <si>
    <t>What is average resting heart rate?</t>
  </si>
  <si>
    <t>What is my blood pressure?</t>
  </si>
  <si>
    <t>Seasonal Questionaire</t>
  </si>
  <si>
    <t>Bi-Annual Questionaire</t>
  </si>
  <si>
    <t>Solstice</t>
  </si>
  <si>
    <t>Summer</t>
  </si>
  <si>
    <t>Dentist Visit</t>
  </si>
  <si>
    <t>What regrets do I have this season?</t>
  </si>
  <si>
    <t>What is my biggest blind spot in my knowledge?</t>
  </si>
  <si>
    <t>Yearly Questionaire</t>
  </si>
  <si>
    <t>What are the outstanding positive events of the year in my life?</t>
  </si>
  <si>
    <t>What did I do this year to show I am getting the most out of life?</t>
  </si>
  <si>
    <t>What did I do this year to show I am maintaining my composure in the face of suffering and hardships?</t>
  </si>
  <si>
    <t>Professsinoal Therapy Course Completed</t>
  </si>
  <si>
    <t>Working on the scorecards</t>
  </si>
  <si>
    <t>Great first visit with my new general doc</t>
  </si>
  <si>
    <t>Knocking out all the tasks with my doc visit</t>
  </si>
  <si>
    <t>Still getting my workouts done</t>
  </si>
  <si>
    <t>She is upset about me getting frustrated with her</t>
  </si>
  <si>
    <t>It was a shitty day after the appt.</t>
  </si>
  <si>
    <t>I am grateful to have a doc that actually looks like she will care</t>
  </si>
  <si>
    <t>I am going to be nice to Jess tonight no matter what!</t>
  </si>
  <si>
    <t>120/70</t>
  </si>
  <si>
    <t>What is average resting heart rate this month?</t>
  </si>
  <si>
    <t>What is my spot check blood pressure?</t>
  </si>
  <si>
    <t>Gaining all the weight I did; not running my schedule; feeling too tired at times</t>
  </si>
  <si>
    <t>What is my BMI ratio?</t>
  </si>
  <si>
    <t>What kind of self-care do I need this season considering the events of last season?</t>
  </si>
  <si>
    <t>What was my biggest success last week?</t>
  </si>
  <si>
    <t>Figuring out the new scorecard process</t>
  </si>
  <si>
    <t>What is my biggest success last week?</t>
  </si>
  <si>
    <t>What new bad habits did I start last period that need stopped?</t>
  </si>
  <si>
    <t>Perfect food day</t>
  </si>
  <si>
    <t>Black Mirror episode</t>
  </si>
  <si>
    <t>Not starting my routine in the morning</t>
  </si>
  <si>
    <t>Chicken Sandwiches &amp; Salads</t>
  </si>
  <si>
    <t>She seemed tired yesterday</t>
  </si>
  <si>
    <t>I was really happy with my willpower today.</t>
  </si>
  <si>
    <t>The mind I have been given with enough discipline to accomplish my goals</t>
  </si>
  <si>
    <t>Today I am going to make Jess have a better night</t>
  </si>
  <si>
    <t>Talking over coffee with my mom</t>
  </si>
  <si>
    <t>Working on new idea processes</t>
  </si>
  <si>
    <t>Talking with my dad on the phone</t>
  </si>
  <si>
    <t>Salmon, Rice, and Veggies</t>
  </si>
  <si>
    <t>Too much weed</t>
  </si>
  <si>
    <t>I feel proud of what I accomplished yesterday</t>
  </si>
  <si>
    <t>Lose 30% of my bodyweight</t>
  </si>
  <si>
    <t>What is my neck, chest, arm, quad, and calve measures this season?</t>
  </si>
  <si>
    <t>24'13"</t>
  </si>
  <si>
    <t>16'48"</t>
  </si>
  <si>
    <t>16'30"</t>
  </si>
  <si>
    <t>24'40"</t>
  </si>
  <si>
    <t>15'48"</t>
  </si>
  <si>
    <t>34'03"</t>
  </si>
  <si>
    <t>18'24"</t>
  </si>
  <si>
    <t>14'29"</t>
  </si>
  <si>
    <t>16'31"</t>
  </si>
  <si>
    <t>20'48"</t>
  </si>
  <si>
    <t>What were my twelve best mile times last season?</t>
  </si>
  <si>
    <t>My shoulder needs to be repaired with PT</t>
  </si>
  <si>
    <t>Rehab Shoulder</t>
  </si>
  <si>
    <t>What are my neck, chest, arm, quad, and calve measures this season?</t>
  </si>
  <si>
    <t>Getting angry at Jessica as kind of a default position</t>
  </si>
  <si>
    <t>Where was my biggest blind spot last month?</t>
  </si>
  <si>
    <t>I came back to the planner and made it even more useful to me!</t>
  </si>
  <si>
    <t>Moving back to Peoria; Continuing to refine my life process; Saying goodbye to friends and places in Indy; Trip to Miami, Wisconsin, &amp; California along with the vacation project in general; coming up with all the clubs in a definitive version; being close to family; getting the big money; my kitty finally got better; I continue to not have to work; my mom retired finally</t>
  </si>
  <si>
    <t>Did not do</t>
  </si>
  <si>
    <t>How many squats did I do in a row last period?</t>
  </si>
  <si>
    <t>How many sit-ups did I do in a row last period?</t>
  </si>
  <si>
    <t>How many push-ups did I do in a row last period?  How many pull-ups did I do in a row last period?</t>
  </si>
  <si>
    <t>Watching Commando</t>
  </si>
  <si>
    <t>Talking to Matt on the phone</t>
  </si>
  <si>
    <t>Afternoon nap</t>
  </si>
  <si>
    <t>Too much caffeine</t>
  </si>
  <si>
    <t>She was very happy to be off work</t>
  </si>
  <si>
    <t>Bad vertigo day.  I felt scared</t>
  </si>
  <si>
    <t>The vertigo</t>
  </si>
  <si>
    <t>I am going to have a fun day out today</t>
  </si>
  <si>
    <t>Stumbling on "Popcorn Heaven" during explore Peoria</t>
  </si>
  <si>
    <t>Afternoon nap after daquiris</t>
  </si>
  <si>
    <t>Pinball marathon last night</t>
  </si>
  <si>
    <t>Potbelly</t>
  </si>
  <si>
    <t>She didn't want to go out, but she really enjoyed it after</t>
  </si>
  <si>
    <t>Fun day but I didn’t feel great inside because of the overdoing</t>
  </si>
  <si>
    <t>I am grateful that Sue is around to entertain Burk</t>
  </si>
  <si>
    <t>I am not going to drink today</t>
  </si>
  <si>
    <t>Spreadsheets Updated for New Week</t>
  </si>
  <si>
    <t>Watching football at my parent's house</t>
  </si>
  <si>
    <t>Back rub before bed</t>
  </si>
  <si>
    <t>Watching Ben Franklin kick ass in a doc last night</t>
  </si>
  <si>
    <t>I fell into old patterns at my folks house and did not have the energy I would have liked</t>
  </si>
  <si>
    <t>She had a fun time at my parent's house yesterday</t>
  </si>
  <si>
    <t>I felt unenergetic all day</t>
  </si>
  <si>
    <t>I am grateful today is Monday and it raining.  Beautiful situation right now</t>
  </si>
  <si>
    <t>Today I am going to have a decent time running errands</t>
  </si>
  <si>
    <t>Week of 1/16/2023</t>
  </si>
  <si>
    <t>Revamping the scorecards into a useable state</t>
  </si>
  <si>
    <t>Controlling my vertigo</t>
  </si>
  <si>
    <t>When you have one drink per week, have sex after</t>
  </si>
  <si>
    <t>Anger control techniques</t>
  </si>
  <si>
    <t>Daily writing process</t>
  </si>
  <si>
    <t>When you get old, have a pet</t>
  </si>
  <si>
    <t>Mail order blood panel</t>
  </si>
  <si>
    <t>Bio-marker screening</t>
  </si>
  <si>
    <t>Nootropics &amp; supplements to add</t>
  </si>
  <si>
    <t>Life extension practices</t>
  </si>
  <si>
    <t>Research supplements</t>
  </si>
  <si>
    <t>Research anti-aging</t>
  </si>
  <si>
    <t>Ensure deep breathing</t>
  </si>
  <si>
    <t>Negative feeling management (MOSE p. 222)</t>
  </si>
  <si>
    <t>Cold exposure</t>
  </si>
  <si>
    <t>Pre-sleep progressive relaxation</t>
  </si>
  <si>
    <t>Ketamine therapy for depression</t>
  </si>
  <si>
    <t>Budget process</t>
  </si>
  <si>
    <t>I need a way of better dealing with failure</t>
  </si>
  <si>
    <t>Intake inspiration and see what your brain comes up with</t>
  </si>
  <si>
    <t>Learn how to have conservation</t>
  </si>
  <si>
    <t>Select podcasts by specific learning idea in list</t>
  </si>
  <si>
    <t>Pulse ox meter for dad</t>
  </si>
  <si>
    <t>Books on audible</t>
  </si>
  <si>
    <t>Anger management process</t>
  </si>
  <si>
    <t>How can I clean my tongue better</t>
  </si>
  <si>
    <t>Apply cultural universals to scorecard</t>
  </si>
  <si>
    <t>Bug head net</t>
  </si>
  <si>
    <t>Try to test run experimental stuff ahead of time to make sure it works</t>
  </si>
  <si>
    <t>Study, Do, Play</t>
  </si>
  <si>
    <t>Control consumption even when around other people</t>
  </si>
  <si>
    <t>Expand the scorecard system to more granularity or to apply to other events in my life</t>
  </si>
  <si>
    <t>Challenge assumptions process</t>
  </si>
  <si>
    <t>60 Minute TV</t>
  </si>
  <si>
    <t>Great chest workout</t>
  </si>
  <si>
    <t>Watching historical footage</t>
  </si>
  <si>
    <t>New photo journal scoring process</t>
  </si>
  <si>
    <t>Self service</t>
  </si>
  <si>
    <t>Chicken Sandwiches</t>
  </si>
  <si>
    <t>She seemed overworked</t>
  </si>
  <si>
    <t>Regretful-productive day but didn’t have much fun</t>
  </si>
  <si>
    <t>Grateful to discover I need to get a handle on inflammation</t>
  </si>
  <si>
    <t>Today I am going to only have 4 bowls</t>
  </si>
  <si>
    <t>Angry</t>
  </si>
  <si>
    <t>Chips and salsa</t>
  </si>
  <si>
    <t>Hanging the mag chart</t>
  </si>
  <si>
    <t>Beating Centipede</t>
  </si>
  <si>
    <t>Over consumption leading to vertigo</t>
  </si>
  <si>
    <t>Salmon, Carrots, and Broccoli</t>
  </si>
  <si>
    <t>She seemed to enjoy our few projects at night rather than be burdened by them</t>
  </si>
  <si>
    <t>Satisfied-productive day and I had more fun</t>
  </si>
  <si>
    <t>Having enough energy to get everything done yesterday despite some difficulties</t>
  </si>
  <si>
    <t>Today I am going to keep myself from vertigo attack through over consumption</t>
  </si>
  <si>
    <t>Weekly</t>
  </si>
  <si>
    <t>Monthly</t>
  </si>
  <si>
    <t>Pre-Liminary Budgeting</t>
  </si>
  <si>
    <t>Afternoon Rest</t>
  </si>
  <si>
    <t>Learning subject tune-up</t>
  </si>
  <si>
    <t>Finding a decent Madden to play for a long time</t>
  </si>
  <si>
    <t>Night Sky &amp; gaming Marathon</t>
  </si>
  <si>
    <t>Not completing my physical goal</t>
  </si>
  <si>
    <t>Spaghetti w/ Chicken</t>
  </si>
  <si>
    <t>We are having difficulty communicating right after she gets off work</t>
  </si>
  <si>
    <t>Optimistic-not perfect yesterday, but it getting better</t>
  </si>
  <si>
    <t xml:space="preserve">I don't feel very grateful right now, but I know I should be. </t>
  </si>
  <si>
    <t>Today I am going to think about good things because my mind is not right</t>
  </si>
  <si>
    <t>Categories: Top 3 Events, Dinner, Note about Jess, Describe Feeling about Day</t>
  </si>
  <si>
    <t>Week of 12/26/22</t>
  </si>
  <si>
    <t>12/30/22: Finishing the first draft of the wood rack; listening to albums at night; new minecraft map; Rick's chicken; Jess had a tough week of work; got pissed at my dad for talking shit on my wood rack</t>
  </si>
  <si>
    <t>12/29/22: Hanging out with my dad; starting the wood rack; watching a Million Ways to Die in the West; Jess thought the movie was good; I little bothered by how my dad and I work together now.</t>
  </si>
  <si>
    <t>12/28/22: Finished up checklist for the new year, quarter, and month; plotting out the wood rack; coming up with magnetic chart idea; Jess is getting worn out by work; kicked ass today, but I need to get along better with Jess.</t>
  </si>
  <si>
    <t>12/27/22: Re-organized the study club tab again-much more functional; listened to some great podcasts with good rentention; watched the Matrix with Jess; Core-Life Eatery for Dinner; Jess continued her Jeporady run at night; overall good day that would have been better if I got my consumption right.</t>
  </si>
  <si>
    <t>12/26/22: Complete food overload as we finished up the Christmas weekend.  I finished Thornebreaker which had a cool ending.</t>
  </si>
  <si>
    <t>Week of 12/19/22</t>
  </si>
  <si>
    <t>12/26/22: Lots of presents today.  We found the missing piece from the "Still Raining, Still Dreaming" sign.  We had a great meal as well, before taking off and heading home to see my kitty.</t>
  </si>
  <si>
    <t>12/25/22: Had a fun day starting in Peoria and ending up staying the night at my folk's house. Not much to report other than that.</t>
  </si>
  <si>
    <t>12/20/22: Kicking the dip is tough.  I got angry, but I moved on.  I feel like shit today as well haha.</t>
  </si>
  <si>
    <t>12/19/22: Worked hard on my mom's christmas gift yesterday. I am trying to tackle the dip problem again.  Life has definitely lost some color since quiting again.</t>
  </si>
  <si>
    <t>12/18/22: Finally settled back in after a vacation in California last week.  Good day getting back on track except for Jessica sneak attacking brownies which made my gut go to hell and back.</t>
  </si>
  <si>
    <t>Week of 12/5/22</t>
  </si>
  <si>
    <t>12/7/22: Completed some goals yesterday and had a good night.  We had some drinks, listened to Curtis Mayfield, and watched a Dave Chappelle special.</t>
  </si>
  <si>
    <t>12/6/22: My dad came down yesterday and brought a table saw and the a planer.  He also helped me finalize the workbench plan in the garage.  I was off schedule last night for the most part.</t>
  </si>
  <si>
    <t>12/5/22: Chicken noodle soup day.  Spent most of the day knocking out to-dos and then chilled at night. Jess still did her workouts which was awesome.</t>
  </si>
  <si>
    <t>Week of 11/28/22</t>
  </si>
  <si>
    <t>11/28/22: Jess and I kicked ass all day today.  We started the picture scoller, decorated the tree, mounted our sticker poster in a frame, and painted our psycheledic clock.  My legs were absolutely shredded from doing squats the day before.</t>
  </si>
  <si>
    <t xml:space="preserve">12/3/22: Jess and I picked up a giant 10' tree today.  It was a beautiful specimen that they had on display at Cinnamon Tree farm. Typical Saturday night of hanging out </t>
  </si>
  <si>
    <t>12/2/22: Productive rest day yesterday with no drinking.  Put together the new shower stuff and watched a lot fo documentaries.</t>
  </si>
  <si>
    <t>12/1/22: Hung out at my folk's house today and listened to Larry's Top 100.  Also made a shitty a birthday cake haha.</t>
  </si>
  <si>
    <t>11/30/22: Ate too much today.  Went shopping with Jess at Glen Hollow.</t>
  </si>
  <si>
    <t>11/29/22: Jess's birthday yesterday.  We went driving around through Dunlap to Metamora where we saw a courthouse Lincoln used to practice law in.  We ended up having dinner at an Italian place.</t>
  </si>
  <si>
    <t>11/28/22: Got back on track with everything yesterday after a rough weekend.  Played a lot of games and watched a ton of movies.  Highlight of the day was mounting the puzzle.</t>
  </si>
  <si>
    <t>Week of 11/21/22</t>
  </si>
  <si>
    <t>11/21/22:Picked up the Turkey yesterday and meal planned for Thanksgiving.  We finally finished up the meatballs I made on Saturday which were still awesome.  Not much as of note to report.</t>
  </si>
  <si>
    <t>Week of 11/14/22</t>
  </si>
  <si>
    <t xml:space="preserve">Weekend: Stayed in this weekend and got fat haha.  We watched a lot of movies and played a lot of games.  </t>
  </si>
  <si>
    <t>11/18/22: Another day of working out and playing Skyrim.  Nightime wasn't super eventful.</t>
  </si>
  <si>
    <t>11/17/22: I worked by butt off in the monring to get all my exercise and chores in.  My dad hitched a ride with my mom, and he hung out for the afternoon.  Dad was really helpful in laying out the garage concept.  We have a good plan that I'm going to start on next week.</t>
  </si>
  <si>
    <t>11/16/22: More of the same today.  Workouts, Skyrim, and hanging at night.  Finally had some salads again and they were delicious.</t>
  </si>
  <si>
    <t>11/15/22:First workouts on the new equipment.  It was a smooth experience.  Other than that, played a lot of Skyrim and hung out with Jess.</t>
  </si>
  <si>
    <t>11/14/22: Decent Monday yesterday even though I had the spinds pretty bad.   We had our new weight trainer set-up. Can't wait to try it tomorrow. Devasting news on the Skyrim character as I had to restart because of a major bug.</t>
  </si>
  <si>
    <t>11/13/22: Great day yesterday that started in Kewanee at my parent's house.  We made a massive lasagna while Dad played some music and we had some drinks.  We watched the Bears lose again, but at least we had 30 points again.  I headed home after the game, and I was pretty lazy at night with a slight hangover.   We raided the lasagna at 10pm, and it was glorious.</t>
  </si>
  <si>
    <t>Week of 10/24/22</t>
  </si>
  <si>
    <t>-10/26/22: It was the two year anniversary of me quitting my job today.  I was supposed to go have lunch with Indy friends, but I skipped it to not have to ask Jess lol.  We had chili for dinner and watched our TV shows.</t>
  </si>
  <si>
    <t>-10/25/22: Skyrim day again today for me after meeting with another architect. The Bears wrecked the Pats the light before.  At night, Jess made her first study club pick about geology.</t>
  </si>
  <si>
    <t>-10/24/22: Raked and mulched leaves today.  It was a crazy two hour workout. Also went to Fitness for All to get pricing (7k haha).  Good night with Jess watching the Bears at Patriots.</t>
  </si>
  <si>
    <t>Week of 10/17/22</t>
  </si>
  <si>
    <t>-10/17/22: Decent day today where I went on a store run, and generally didn’t do a whole lot.  Kicked off the new study club with Jess.</t>
  </si>
  <si>
    <t>Week of 10/10/22</t>
  </si>
  <si>
    <t>-10/9/22: The folks came by today to watch the Bears game.  I made a great breakfast and then proceeded to get shit faced haha.  I passed out about 4:30pm.  Justin Fields finally played well in the Bears game.</t>
  </si>
  <si>
    <t>-10/8/22: Another Sudafed day.  Worked mostly on modeling the great room in Minecraft which I proceeded not to save haha.  Sue also visited with a shit ton of vegetables.  Jessica passed out from Whiskey and Cokes that night.</t>
  </si>
  <si>
    <t>-10/7/22: Skyrim day again and not much else to remember.</t>
  </si>
  <si>
    <t>-10/6/22: Took Sudafed today and pounded Skyrim haha.</t>
  </si>
  <si>
    <t>-10/5/22: Skyrim is back</t>
  </si>
  <si>
    <t>-10/4/22: Headache day on the caffeine withdrawal.  I was out of it.</t>
  </si>
  <si>
    <t>-10/3/22: Had to meet an HVAC guy this morning, so my morning was a little rushed. Not the most fun day, but I felt like I took care of business.  Night was solid, but not special.</t>
  </si>
  <si>
    <t>-10/2/22: Went over to the folk's house for the Bears game.  It was a good day hanging out even thought the Bears lost.  Larry is still fucking hurt from getting annihilated last Sunday haha.</t>
  </si>
  <si>
    <t>-10/1/22: Great Saturday with Jess where we did a bunch of projects and enjoyed each other's time.  We started the High Flying Freaks poster!</t>
  </si>
  <si>
    <t>-9/30/22: Jess has her test today.  I hung out and made stuffed peppers.  Fun day with a few drinks at night.  Ice cream cake from Dairy Queen was the shit.</t>
  </si>
  <si>
    <t>-9/29/22: Barely remember this day after 5 days haha.  Not enough documentation to remember everything. I remember some killer mac &amp; cheese though haha.</t>
  </si>
  <si>
    <t>-9/28/22: Lots of gaming yesterday with a clean diet.  Hurricane Ian battered the west coast of Florida.  We watched two full Ken Burns' docs</t>
  </si>
  <si>
    <t>-9/27/22: Total bum yesterday with under 6000 steps.</t>
  </si>
  <si>
    <t>-9/26/22: Good Monday with Jess at home.  Did my full routine to show her how it is done.</t>
  </si>
  <si>
    <t>Wee of 9/19/22</t>
  </si>
  <si>
    <t>-9/25/22: My folks came down for the Bears game and we got totally annihilated on rum punch.  My mom won the NERF target shooting game.  Bears won, but we were passed out lol.  Rough night of laying/sleeping on the couch.</t>
  </si>
  <si>
    <t>-9/24/22: Explore Peoria kicked off with a scouting of nearby suburbs and a trip to Luthy Botanical Park.  We bought some neat stuff.  We had Alexander's for dinner</t>
  </si>
  <si>
    <t>-9/23/22: Went over and hung out with my dad last night.  Fun date night with Jess going out to Weaver's and playing co-op games.</t>
  </si>
  <si>
    <t>-9/22/22: Worked on the list quite a bit today.  Stayed engaged enough to be interested in the list.</t>
  </si>
  <si>
    <t>-9/21/22: Spent the morning sending out emails for accepted proposals.  Worked out like an animal haha.  We finished up the Lewis and Clark doc at night.</t>
  </si>
  <si>
    <t>-9/20/22: Not the most productive day since I spent most of the day trying to get Madden 23 playable. We started a Ken Burn's Lewis &amp; Clark as well.</t>
  </si>
  <si>
    <t>-9/19/22: Stayed the day at my parent's house and did a 90 minute bike ride.  Also gave the go ahead on the driveway re-pour.</t>
  </si>
  <si>
    <t>-9/18/22: Drove to my folks house for a day of hanging out and football watching.  I made homemade spaghetti and we got drunk as hell on Long Island iced teas.  We even went to the basement for awhile.</t>
  </si>
  <si>
    <t>-9/17/22: Great day hanging out with Jessica after she got off of work at noon.  We had a good time knocking out our weekly projects while getting a little toasted haha.</t>
  </si>
  <si>
    <t>-9/16/22: Jessica was working from home yesterday.  Had a productive day getting the album club tuned up.  My Top 100 is looking good after a year of reviews.</t>
  </si>
  <si>
    <t>-9/15/22: Sudafed and Madden 23 today.  I did not accomplish much else outside of my core routine.</t>
  </si>
  <si>
    <t>-9/14/22: I have no idea what I did that day, but it was not much.</t>
  </si>
  <si>
    <t>-9/13/22: Worked on vacation mapping and played the shit out of Madden 23. HVAC tech came by.</t>
  </si>
  <si>
    <t>-9/12/22: Got back on track yesterday.  Most of the day was thinking about ripping out the master suite to provide for a real great room the size of the basement.</t>
  </si>
  <si>
    <t>Week of 9/5/22</t>
  </si>
  <si>
    <t>-9/11/22: Bears get first victory of the Eberflus era</t>
  </si>
  <si>
    <t>-9/10/22: Hung out at the house and didn’t do much</t>
  </si>
  <si>
    <t>-9/9/22: Contractors again today with a great afternoon nap.</t>
  </si>
  <si>
    <t>-9/8/22: Contractors everywhere today including insulation guys.  Good day.</t>
  </si>
  <si>
    <t>-9/7/22: Made so many calls yesterday that I almost broke my phone-haha.  Lined up everything I need to winterize the house.</t>
  </si>
  <si>
    <t>-9/6/22: Not the most productive day yesterday, but I did make a delicious dinner.  At night, we didn’t do a whole lot of memorable things.</t>
  </si>
  <si>
    <t>-9/5/22: Labor day today.  Jess and I dropped some Sudafed, got drunk, and screwed.</t>
  </si>
  <si>
    <t>Week of 8/29/22</t>
  </si>
  <si>
    <t>-9/4/22: Had Sue come over and we went to Goofy Ridge.  Great road trip on the inaugural Explore IL trip.</t>
  </si>
  <si>
    <t>-9/3/22: Made breakfast with my folks and then headed by home.  I won at darts too lol. Marathoned Archive 81 on Netflix at night.</t>
  </si>
  <si>
    <t>-9/2/22: Rode with Jess back to my folk's house.  We both stayed the night!</t>
  </si>
  <si>
    <t>-9/1/22: Drove back home after staying the night at my parent's and had a productive day.</t>
  </si>
  <si>
    <t>-8/31/22: Hung out with my day today.  Stayed the night at my parent's place</t>
  </si>
  <si>
    <t>-8/30/22: Made some refinements to the photo themes during the day.  Decent night with Jessica with a good screw at the end.</t>
  </si>
  <si>
    <t>-8/29/22: Routine Monday where I got re-organized and did the store runs.  At night, Jess and I worked on the planning and knocking out some easy tasks.  I did get the light remotes re-programmed.</t>
  </si>
  <si>
    <t>Week of 8/22/22</t>
  </si>
  <si>
    <t>-8/28/22: Got pissed at Jess again after we both drank too much.  I told her I don’t like a woman talking to me like that.</t>
  </si>
  <si>
    <t>-8/27/22: Saturday was a decent day, but Jess was on call.  Fun night drinking Long Island Iced Tea</t>
  </si>
  <si>
    <t>-8/26/22: Didn’t do my stuff today, but I had some very good conversations with friends.  Other than that, it was not a great day.</t>
  </si>
  <si>
    <t>-8/24/22: My energy level has been down for awhile now.  I worked pretty steadily on the home cleaning and maintenance program.  Pretty good night between Jess and I-we are back!</t>
  </si>
  <si>
    <t>-8/23/22: Productive day yesterday during the day.  Jess had to pull her first call shift, and it went well.  I won the Welterweight title in the UFC as well haha.</t>
  </si>
  <si>
    <t>-8/22/22: Man I was physically dead today.  I battled through to do my core routine, but I didn’t really ever get fully going. Jess's work is making progress on recognizing the division is fucked up, and I am very grateful for that.</t>
  </si>
  <si>
    <t>Week of 8/15/22</t>
  </si>
  <si>
    <t>-8/21/22: Jess had her life insurance interview and blood sample today.  That means she is back in action for smoking. It's about time man as I was full of my attitude and hers.  Onward and upward.</t>
  </si>
  <si>
    <t>-8/20/22: My parents came down today for supper and game club.  It was a good time, but dad and I could not get the damn squeak fixed haha.  Also I basically fucked up all the food in some way or another LOL!</t>
  </si>
  <si>
    <t>-8/19/22: Great day today with lots of productivity.  I reworked our planning method for the weekend. I'm grateful to roll it out.</t>
  </si>
  <si>
    <t>-8/18/22: Productive day yesterday putting in calls for the house and knocking out tasks. I had chips, avocado smash, and margs ready to roll when Jess got home and we listened to "Texas Flood".  Burk was on fire again as usual-I'm ready for the drinking rowdiness to end. I am grateful I was able to pull out of an anger tailspin yesterday.</t>
  </si>
  <si>
    <t>-8/17/22: Had GI issues the night before from oats-not good.  I slept in, and then worked the driveway problem along with other small goals.  Jess and I finished Black Summer at night as I was pretty spent and grumpy haha. I am grateful that our realtor had contacts to get this estimate going for the driveway.</t>
  </si>
  <si>
    <t>-8/16/22: Not the most productive day today, but I went back to a push/pull weight spilt that seems solid.  We watched "Virunga" at night and had awesome kitchen sandwiches.  Overall it was a good day.</t>
  </si>
  <si>
    <t>-8/15/22: Took a lot of planning yesterday to get organized.  I got there and had a very hard run.  Also had a great night for a Monday with steaks and "Kentucky Lemonade".  I'm grateful Jess and I kept our bickering to a minimum last night.</t>
  </si>
  <si>
    <t>Week of 8/8/22</t>
  </si>
  <si>
    <t>-8/14/22:  Lazy Sunday today with Jess.  Great UFC 4 marathon today and I'm grateful I did not get hurt pulling the old accent lights from the front yard.</t>
  </si>
  <si>
    <t>-8/13/22:Fun day picking up the new CT5 Cadillac with Jess.  We took a road trip up the river to Princeton with a stop at Condit's Ranch.  Grateful the car seems to have nothing wrong with it.</t>
  </si>
  <si>
    <t>-8/12/22:  Good day hanging with the my dad installing a new hippie center and sink faucet.  Had some drinks too!  Grateful to share the day with my dad and that the sink doesn't leak even though we missed a gasket.</t>
  </si>
  <si>
    <t>-8/11/22: Was down today after screwing up my meds last night.  Did very little besides a hard workout.  I'm grateful that Jess is considerate enough to not ride me while I'm down haha.</t>
  </si>
  <si>
    <t>-8/10/22: Not as productive today, but I did get my health routine on a pretty good track.  I need to find a way to make achieving my goals more fun.  I'm grateful for a smooth health process, and for not being so lazy I don’t work out.</t>
  </si>
  <si>
    <t>-8/9/22: My energy continues to be down some this week.  I rallied nicely though to get a strong workout in.  However, I don’t feel very motivated to knock out projects right now.  I will keep battling.  Thank you Lord for this precious life where I can have these feelings in a very manageable way.</t>
  </si>
  <si>
    <t>-8/8/22: I sure didn’t wake up right yesterday morning.  It took me quite awhile to bounce back, but I did have a good health day even if I didn’t have the most productive day.  I'm grateful that I had enough strength to finish strong!  I had some good exchanges with Jessica last night and I'm so grateful for the life she is providing.</t>
  </si>
  <si>
    <t>-8/7/22: First round of supper club today and it was a stunning success.  I also won the inaugural game of the gaming club.  I was grateful that we were more productive this weekend with no big fights.</t>
  </si>
  <si>
    <t>-8/6/22: Saturday I woke up a little rough; but we had a nice comeback.  We went to Robinson Park and hiked a trail. I found thinking and looking at Buddhist concepts was providing some fruit.  The Middle Way indeed.</t>
  </si>
  <si>
    <t>-8/5/22: Friday was a fun day! We drank Jack &amp; Cokes and stayed up until 1am.  I will be glad when Jessica is back to normal hahaha.</t>
  </si>
  <si>
    <t>-8/4/22: I am feeling and eating well right now and physically I feel the best I have in a long time.  That being said, I am finding it difficult to stay as productive as I want to be.  I did accomplish the finishing up the house budget and a brain training process.  I guess all in all, I did OK lol.</t>
  </si>
  <si>
    <t>-8/3/22: Pretty strong day yesterday both mentally and physically.  I found a working rhythm yesterday where I was happier while still getting things done.  I have abandoned a lot of the my old system, but it is working.  I'm grateful I have the discipline to forge a new routine after quite a bit of stress.  I am grateful that I didn't get too angry last night when Jess said she wanted to give her mom a benefit without confirming with me.</t>
  </si>
  <si>
    <t>-8/2/22: Another semi-rough day yesterday, but I did make a nice recovery.  The routine is beginning to take hold which I am very grateful for.  I'm also grateful I don't have to think about how I am going to pay for gas on a daily basis.</t>
  </si>
  <si>
    <t>-8/1/22: Energy was down today.  I did my best, and it was good enough haha.  I am grateful that I got a good workout in today.  I am very glad I didn't have to work today!!!</t>
  </si>
  <si>
    <t>-7/29/22: I am tired today after working my ass of all week.  Gonna have some fun this weekend to celebrate all the progress!  I'm grateful to have some structure back to the weekends.  I'm grateful that my mom doesn't have to work until noon tomorrow.</t>
  </si>
  <si>
    <t>-7/28/22: Another day where the new program is getting dialed in.  Jessica's work seems intense, but she is coping well.  I'm grateful my wife is so cool and is trying her best at her new job. I'm grateful I didn't have to perform Jim Simpson's job during Covid-whew!</t>
  </si>
  <si>
    <t>-7/27/22: Great productive day today on the new HADES system haha.  I'm grateful for my dad and his love of speakers.  I'm grateful I don't have any vertigo symptoms after eating some possible trigger foods.</t>
  </si>
  <si>
    <t>How can I improve my Executive Functions, Emotion, Motivation, Perception, Memory, Creativity, Imagination. Integrity Responsibility Forgiveness Compassion Empathy Conscience Self-control Respect Kindness Tolerance Fairness, Cognitive Restructuring, Evidence for Assumptions, Critical Thinking, Appropriate Skepticism, Prediction Errors, Perceiving Emotions, Using Emotions, Understanding Emotions, Managing Emotions</t>
  </si>
  <si>
    <t>Old study club notes</t>
  </si>
  <si>
    <t>Not Used</t>
  </si>
  <si>
    <t>Music</t>
  </si>
  <si>
    <t>Best cleaning methods &amp; tools</t>
  </si>
  <si>
    <t>Watching the Northmen</t>
  </si>
  <si>
    <t>Jurassic Park evolution set-up</t>
  </si>
  <si>
    <t>Working on the arts research process</t>
  </si>
  <si>
    <t>Not hearing the nurse talk about my follow-up correctly</t>
  </si>
  <si>
    <t>She is repulsed by my anger</t>
  </si>
  <si>
    <t>I'm frustrated and tired</t>
  </si>
  <si>
    <t>I'm grateful that I can be frustrated and tired without having to go to work</t>
  </si>
  <si>
    <t>I am going to turn around my attitude</t>
  </si>
  <si>
    <t>Talking over coffee with my parents</t>
  </si>
  <si>
    <t>NBA marathon</t>
  </si>
  <si>
    <t>Watching Step Brothers for the first time</t>
  </si>
  <si>
    <t>Over consumption of sat fats</t>
  </si>
  <si>
    <t>Ham &amp; Beans; Papa John's Pizza</t>
  </si>
  <si>
    <t>She had a fun night last night I think</t>
  </si>
  <si>
    <t>Good night's rest last night</t>
  </si>
  <si>
    <t>I am going to not overconsume today</t>
  </si>
  <si>
    <t>Afternoon drinks and napping</t>
  </si>
  <si>
    <t>Candy fest</t>
  </si>
  <si>
    <t>It Takes Two co-op gaming</t>
  </si>
  <si>
    <t xml:space="preserve">Rice &amp; Beans </t>
  </si>
  <si>
    <t>She was very tired late at night</t>
  </si>
  <si>
    <t>Energetic-I got a lot done yesterday with ease</t>
  </si>
  <si>
    <t>Nice day at home relaxing yesterday</t>
  </si>
  <si>
    <t>Today I am not going to overconsume anything</t>
  </si>
  <si>
    <t>ACTUAL JAN 23</t>
  </si>
  <si>
    <t>BUDGET JAN 23</t>
  </si>
  <si>
    <t>ACTUAL FEB 23</t>
  </si>
  <si>
    <t>BUDGET FEB 23</t>
  </si>
  <si>
    <t>ACTUAL MAR 23</t>
  </si>
  <si>
    <t>BUDGET MAR 23</t>
  </si>
  <si>
    <t>SAVINGS 1Q-23</t>
  </si>
  <si>
    <r>
      <t>SAVINGS SPENT</t>
    </r>
    <r>
      <rPr>
        <b/>
        <sz val="10"/>
        <color theme="1" tint="0.24994659260841701"/>
        <rFont val="Times New Roman"/>
        <family val="1"/>
      </rPr>
      <t xml:space="preserve">     1</t>
    </r>
    <r>
      <rPr>
        <b/>
        <u/>
        <sz val="10"/>
        <color theme="1" tint="0.24994659260841701"/>
        <rFont val="Times New Roman"/>
        <family val="1"/>
      </rPr>
      <t>Q-23</t>
    </r>
  </si>
  <si>
    <t>Pest Treatment</t>
  </si>
  <si>
    <t>Critter Control</t>
  </si>
  <si>
    <t>March add $115</t>
  </si>
  <si>
    <t>V</t>
  </si>
  <si>
    <t>G</t>
  </si>
  <si>
    <t>C</t>
  </si>
  <si>
    <t>Taxes</t>
  </si>
  <si>
    <t>Bed</t>
  </si>
  <si>
    <t>St. Louis</t>
  </si>
  <si>
    <t>Landscape</t>
  </si>
  <si>
    <t>Fund</t>
  </si>
  <si>
    <t>Shop</t>
  </si>
  <si>
    <t>Woodburning project</t>
  </si>
  <si>
    <t>Design planning</t>
  </si>
  <si>
    <t>Getting angry at the budget meeting</t>
  </si>
  <si>
    <t>After I chewed her ass she came back around</t>
  </si>
  <si>
    <t>Productive-I kept attacking the items I was behind on the list</t>
  </si>
  <si>
    <t>Jess is taking to getting the list done which is cool</t>
  </si>
  <si>
    <t>I need to make Jess feel better at night</t>
  </si>
  <si>
    <t>Over consumption again</t>
  </si>
  <si>
    <t>Week of 1/23/2023</t>
  </si>
  <si>
    <t>Try reading and listening to a book at the same time</t>
  </si>
  <si>
    <t>Maybe do learning but number of facts rather than by program</t>
  </si>
  <si>
    <t>Look more into first principle thinking</t>
  </si>
  <si>
    <t>Best milk</t>
  </si>
  <si>
    <t>Learn about and then mark neighborhoods on Peoria map</t>
  </si>
  <si>
    <t>Future predictions in time capsule</t>
  </si>
  <si>
    <t>How can I apply Socratic questioning to my self</t>
  </si>
  <si>
    <t>During the week just buy foods off of a checklist</t>
  </si>
  <si>
    <t>Acasta Gneiss rock under glass</t>
  </si>
  <si>
    <t>How can I stop being overwhelmed by vertigo</t>
  </si>
  <si>
    <t>How can I challenge my assumptions</t>
  </si>
  <si>
    <t>Sleep apnea numbers and finger tracker</t>
  </si>
  <si>
    <t>Start going to estate sales.  How do I find them?</t>
  </si>
  <si>
    <t>Check out the great courses website for large learning packages</t>
  </si>
  <si>
    <t>Order new researched cleaning stuff over time</t>
  </si>
  <si>
    <t>Need to be a better listener and not interrupt people when I talk</t>
  </si>
  <si>
    <t>Only buy USDA organic labeled stuff</t>
  </si>
  <si>
    <t>4 Step Framework for Goals-1. What do you need to grow in order to get that goal 2. Observe your available opportunities and don't do things that don't support the goal 3. Have an action plan and think of it like a step ladder 4. Make year's about something-a theme</t>
  </si>
  <si>
    <t>Every year you want to be launching, learning, and loving something</t>
  </si>
  <si>
    <t>What is my growth plan?</t>
  </si>
  <si>
    <t>Aggregate all ratings into one list for the utlimate list</t>
  </si>
  <si>
    <t>Need to make Jess feel better at night</t>
  </si>
  <si>
    <t>Need a self timeout</t>
  </si>
  <si>
    <t>Work on "Fitness for my mood"</t>
  </si>
  <si>
    <t>There must be a better way to formalize more of my behavior</t>
  </si>
  <si>
    <t>SOS spices</t>
  </si>
  <si>
    <t>teas for bed time &amp; Bring back tea</t>
  </si>
  <si>
    <t>Front yard initial steps</t>
  </si>
  <si>
    <t>47.5"</t>
  </si>
  <si>
    <t>46 5/8"</t>
  </si>
  <si>
    <t>Fan Dust</t>
  </si>
  <si>
    <t>Oil</t>
  </si>
  <si>
    <t>Weight Equipment</t>
  </si>
  <si>
    <t>Anger Management (Negative feeling management (MOSE p. 222))</t>
  </si>
  <si>
    <t>Skin Cancer Self Exam Completed</t>
  </si>
  <si>
    <t>Smooth ultrasound at clinic</t>
  </si>
  <si>
    <t>Clean start to the week</t>
  </si>
  <si>
    <t>Knocking out tasks last night</t>
  </si>
  <si>
    <t>Powerful-I kicked butt in the morning yesterday</t>
  </si>
  <si>
    <t>I am grateful I did not have a bad time at this hospital</t>
  </si>
  <si>
    <t>I am going to find the right curtains for Jess today</t>
  </si>
  <si>
    <t>being absorbed in the moment</t>
  </si>
  <si>
    <t>deliberate actions</t>
  </si>
  <si>
    <t>open-mindedness &amp; adaptability</t>
  </si>
  <si>
    <t>implementing health related best practices</t>
  </si>
  <si>
    <t>civility &amp; friendliness</t>
  </si>
  <si>
    <t>humor &amp; perceptive commentary</t>
  </si>
  <si>
    <t>creativity</t>
  </si>
  <si>
    <t>acceptance of suffering and frustration when I can do nothing about it</t>
  </si>
  <si>
    <t>considering ambiguity, nuance, and context when making judgements</t>
  </si>
  <si>
    <t>TruGreen</t>
  </si>
  <si>
    <t>Paid through Novermber</t>
  </si>
  <si>
    <t>Order First Alert smokes and retro wiring kit and interconnected</t>
  </si>
  <si>
    <t>Dinner was the bomb</t>
  </si>
  <si>
    <t>Low vertigo</t>
  </si>
  <si>
    <t>Good audio</t>
  </si>
  <si>
    <t>Not reading at night</t>
  </si>
  <si>
    <t>Chicken Jambalaya</t>
  </si>
  <si>
    <t>She really loves nature and animals</t>
  </si>
  <si>
    <t>Effective-the new system is working, but where is the fun?</t>
  </si>
  <si>
    <t>I am losing weight and I feel great</t>
  </si>
  <si>
    <t>I am going to have more fun today</t>
  </si>
  <si>
    <t>Mindset</t>
  </si>
  <si>
    <t>Formalize Fitness Routine w Flexibility, Walking, Visible Nutrient Counts</t>
  </si>
  <si>
    <t>Goal Execution Processes</t>
  </si>
  <si>
    <t>Talking with Matt</t>
  </si>
  <si>
    <t>Gears Tactics marathon</t>
  </si>
  <si>
    <t>Great bike ride</t>
  </si>
  <si>
    <t>Doing a goal out of sequence</t>
  </si>
  <si>
    <t>She had a tough day at work and she needed some relief</t>
  </si>
  <si>
    <t>Confused-I started to tinker with the scorecard with little plan</t>
  </si>
  <si>
    <t>I am starting to feel better everyday</t>
  </si>
  <si>
    <t>Today I am going to work on my goal's without wrecking my routine</t>
  </si>
  <si>
    <t>Finishing up scorecard edit</t>
  </si>
  <si>
    <t>Gears Tactics played</t>
  </si>
  <si>
    <t>I need to have more fun</t>
  </si>
  <si>
    <t>Lentil Soup</t>
  </si>
  <si>
    <t>She is really tired.  We need to work on that problem</t>
  </si>
  <si>
    <t>Bored-I love my system, but it doesn't feel as good as it should</t>
  </si>
  <si>
    <t>I love my kitty</t>
  </si>
  <si>
    <t>Great podcasts yesterday</t>
  </si>
  <si>
    <t>MON</t>
  </si>
  <si>
    <t>TUE</t>
  </si>
  <si>
    <t>SUN</t>
  </si>
  <si>
    <t>SAT</t>
  </si>
  <si>
    <t>FRI</t>
  </si>
  <si>
    <t>THU</t>
  </si>
  <si>
    <t>WED</t>
  </si>
  <si>
    <t>Upload Parent's Photo Frames</t>
  </si>
  <si>
    <t>Eating fucking a whole bag of candy</t>
  </si>
  <si>
    <t>Physical 100</t>
  </si>
  <si>
    <t>Gears tactics</t>
  </si>
  <si>
    <t>The worst pizza ever</t>
  </si>
  <si>
    <t>Working is burning her out</t>
  </si>
  <si>
    <t>Exhausted-Ran out of gas and talked too damn much</t>
  </si>
  <si>
    <t>A good night's sleep</t>
  </si>
  <si>
    <t>Going to stay on schedule today</t>
  </si>
  <si>
    <t>Learning Documentary Score</t>
  </si>
  <si>
    <t>Person of the Week kicked off</t>
  </si>
  <si>
    <t>Fun gaming marathon</t>
  </si>
  <si>
    <t>Choosing not to drink yesterday</t>
  </si>
  <si>
    <t>Not managing my frustration during cleaning yesterday</t>
  </si>
  <si>
    <t>She has been drinking a little too much</t>
  </si>
  <si>
    <t>Confident-Holding off drinking was a great move yesterday</t>
  </si>
  <si>
    <t>I didn’t eat bad yesterday</t>
  </si>
  <si>
    <t>Not going to get pissed off today</t>
  </si>
  <si>
    <t>Good Bengals &amp; Chiefs game last night</t>
  </si>
  <si>
    <t>Making spaghetti with my mom</t>
  </si>
  <si>
    <t>Hanging with my parents in general</t>
  </si>
  <si>
    <t>Tomato Basil Pasta</t>
  </si>
  <si>
    <t>She is fine with no time away from me</t>
  </si>
  <si>
    <t>I can still hang out with my folks whenever we want</t>
  </si>
  <si>
    <t>I am never going to gamble again</t>
  </si>
  <si>
    <t>What are the outstanding negative events of the year in my life?</t>
  </si>
  <si>
    <t>What do you affirm about yourself?</t>
  </si>
  <si>
    <t>Mediocre-Nothing to be said really</t>
  </si>
  <si>
    <t>She did a great job at work with some added responsibility</t>
  </si>
  <si>
    <t>2001 Space Odyssey watch</t>
  </si>
  <si>
    <t>Disappointed-over consumption again</t>
  </si>
  <si>
    <t>Shitty Hoisin Meatballs</t>
  </si>
  <si>
    <t>Not trying the Marg machine before I bought shit to use it</t>
  </si>
  <si>
    <t>Chicken Stir-fry</t>
  </si>
  <si>
    <t>Jess jade a bad day at work but came home and made the best of it</t>
  </si>
  <si>
    <t>Jess having a tough day and being able to put that aside at night</t>
  </si>
  <si>
    <t>Getting upset when the cost of the landscaping was brought up</t>
  </si>
  <si>
    <t>Pizza and French fries</t>
  </si>
  <si>
    <t>In conversation, I tend not to listen as much as I should.  I would like to improve my ability, but still be able to get my thoughts out. I need to speak up more to those around me.</t>
  </si>
  <si>
    <t>Vertigo continues; chewing tobacco; seeing my dad decline and thinking about mortality; dealing with the stress of the move; getting COVID; getting fat in the fall; getting upset at Jess; abandoning my spreadsheet for awhile</t>
  </si>
  <si>
    <t>I soldiered through my illness fairly well, and I handled the move like a champ.</t>
  </si>
  <si>
    <t>1/1/22: Finishing up the monthly and weekly charts; getting the 600 zone minute notification; finishing up the clock with Jess; chicken sandwiches and salad; Jess is digging Minecraft today; felt better today but still had brownies at night</t>
  </si>
  <si>
    <t>12/31/22: Sex after mimosas; mine crafting with Jess; eating pies; Walmart Italian; Jess was the chef today; not as fun being lazy as it used to be</t>
  </si>
  <si>
    <t>Finishing up the scorecard edits</t>
  </si>
  <si>
    <t>Week of 1/30/2023</t>
  </si>
  <si>
    <t>Work harder on bias and errors of thinking-thought process stuff</t>
  </si>
  <si>
    <t>Look into hedonic treadmill</t>
  </si>
  <si>
    <t>See old things as new again process</t>
  </si>
  <si>
    <t>Do something with this-The major things you can do for happiness: build social connections, take care of your mental health by helping others and be "other" orientated, be grateful by counting your blessings-common wisdom but not common practice, be more present in the moment even when things are negative as processing it will give you cues to deal with it.</t>
  </si>
  <si>
    <t>Make negative emotions more part of my life experience</t>
  </si>
  <si>
    <t>How can I spend money to save time</t>
  </si>
  <si>
    <t>Build a narrative to describe how we use the house that ties the design together</t>
  </si>
  <si>
    <t>Separate the private and public spaces in a home and figure out the transitions between</t>
  </si>
  <si>
    <t>What is the overall program for the house-identify functions &amp; all uses with a conceptual framework</t>
  </si>
  <si>
    <t>Check out FRED the st. louis fed's economic database</t>
  </si>
  <si>
    <t>Keep working on myself every week</t>
  </si>
  <si>
    <t>Repair Bears poster and frame</t>
  </si>
  <si>
    <t>A better measure of food than the calorie measuring how full a food make you feel-there are hunger promoting foods</t>
  </si>
  <si>
    <t>Look at foods by nutrient density</t>
  </si>
  <si>
    <t>I need to burn less fuel each day to save it for the long term</t>
  </si>
  <si>
    <t>How can I build my life around virtues from my core values or add vitures to core values</t>
  </si>
  <si>
    <t>A challenge to be nice to Jess for a month with some techinique or process</t>
  </si>
  <si>
    <t>Inside tracker</t>
  </si>
  <si>
    <t>Need to do an efficency analysis after I launch things</t>
  </si>
  <si>
    <t>Long term goals should be measured in iterations</t>
  </si>
  <si>
    <t>Have a travel score to replace normal routine in scorecard</t>
  </si>
  <si>
    <t>Find websites about the great road trips</t>
  </si>
  <si>
    <t>Basic life safety in auto accidents</t>
  </si>
  <si>
    <t>How can I have more fun</t>
  </si>
  <si>
    <t>Mindset goal-what you think is going to happen is what you "see" in your environment</t>
  </si>
  <si>
    <t>Should I keep receipts or not?</t>
  </si>
  <si>
    <t>What do you need to bake bread</t>
  </si>
  <si>
    <t>Finish food ratings</t>
  </si>
  <si>
    <t>How can I use the scientific method</t>
  </si>
  <si>
    <t>Art scoring process</t>
  </si>
  <si>
    <t>Fix themes on study club notes</t>
  </si>
  <si>
    <t>How can I get better a bargaining</t>
  </si>
  <si>
    <t>How can I be more systematic with playing old video games and work my way up the list-separate project from playing daily</t>
  </si>
  <si>
    <t>Jessica Valetines day</t>
  </si>
  <si>
    <t>Show Orkin man turds</t>
  </si>
  <si>
    <t>Sam Harris waking up app</t>
  </si>
  <si>
    <t>Think hard about how else I can use scorecards</t>
  </si>
  <si>
    <t>Learning</t>
  </si>
  <si>
    <t>80000 hour goal</t>
  </si>
  <si>
    <t>I am spending a lot of time doing things that are not producing a lot of obvious results</t>
  </si>
  <si>
    <t>Feb</t>
  </si>
  <si>
    <t>126/75</t>
  </si>
  <si>
    <t>Daily Scores</t>
  </si>
  <si>
    <t>None</t>
  </si>
  <si>
    <t>Deciding to workout instead of lay down</t>
  </si>
  <si>
    <t>45 5/8"</t>
  </si>
  <si>
    <t>Hanging with my parents in the morning'</t>
  </si>
  <si>
    <t>The Gray Area podcast</t>
  </si>
  <si>
    <t>Vertigo meltdown</t>
  </si>
  <si>
    <t>Jimmy Johns</t>
  </si>
  <si>
    <t>She had a good attitude despite working all day</t>
  </si>
  <si>
    <t>Depressed-The vertigo attack was bad</t>
  </si>
  <si>
    <t>I am not in the situation I dreamt about where I was in the same situation as my early twenties.  I am better than that now.</t>
  </si>
  <si>
    <t>I have to be careful today after vertigo yesterday</t>
  </si>
  <si>
    <t>No self service; fight urges with substitution of an outdoor walk</t>
  </si>
  <si>
    <t>Water treatment and testing program</t>
  </si>
  <si>
    <t>Make a restaurant list like food list to pick from</t>
  </si>
  <si>
    <t>Separate food ratings for meals, treats and drinks</t>
  </si>
  <si>
    <t>Separate binders for MOW TOW DOW</t>
  </si>
  <si>
    <t>Create a salad binder</t>
  </si>
  <si>
    <t>New meal planning process and recipe template</t>
  </si>
  <si>
    <t>Basketball franchise set-up</t>
  </si>
  <si>
    <t>Knocking out projects in my new system</t>
  </si>
  <si>
    <t>A little overeating at night with healthy snacks</t>
  </si>
  <si>
    <t>She was tired, and seems burnt out</t>
  </si>
  <si>
    <t>Conflicted-really worked hard up untl dinner and then my energy fell off a cliff</t>
  </si>
  <si>
    <t>My kitty is clearing up after another shot</t>
  </si>
  <si>
    <t>I am going to start going to bed when Jessica does</t>
  </si>
  <si>
    <t>Entertainment</t>
  </si>
  <si>
    <t>Rest</t>
  </si>
  <si>
    <t>10k Steps Overall &amp; 250 Steps per Hour</t>
  </si>
  <si>
    <t>Finish Prediction game &amp;The prediction game should be fill in the blank</t>
  </si>
  <si>
    <t>need to finish all processes; build a process checklist</t>
  </si>
  <si>
    <t>Delicious new dinner</t>
  </si>
  <si>
    <t>Coming up with Mindsets list</t>
  </si>
  <si>
    <t>Holding off the self-service</t>
  </si>
  <si>
    <t>Phone dying incident</t>
  </si>
  <si>
    <t>Quinoa Sweet Potato Bowls</t>
  </si>
  <si>
    <t>She keeps getting too many patients at work</t>
  </si>
  <si>
    <t>Content-not too hot, not too cold yesterday</t>
  </si>
  <si>
    <t>My cat is getting better each day</t>
  </si>
  <si>
    <t>No cover-ups!</t>
  </si>
  <si>
    <t>Candy and gaming</t>
  </si>
  <si>
    <t>Cereal</t>
  </si>
  <si>
    <t>She is drinking quite a bit</t>
  </si>
  <si>
    <t>Sad-Another loss of will yesterday</t>
  </si>
  <si>
    <t>Warmth on a very cold day</t>
  </si>
  <si>
    <t>Count calories today</t>
  </si>
  <si>
    <t>Bath with a good podcast</t>
  </si>
  <si>
    <t>5-Learning</t>
  </si>
  <si>
    <t>4-Mindset</t>
  </si>
  <si>
    <t>need a list of mindsets because mindset rules are not a one time thing and include core values</t>
  </si>
  <si>
    <t>philosophy club</t>
  </si>
  <si>
    <t>Implement Date</t>
  </si>
  <si>
    <t>Errors</t>
  </si>
  <si>
    <t>Frequency</t>
  </si>
  <si>
    <t>Usefulness Review (1yr)</t>
  </si>
  <si>
    <t>stand up comedy</t>
  </si>
  <si>
    <t>new clothles including workout gear once at goal weight</t>
  </si>
  <si>
    <t>uncut gemstone ore</t>
  </si>
  <si>
    <t>how could I do phases of life</t>
  </si>
  <si>
    <t>firearms &amp; shooting</t>
  </si>
  <si>
    <t>midnight at noon on New Year's Eve</t>
  </si>
  <si>
    <t>juggling</t>
  </si>
  <si>
    <t>leather coat</t>
  </si>
  <si>
    <t>beer stein</t>
  </si>
  <si>
    <t>executive health exam with full body scan</t>
  </si>
  <si>
    <t>CAC test to check for aterial disease</t>
  </si>
  <si>
    <t>commercial food vendors like superior</t>
  </si>
  <si>
    <t>image of cosmic web</t>
  </si>
  <si>
    <t>image of Otis the drunk</t>
  </si>
  <si>
    <t>Zircon to display</t>
  </si>
  <si>
    <t>re-skim how emotions are made for life application</t>
  </si>
  <si>
    <t>performing arts to boost creativity</t>
  </si>
  <si>
    <t>local self-defense classes</t>
  </si>
  <si>
    <t>robes and slippers</t>
  </si>
  <si>
    <t>Mauviel cookware</t>
  </si>
  <si>
    <t>light ball</t>
  </si>
  <si>
    <t>lettuce spinner</t>
  </si>
  <si>
    <t>large matt by shower</t>
  </si>
  <si>
    <t>light up glass mushrooms</t>
  </si>
  <si>
    <t>buy an hourglass</t>
  </si>
  <si>
    <t>butcher box</t>
  </si>
  <si>
    <t>what to do with monthly themes</t>
  </si>
  <si>
    <t>sleep apnea concerns with doctor</t>
  </si>
  <si>
    <t>see if I have an active p53 gene for fighting mutations in DNA</t>
  </si>
  <si>
    <t>circadian rhythm analysis</t>
  </si>
  <si>
    <t>bring back Nintendo</t>
  </si>
  <si>
    <t>biologicals cycle analysis</t>
  </si>
  <si>
    <t>alzheimer's gene screening</t>
  </si>
  <si>
    <t>minimize the exposure to airborne crap-maybe air cleaner</t>
  </si>
  <si>
    <t>find some local friends</t>
  </si>
  <si>
    <t>deliberate imagination  processes</t>
  </si>
  <si>
    <t>retro photo project with mom and jess</t>
  </si>
  <si>
    <t>French press</t>
  </si>
  <si>
    <t>best chamomile tea or night tea</t>
  </si>
  <si>
    <t>use vacation book from nat geo</t>
  </si>
  <si>
    <t>how can I do more scorecard stuff</t>
  </si>
  <si>
    <t>gene study</t>
  </si>
  <si>
    <t>terry cloth robe for getting out of the shower</t>
  </si>
  <si>
    <t>mechanic gloves</t>
  </si>
  <si>
    <t>Laird Hamilton coffee</t>
  </si>
  <si>
    <t>global knifes or best knifes</t>
  </si>
  <si>
    <t>bring back green tea</t>
  </si>
  <si>
    <t>best pen</t>
  </si>
  <si>
    <t>best coffee</t>
  </si>
  <si>
    <t>bath towelx7</t>
  </si>
  <si>
    <t>avocado oil</t>
  </si>
  <si>
    <t>Elvis movie</t>
  </si>
  <si>
    <t>Phone call with Dave</t>
  </si>
  <si>
    <t>Phone call with Bo</t>
  </si>
  <si>
    <t>Phone calls threw me off track a little too much</t>
  </si>
  <si>
    <t>Panera Bread</t>
  </si>
  <si>
    <t>She is wiped out at night</t>
  </si>
  <si>
    <t>Connected-lots of talking on the phone yesterday</t>
  </si>
  <si>
    <t>Friendship with Dave</t>
  </si>
  <si>
    <t>I am going to do better with discipline today</t>
  </si>
  <si>
    <t>Mail order bulk foods, veggies, fruits, and spices</t>
  </si>
  <si>
    <t>Dry January is a better idea than sober Oct &amp; Fatober is possible as well after my birthday</t>
  </si>
  <si>
    <t>Art Project</t>
  </si>
  <si>
    <t>Response about blinds</t>
  </si>
  <si>
    <t>Pulling out of a nose dive haha</t>
  </si>
  <si>
    <t>Getting the gaming list fired back up</t>
  </si>
  <si>
    <t>Lawerence of Arabia in the afternoon</t>
  </si>
  <si>
    <t>Over satured fat</t>
  </si>
  <si>
    <t>Creamy Chicken Noodle Skillet</t>
  </si>
  <si>
    <t>She held out on the weed when she got home</t>
  </si>
  <si>
    <t>Impressed-my wife is a very hard worker</t>
  </si>
  <si>
    <t>My kitty is feeling better</t>
  </si>
  <si>
    <t>I am only going to have one drink today</t>
  </si>
  <si>
    <t>Week of 2/6/23</t>
  </si>
  <si>
    <t>Sex in the afternoon after drinks</t>
  </si>
  <si>
    <t>Picking my names for the woodburning project</t>
  </si>
  <si>
    <t>Jessica's brownies</t>
  </si>
  <si>
    <t>Eating pizza</t>
  </si>
  <si>
    <t>Papa John's Pizza</t>
  </si>
  <si>
    <t>She said she would have re-done her morning for the payoff of the afternoon</t>
  </si>
  <si>
    <t>Fulfilled-eat, drank, and screwed yesterday</t>
  </si>
  <si>
    <t>Not having to go to work today haha</t>
  </si>
  <si>
    <t>It will be easy to stay on nutrition this week</t>
  </si>
  <si>
    <t>Overeating yet again-this is the week</t>
  </si>
  <si>
    <t>Easy ways to save money through discounts</t>
  </si>
  <si>
    <t>Death of the week</t>
  </si>
  <si>
    <t>More "things of the week"</t>
  </si>
  <si>
    <t>Longer term brain training</t>
  </si>
  <si>
    <t>Buy a baseball and hockey game</t>
  </si>
  <si>
    <t>Am I sure that my systems addresses looking for blind spots and looking for correction?</t>
  </si>
  <si>
    <t>Identify areas of change and check myself</t>
  </si>
  <si>
    <t>Learn about stress management techniques</t>
  </si>
  <si>
    <t>Learn about health optimization and biohacking</t>
  </si>
  <si>
    <t>Learn about company called Lifeforce for health optimization look for "diagnostic"</t>
  </si>
  <si>
    <t>See a problem as a puzzle and it might be more interesting.</t>
  </si>
  <si>
    <t>Two good ways to be honest-when you fuck up and when you feel positive emotions</t>
  </si>
  <si>
    <t>On your birthday, you should treat those around you</t>
  </si>
  <si>
    <t>Think of your future self when making decisions.  Get digital aging software to see your future self</t>
  </si>
  <si>
    <t>Add bonuses to raffle drum</t>
  </si>
  <si>
    <t>Add cabinets to maintain</t>
  </si>
  <si>
    <t>Add fridge interior to monthly</t>
  </si>
  <si>
    <t>Novel where you see past generations decision impacts on future gen</t>
  </si>
  <si>
    <t>Metacognition-think about thinking</t>
  </si>
  <si>
    <t>Fruit calorie list and automated counting</t>
  </si>
  <si>
    <t>Concept maps</t>
  </si>
  <si>
    <t>Quit staying up late a night because I just eat more</t>
  </si>
  <si>
    <t>Novel where AI speaks for you using your ideas</t>
  </si>
  <si>
    <t>Once a goal section hits 10, move on to something else to balance stuff</t>
  </si>
  <si>
    <t>Podcasts scoring, sorting, one thing per episode, selection process</t>
  </si>
  <si>
    <t>Dad catch up more notes</t>
  </si>
  <si>
    <t>How can I shut down effectively when I don’t have it</t>
  </si>
  <si>
    <t>Novel where there are two parts of America one for conservative and one for liberal.  People move back and forth between the cultures.  Both camps have merit and are part of the human condition would be main idea</t>
  </si>
  <si>
    <t>Travel concept-have their food and google map open along with visual on TV</t>
  </si>
  <si>
    <t>You can divide tasks from goals by seeing if they need the gaol process or not</t>
  </si>
  <si>
    <t>How do you clean a mattress</t>
  </si>
  <si>
    <t>Potential person of the week list</t>
  </si>
  <si>
    <t>Look into emotional regulation training</t>
  </si>
  <si>
    <t>Look into coping with stressors</t>
  </si>
  <si>
    <t>Put together things to put together other things-translate models concept</t>
  </si>
  <si>
    <t>Learning theme of the week to drive picks</t>
  </si>
  <si>
    <t>Add video series to non-fiction to make it easier to rate</t>
  </si>
  <si>
    <t>Top 5 Leaders of all time-make sub categories for people of the week</t>
  </si>
  <si>
    <t>What train rides can we take from here?</t>
  </si>
  <si>
    <t>Pick a skill to develop rather than thinking them up.  Skills are something that has to be practiced</t>
  </si>
  <si>
    <t>Create skill badge log</t>
  </si>
  <si>
    <t>Look into qualia-feelings</t>
  </si>
  <si>
    <t>When do I do long term stuff</t>
  </si>
  <si>
    <t>Mulligan day where I get 100 points</t>
  </si>
  <si>
    <t>Generate recipes from food list ahead of time</t>
  </si>
  <si>
    <t>Revise goal process under "processes"</t>
  </si>
  <si>
    <t>Revise processes in monthly routine</t>
  </si>
  <si>
    <t>Work on processes regularly until complete</t>
  </si>
  <si>
    <t>Call Neff accounting</t>
  </si>
  <si>
    <t>Catch up on questions form texts with Dave</t>
  </si>
  <si>
    <t>Greatest monster movies of all time</t>
  </si>
  <si>
    <t>Re-do maintenance &amp; cleaning</t>
  </si>
  <si>
    <t>Throat cancer check</t>
  </si>
  <si>
    <t>Add games to wish list every quarter-check off for this quarter</t>
  </si>
  <si>
    <t>Who is the greatest literary detective of all time?</t>
  </si>
  <si>
    <t>Let distracting and negative thoughts to pass like mindfulness exercise.  Do not attend to them</t>
  </si>
  <si>
    <t>Focus on finding a signal with your attention instead of getting distracted-concentration</t>
  </si>
  <si>
    <t>A key battle for me is the struggle between my impulses and my delibrate decision making in my mind</t>
  </si>
  <si>
    <t>Bring back classical music into my life</t>
  </si>
  <si>
    <t>Need a water container</t>
  </si>
  <si>
    <t>Finish news rotation</t>
  </si>
  <si>
    <t>Philosophy club notes</t>
  </si>
  <si>
    <t>Start rating trips to Kewanee line vacations</t>
  </si>
  <si>
    <t>Re-do new ideas checklist and do enough per day to complete each week</t>
  </si>
  <si>
    <t>List of closed artists for music</t>
  </si>
  <si>
    <t>Join a club to have friends</t>
  </si>
  <si>
    <t>Fix up quanitative goals</t>
  </si>
  <si>
    <t>Speed Reading</t>
  </si>
  <si>
    <t>Meal planning execution</t>
  </si>
  <si>
    <t>80,000 hours podcast</t>
  </si>
  <si>
    <t>Afternoon reading and rest</t>
  </si>
  <si>
    <t>Gaming just didn’t work out</t>
  </si>
  <si>
    <t>Salad and Chicken Sandwiches</t>
  </si>
  <si>
    <t>She really liked the chicken sandwich</t>
  </si>
  <si>
    <t>Resilient-Vertigo dropped me again yesterday, but I recovered</t>
  </si>
  <si>
    <t>My kitty keeps getting better</t>
  </si>
  <si>
    <t>I did something wrong yesterday with my diet it seems</t>
  </si>
  <si>
    <t>Video games are still unsatisfying</t>
  </si>
  <si>
    <t xml:space="preserve">Rework scoring on weekly hygiene </t>
  </si>
  <si>
    <t>Ceramic Floor Tile</t>
  </si>
  <si>
    <t>Kitty Litter Matt</t>
  </si>
  <si>
    <t>08: Pet</t>
  </si>
  <si>
    <t>Pipes</t>
  </si>
  <si>
    <t>3-Monthly</t>
  </si>
  <si>
    <t>Week1</t>
  </si>
  <si>
    <t>Monday</t>
  </si>
  <si>
    <t>Tuesday</t>
  </si>
  <si>
    <t>Wednesday</t>
  </si>
  <si>
    <t>Thursday</t>
  </si>
  <si>
    <t>Friday</t>
  </si>
  <si>
    <t>Saturday</t>
  </si>
  <si>
    <t>Week 2</t>
  </si>
  <si>
    <t>Week 3</t>
  </si>
  <si>
    <t>Week 4</t>
  </si>
  <si>
    <t>Kitchen (No Floors)</t>
  </si>
  <si>
    <t>Kitchen Floors</t>
  </si>
  <si>
    <t>Mudroom/Pet</t>
  </si>
  <si>
    <t>Living Room</t>
  </si>
  <si>
    <t>Bath (No Floors)</t>
  </si>
  <si>
    <t>Bath &amp; Wood Floors</t>
  </si>
  <si>
    <t>Quarterly Items</t>
  </si>
  <si>
    <t>Quarterly</t>
  </si>
  <si>
    <t>Sprng/Fall</t>
  </si>
  <si>
    <t>Buff Silverware</t>
  </si>
  <si>
    <t>Spring/Fall</t>
  </si>
  <si>
    <t>Bath &amp; Wood Floors/Gym</t>
  </si>
  <si>
    <t>Laundry/Bedroom/Office</t>
  </si>
  <si>
    <t>Bi-Monthly</t>
  </si>
  <si>
    <t>Monthly Items-Other</t>
  </si>
  <si>
    <t>Monthly-Kitchen</t>
  </si>
  <si>
    <t>Monthly-Basement</t>
  </si>
  <si>
    <t>Monthly-Upstairs</t>
  </si>
  <si>
    <t>Monthly-Garage</t>
  </si>
  <si>
    <t>Refrigerator Interior</t>
  </si>
  <si>
    <t>Mechanical Tootbrush Head</t>
  </si>
  <si>
    <t>Coffee Machines Outside</t>
  </si>
  <si>
    <t>Coffee Maker &amp; Grinder</t>
  </si>
  <si>
    <t>McChicken and Fries</t>
  </si>
  <si>
    <t>Misfiring on dinner</t>
  </si>
  <si>
    <t>Cleaning and maintenance adjustements</t>
  </si>
  <si>
    <t>Good gaming session last night</t>
  </si>
  <si>
    <t>Great facts yesterday</t>
  </si>
  <si>
    <t>Hopeful-Maybe a caffeine change is warranted</t>
  </si>
  <si>
    <t>She was really tired from a call weekend and she had to get up early this morning</t>
  </si>
  <si>
    <t>My cat is really looking better</t>
  </si>
  <si>
    <t>Today I am going to consume less weed</t>
  </si>
  <si>
    <t>Category</t>
  </si>
  <si>
    <t xml:space="preserve">Finish meal planning folders on wall </t>
  </si>
  <si>
    <t>Facts from Last Week Printed and Trimmed</t>
  </si>
  <si>
    <t>1-Daily</t>
  </si>
  <si>
    <t>2-Weekly</t>
  </si>
  <si>
    <t>7-Out of Use</t>
  </si>
  <si>
    <t>Life is finite and fleeting; therefore, try to find satisfaction and a sense of appreciation, from moment to moment, by keeping that in perspective during both good and bad times.</t>
  </si>
  <si>
    <t>not doing things in secret, being honest, and having integrity</t>
  </si>
  <si>
    <t>POSSIBLE</t>
  </si>
  <si>
    <t>Soften and expand your gaze and don't see words as distinct units</t>
  </si>
  <si>
    <t>400 Wpm for comprehension and 600 WPM for speed</t>
  </si>
  <si>
    <t>Practice try "Reading Soft.com"</t>
  </si>
  <si>
    <t>What was my biggest error yesterday? Generate a goal to correct if required.</t>
  </si>
  <si>
    <t>How did you feel about your day? Add the feeling word to the list.</t>
  </si>
  <si>
    <t>Notes to Ideas</t>
  </si>
  <si>
    <t>Oxygen % During Sleep</t>
  </si>
  <si>
    <t>Weekly Scores</t>
  </si>
  <si>
    <t>64oz Water Consumed</t>
  </si>
  <si>
    <t>Brainstorming: New Ideas Checklist</t>
  </si>
  <si>
    <t>Cleaning process is working well</t>
  </si>
  <si>
    <t>Finally beating very hard Gears level</t>
  </si>
  <si>
    <t>Went to bed early and reworked scorecard time line</t>
  </si>
  <si>
    <t>Not calling my dad back</t>
  </si>
  <si>
    <t>Shnuck's food</t>
  </si>
  <si>
    <t>She was easy to get along with yesterday</t>
  </si>
  <si>
    <t>Self-Assured-the sytem is working well and my numbers are going up</t>
  </si>
  <si>
    <t>This medication is working so well on Kitty</t>
  </si>
  <si>
    <t>Today I am going experiment with smoking hitters</t>
  </si>
  <si>
    <t>Skill</t>
  </si>
  <si>
    <t>Hang new wall clock</t>
  </si>
  <si>
    <t>What are the things that raise my energy and lower my energy</t>
  </si>
  <si>
    <t>Consider weighing foods rather than volume</t>
  </si>
  <si>
    <t>Don't worry about what other people think</t>
  </si>
  <si>
    <t>Tune into when you are depleted</t>
  </si>
  <si>
    <t>Regularly find something in a familiar space that I never noticed before can be about people too-curiosity</t>
  </si>
  <si>
    <t>Don’t say bad things about people unless it's constructive</t>
  </si>
  <si>
    <t>Here are some bias-no self critque, no sympathetic understanding of your adversary, scruples as to method, no humor applied to social relatations</t>
  </si>
  <si>
    <t>Needs jokes on a rolodex type thing</t>
  </si>
  <si>
    <t>Look at all manners of waste in my life</t>
  </si>
  <si>
    <t>Catch up all artists in music program if I am going to enshrine music in morning routine with shuffle all</t>
  </si>
  <si>
    <t>Look into emergent phenomenon</t>
  </si>
  <si>
    <t>What can I do with my hands during pictures</t>
  </si>
  <si>
    <t>Use bike time for design</t>
  </si>
  <si>
    <t>Don't have all the time in the world so I have to narrow to the great books</t>
  </si>
  <si>
    <t>Audio books</t>
  </si>
  <si>
    <t>Keep looking at Schnucks for more stuff</t>
  </si>
  <si>
    <t>Can I slow down my immune system consider I have an inflammatory disease?</t>
  </si>
  <si>
    <t>Goal Process: Generate Ideas Categorize Ideas Build Process Steps to Result How to Document Implement Revise</t>
  </si>
  <si>
    <t>Brain-Rebus Puzzles</t>
  </si>
  <si>
    <t>Create a brain training tab with ratings</t>
  </si>
  <si>
    <t>Mindset-the dynamism to continually work on myself for the sake of self-improvement</t>
  </si>
  <si>
    <t>Joke Telling</t>
  </si>
  <si>
    <t>Learning subject list</t>
  </si>
  <si>
    <t>Evolutionary psychology</t>
  </si>
  <si>
    <t>Hang new nature picture from mom</t>
  </si>
  <si>
    <t>1-Improvement</t>
  </si>
  <si>
    <t>2-Creative</t>
  </si>
  <si>
    <t>Repot 2018 plant in psych pot</t>
  </si>
  <si>
    <t>3-Home</t>
  </si>
  <si>
    <t>Backup computer put into routine</t>
  </si>
  <si>
    <t>Improvement</t>
  </si>
  <si>
    <t>Creative</t>
  </si>
  <si>
    <t>You can be efficient by not doing something to your best effort.  Everything has an opportunity cost, so sometimes it easier to the 20% easiest part of a goal rather than taking it to 90% where you have to expend more resources for diminishing returns.  Consider how important something is, and how much effort is required to a get satisfactory return.</t>
  </si>
  <si>
    <t>New art scoring process</t>
  </si>
  <si>
    <t>Count of Monte Cristo reading</t>
  </si>
  <si>
    <t>Refining learning on websites</t>
  </si>
  <si>
    <t>Gaming is not satisfying still</t>
  </si>
  <si>
    <t>Spanish Beans and Rice</t>
  </si>
  <si>
    <t>She needed a drink, and she is not having a very good time</t>
  </si>
  <si>
    <t>Happy-things are really coming together with my routine'</t>
  </si>
  <si>
    <t>Switching back to hitters has calmed by symptoms</t>
  </si>
  <si>
    <t>I am going to have a great gaming session today</t>
  </si>
  <si>
    <t>Quanitative</t>
  </si>
  <si>
    <t>Drink</t>
  </si>
  <si>
    <t>Check out Princeton University Press</t>
  </si>
  <si>
    <t>Keep a running list of things I would like to change</t>
  </si>
  <si>
    <t>Need travel ideas for local trips</t>
  </si>
  <si>
    <t>Origin of life doc</t>
  </si>
  <si>
    <t>Not overeating at night</t>
  </si>
  <si>
    <t>Overeating sat fat</t>
  </si>
  <si>
    <t>Chicken Enchiladas</t>
  </si>
  <si>
    <t>Apathetic-just didn’t quite have it yesterday</t>
  </si>
  <si>
    <t>I am grateful that I didn’t snack more last night</t>
  </si>
  <si>
    <t>Excel Training</t>
  </si>
  <si>
    <t>Cooking Techniques (sub-divide)</t>
  </si>
  <si>
    <t>Juggling</t>
  </si>
  <si>
    <t>Card Tricks</t>
  </si>
  <si>
    <t>Yearly punch list process-reviews but also wish list type stuff</t>
  </si>
  <si>
    <t>Make a binder for the home process?</t>
  </si>
  <si>
    <t>Vacations should have ratings in entertainment</t>
  </si>
  <si>
    <t>Four big vacations per year: Long Weekend Driving, Long Weekend Flying, State, Multi-State, International (once every 5 years)</t>
  </si>
  <si>
    <t>How can I better use satellite images</t>
  </si>
  <si>
    <t>Painting my parent's gifts</t>
  </si>
  <si>
    <t>Creating new top 100 after some re-rates</t>
  </si>
  <si>
    <t>Cleaning and listening to music</t>
  </si>
  <si>
    <t>Not much bad to report</t>
  </si>
  <si>
    <t>She had fun doing the art, but it takes her a little longer</t>
  </si>
  <si>
    <t>Assured-not the perfect day, but it was good enough</t>
  </si>
  <si>
    <t>Jess is finally off of work</t>
  </si>
  <si>
    <t>I am going to have fun with the folks</t>
  </si>
  <si>
    <t>2//7/23</t>
  </si>
  <si>
    <t>Drinking with my parents</t>
  </si>
  <si>
    <t>My mom taking a hit of weed with us</t>
  </si>
  <si>
    <t>Watching the Superbowl with the family</t>
  </si>
  <si>
    <t>Overeating yet again</t>
  </si>
  <si>
    <t>Tacurrito</t>
  </si>
  <si>
    <t>She got a little too drunk on the mojitos</t>
  </si>
  <si>
    <t>Grateful-very family my family is still alive to celebrate with</t>
  </si>
  <si>
    <t>My family is still alive to celebrate with</t>
  </si>
  <si>
    <t>I love my mom</t>
  </si>
  <si>
    <t>Country of the Week video categories for medley like history, geography, biggest city, travel video, Ask Jessica about this; food; music; dress; architecture; address all rating categories, ex pat videos</t>
  </si>
  <si>
    <t>Founding fathers showdown for top 10 at party</t>
  </si>
  <si>
    <t>Need to describe character errors</t>
  </si>
  <si>
    <t>Change dinner to scores per new system</t>
  </si>
  <si>
    <t>Reach out to Charles</t>
  </si>
  <si>
    <t>I want to express myself more in a way that opens others around me up</t>
  </si>
  <si>
    <t>Need scoring for "outings" out of 100 including for parent's house</t>
  </si>
  <si>
    <t>How can I get garbage to stop smelling?</t>
  </si>
  <si>
    <t>Making my parent's present</t>
  </si>
  <si>
    <t>Battling with sat fat totals</t>
  </si>
  <si>
    <t>Prediction game with my parents and Jess</t>
  </si>
  <si>
    <t>Afternoon sex and nap</t>
  </si>
  <si>
    <t>Getting the scorecard back on track despite not wanting to</t>
  </si>
  <si>
    <t>Eating all those snacks at my parent's house followed by a Pizza</t>
  </si>
  <si>
    <t>She made us great tacos without any help</t>
  </si>
  <si>
    <t>Reliable-I bounced back yesterday after an uneven start</t>
  </si>
  <si>
    <t>I am grateful I get to spend time with Jessica this week</t>
  </si>
  <si>
    <t>I am going to have no fits of anger today</t>
  </si>
  <si>
    <t>Week of 2/13/2023</t>
  </si>
  <si>
    <t>Finish the target shooting game</t>
  </si>
  <si>
    <t>I need to learn how to better demonstrate my points to other people like Abe</t>
  </si>
  <si>
    <t>Give every goal and opportunity cost rating to measure how much effort would be needed</t>
  </si>
  <si>
    <t>Relate opportunity cost of goals to weight in scorecard i.e. the higher the cost, the higher the points; I only have 16 units of time per day which is very important to remember for efficency</t>
  </si>
  <si>
    <t>When I do the opportunity cost thing, I should also put a cost on my time to see if it is cheaper to buy or do myself</t>
  </si>
  <si>
    <t>Poster of the March of Progress</t>
  </si>
  <si>
    <t>Pantry</t>
  </si>
  <si>
    <t>-finish selection book to help initial design</t>
  </si>
  <si>
    <t>-jones machine</t>
  </si>
  <si>
    <t>No</t>
  </si>
  <si>
    <t>Start making my own stocks</t>
  </si>
  <si>
    <t>The feeling of the bed last night</t>
  </si>
  <si>
    <t>Working on the new design system</t>
  </si>
  <si>
    <t>Rating games continues</t>
  </si>
  <si>
    <t>Too many zero calorie drinks</t>
  </si>
  <si>
    <t>She restarted Fallout yesterday</t>
  </si>
  <si>
    <t>Dull-I got a lot done, but I didn't have much fun</t>
  </si>
  <si>
    <t>Having my life feel dull rather than like drudgery</t>
  </si>
  <si>
    <t>I am going to have weekend life fun today</t>
  </si>
  <si>
    <t>Virtue Rotation</t>
  </si>
  <si>
    <t>TEST</t>
  </si>
  <si>
    <t>What were my three favorite events last week?  Genereate goals that can build on that success.</t>
  </si>
  <si>
    <t>Was my biggest error a repeat mistake?  Explain why and generate a goal to address the reason why.</t>
  </si>
  <si>
    <t>What are the top three events from yesterday?  Generate one goal that can build on these events.</t>
  </si>
  <si>
    <t>Music Lists Updated</t>
  </si>
  <si>
    <t>Develop gaming quality average where ongoing scores add to overall score plus put that into spreadsheet</t>
  </si>
  <si>
    <t>Count all nutrition this month</t>
  </si>
  <si>
    <t>Outing rating system along with vacation</t>
  </si>
  <si>
    <t>Finish incorporating long term scorecard stuff</t>
  </si>
  <si>
    <t>Need process to systematize learning at night</t>
  </si>
  <si>
    <t>Need more healthy snacks for list</t>
  </si>
  <si>
    <t>Cross out foods on grocery template to ensure we are getting rotation</t>
  </si>
  <si>
    <t>Need scoring for outings as well as vacations.  Right now outings are 100 point scale.</t>
  </si>
  <si>
    <t>Look into box breathing to control anxiety</t>
  </si>
  <si>
    <t>Edit vacation club process and include in planning processes as needed</t>
  </si>
  <si>
    <t>Call Cody back next week</t>
  </si>
  <si>
    <t>One big idea every time I visit my folks</t>
  </si>
  <si>
    <t>Bison as alternative to beef</t>
  </si>
  <si>
    <t>Dried seaweed supplement</t>
  </si>
  <si>
    <t>Eat more potato if I can find organic</t>
  </si>
  <si>
    <t>Create a new outing with for charity work or time spent giving back</t>
  </si>
  <si>
    <t>Need to limit zero cal drinks</t>
  </si>
  <si>
    <t>Learn how to swim better to prevent drowning</t>
  </si>
  <si>
    <t>Recovering to do my weight workout</t>
  </si>
  <si>
    <t>Dinner leftovers were awesome</t>
  </si>
  <si>
    <t>Starting the novel program despite how feeble it was</t>
  </si>
  <si>
    <t>Candy</t>
  </si>
  <si>
    <t>Yes, being stoned</t>
  </si>
  <si>
    <t>We had a fight, but she recoverd better than me</t>
  </si>
  <si>
    <t>Tired-I just didn’t have it today</t>
  </si>
  <si>
    <t>Thankfully my wife is OK with my outburts or at least able to deal with it</t>
  </si>
  <si>
    <t>I am going to treat Jess like I would like to be treated today</t>
  </si>
  <si>
    <t>Only delibrate candy incidents</t>
  </si>
  <si>
    <t>Need to track sodium</t>
  </si>
  <si>
    <t>Eliminate regression, back-skipping, and fixations</t>
  </si>
  <si>
    <t>Hold a card to highlight a line</t>
  </si>
  <si>
    <t>Underline as you skim. Start with 1 second per line and work up to 1/2 second per line</t>
  </si>
  <si>
    <t>Scanning where you look for key works in key positions. Work up from one word in form the first word in a line to four words in from the first word in a line.</t>
  </si>
  <si>
    <t>Objective 1</t>
  </si>
  <si>
    <t>Objective 2</t>
  </si>
  <si>
    <t>Technique 1</t>
  </si>
  <si>
    <t>Technique 2</t>
  </si>
  <si>
    <t>Technique 3</t>
  </si>
  <si>
    <t>Standard 1</t>
  </si>
  <si>
    <t>Tool 1</t>
  </si>
  <si>
    <t>Standard 2</t>
  </si>
  <si>
    <t>Tool 2</t>
  </si>
  <si>
    <t>Drinks at Trust</t>
  </si>
  <si>
    <t>Screwing in the afternoon</t>
  </si>
  <si>
    <t>Bud Tour</t>
  </si>
  <si>
    <t>Losing my temper over the food order at night</t>
  </si>
  <si>
    <t>Yes, I just lose control and really get steamed</t>
  </si>
  <si>
    <t>She got an upset stomach from the drinking and she never really bounced back</t>
  </si>
  <si>
    <t>Elated-best drinks of my life</t>
  </si>
  <si>
    <t>Grateful we got home safe and sound from St. Louis</t>
  </si>
  <si>
    <t>I am going to score some point today despite getting a late start</t>
  </si>
  <si>
    <t>Check non-stop flights for St Louis</t>
  </si>
  <si>
    <t>Learn how you get something published</t>
  </si>
  <si>
    <t>Finish up how home goals work along with cleaning up ideas</t>
  </si>
  <si>
    <t>Move learning ideas to non-fiction.  Learning should be not for a specific project those should go in creative</t>
  </si>
  <si>
    <t>Setting up new air gun</t>
  </si>
  <si>
    <t>Contiuing on game list</t>
  </si>
  <si>
    <t>Losing my cool about the McDonalds</t>
  </si>
  <si>
    <t>Yes</t>
  </si>
  <si>
    <t>Yes-I don’t have a process to deescalate issues once they start</t>
  </si>
  <si>
    <t>She is a little tired from the trip, but she did a lot of chores</t>
  </si>
  <si>
    <t>Hungover-Too much drinking from the day before</t>
  </si>
  <si>
    <t>Glad I found the strength to still ride the bike after getting back from St. Louis</t>
  </si>
  <si>
    <t>I am going to enjoy my dad's 73rd birthday today!</t>
  </si>
  <si>
    <t>Hanging with my dad on his 73rd birthday</t>
  </si>
  <si>
    <t>Shooting game with everyone</t>
  </si>
  <si>
    <t>Jersey Mike's</t>
  </si>
  <si>
    <t>Not finding a way to enjoy my parent's visit enough</t>
  </si>
  <si>
    <t>She is a little tired from all the running around</t>
  </si>
  <si>
    <t>Dismayed-I want to enjoy my parent's more, but I have not figured out how</t>
  </si>
  <si>
    <t>I am grateful I can still see my dad</t>
  </si>
  <si>
    <t>Today I am going to score enough points to get my overall number back on track</t>
  </si>
  <si>
    <t>What are train rides from here?</t>
  </si>
  <si>
    <t>What are the best learning site beside wikipedia and EB</t>
  </si>
  <si>
    <t>US travel education video program to stimulate travel ideas all in US</t>
  </si>
  <si>
    <t>What does the interior design update actually mean, do it weekly instead</t>
  </si>
  <si>
    <t>Update weekly hygiene program and include haircut and massage therapy</t>
  </si>
  <si>
    <t>Conisider blind spot analysis</t>
  </si>
  <si>
    <t>Move reality back to non-fiction</t>
  </si>
  <si>
    <t>Next skill should be anger management</t>
  </si>
  <si>
    <t>Start a process of eliminating waste in my life</t>
  </si>
  <si>
    <t>AI for construction management</t>
  </si>
  <si>
    <t>Rework weekly hygiene into dailys</t>
  </si>
  <si>
    <t>Statistics application</t>
  </si>
  <si>
    <t>Overconsumption of Food</t>
  </si>
  <si>
    <t>Trying to score as many gaming points as possible last night</t>
  </si>
  <si>
    <t>Dinner was awesome</t>
  </si>
  <si>
    <t>Reading in bed last night</t>
  </si>
  <si>
    <t>Too much sitting</t>
  </si>
  <si>
    <t>She seemed like she was more ready to go back to work than I thought</t>
  </si>
  <si>
    <t>Weak-I didn’t have much in the tank yesterday, and I had a weird feeling all day</t>
  </si>
  <si>
    <t>I am grateful that I don't have to fucking work haha</t>
  </si>
  <si>
    <t>Week of 2/20/2023</t>
  </si>
  <si>
    <t>BB gun basement target shooting on my dad's 73rd birthday</t>
  </si>
  <si>
    <t>Drinks with Jess at Trust in St. Louis</t>
  </si>
  <si>
    <t>How many virtue errors did I have last week?  Can I select a new virtue?</t>
  </si>
  <si>
    <t>46.5"</t>
  </si>
  <si>
    <t>18 1/8"</t>
  </si>
  <si>
    <t>46 1/2"</t>
  </si>
  <si>
    <t>16 3/8"</t>
  </si>
  <si>
    <t>27 1/2"</t>
  </si>
  <si>
    <t>17"</t>
  </si>
  <si>
    <t>What is my bodyfat?</t>
  </si>
  <si>
    <t>What is my blood pressure? (First week of the month only)</t>
  </si>
  <si>
    <t>Learn about Filter Bubbles</t>
  </si>
  <si>
    <t>Learn about Emotivism</t>
  </si>
  <si>
    <t>Change "melee" to fighting</t>
  </si>
  <si>
    <t>Make weekly questionaire a data table instead and include photo journal answers as well</t>
  </si>
  <si>
    <t>Learn about critical theory</t>
  </si>
  <si>
    <t>Learn about engaged theory</t>
  </si>
  <si>
    <t>Do I need cycles back in workouts like powerlifting?  See old work on this</t>
  </si>
  <si>
    <t>Could I recycle my own stuff like aluminum?</t>
  </si>
  <si>
    <t>Yearly Q goal-Lipids in line per blood test</t>
  </si>
  <si>
    <t>Bi-Q goal-lower ESR level to normal ranges</t>
  </si>
  <si>
    <t>Season goal-run three miles in under 30 minutes</t>
  </si>
  <si>
    <t>Monthly Q goal-Sat fat 30 day streak</t>
  </si>
  <si>
    <t>SA-what kind of learner am I</t>
  </si>
  <si>
    <t>Minutes of Phone Call w/ Family or Friends</t>
  </si>
  <si>
    <t>Running my mouth on the phone with my dad</t>
  </si>
  <si>
    <t>Retool of home design process</t>
  </si>
  <si>
    <t>Grand Theft Auto tough ass mission</t>
  </si>
  <si>
    <t>Finishing the book about Abe</t>
  </si>
  <si>
    <t>I was in a good mood and so was she</t>
  </si>
  <si>
    <t>Established-starting to build a track record of success with the new plan</t>
  </si>
  <si>
    <t>I am grateful that I lost a little more weight from yesterday</t>
  </si>
  <si>
    <t>I am going to replicate the success I had yesterday with my mood</t>
  </si>
  <si>
    <t>Need to clean up mindsets a lot are creative goals</t>
  </si>
  <si>
    <t>Make books a point scoring deal by rating chapters</t>
  </si>
  <si>
    <t>Affirmation could be meditation mantra</t>
  </si>
  <si>
    <t>Utilize the list of "fathers and mothers" of science wiki</t>
  </si>
  <si>
    <t>Sand Art</t>
  </si>
  <si>
    <t>What are the implications of things I am doing today for the long term future-don't miss something critical like Grandpa did</t>
  </si>
  <si>
    <t>Helping those in need</t>
  </si>
  <si>
    <t>Working on yourself to understand right and wrong</t>
  </si>
  <si>
    <t>Being self-aware</t>
  </si>
  <si>
    <t>Add trips to board</t>
  </si>
  <si>
    <t>BMI</t>
  </si>
  <si>
    <t>AVG HR</t>
  </si>
  <si>
    <t>WAIST</t>
  </si>
  <si>
    <t>NECK</t>
  </si>
  <si>
    <t>CHEST</t>
  </si>
  <si>
    <t>ARM</t>
  </si>
  <si>
    <t>QUAD</t>
  </si>
  <si>
    <t>CALF</t>
  </si>
  <si>
    <t>FAT %</t>
  </si>
  <si>
    <t>BP</t>
  </si>
  <si>
    <t>DATE</t>
  </si>
  <si>
    <t>ERRORS</t>
  </si>
  <si>
    <t>What were the top three news events of the week</t>
  </si>
  <si>
    <t xml:space="preserve">Weather: </t>
  </si>
  <si>
    <t>Use baking soda or put in the sun</t>
  </si>
  <si>
    <t>Vertigo Intensity</t>
  </si>
  <si>
    <t>New meal planning system is rolling</t>
  </si>
  <si>
    <t>Moving down to the basement idea</t>
  </si>
  <si>
    <t>Ending of physical 100</t>
  </si>
  <si>
    <t>Running wild on weed to make my vertigo go nuts</t>
  </si>
  <si>
    <t>She was very supportive when I didn’t feel good</t>
  </si>
  <si>
    <t>Upset-I should not do that to myself because of possible long term consequences</t>
  </si>
  <si>
    <t>I am grateful I lost more weight yesterday</t>
  </si>
  <si>
    <t>Today I am going to feel stable</t>
  </si>
  <si>
    <t>Colorado travel trip planning tomorrow</t>
  </si>
  <si>
    <t>Get a mattress cover to keep out bed bugs and mites</t>
  </si>
  <si>
    <t>Incorporate wellness report from Fitbit into routine</t>
  </si>
  <si>
    <t>Two podcasts per day</t>
  </si>
  <si>
    <t>Keep meal of the week enshrined in binder</t>
  </si>
  <si>
    <t>Shuffle regular meals once through the rotation</t>
  </si>
  <si>
    <t>6 t of heathly oils per day</t>
  </si>
  <si>
    <t>Make playlists for everything outside of Top 100</t>
  </si>
  <si>
    <t>Write down a fact early and then it's all about whether it can be topped-all stay-write an idea as soon as the program starts</t>
  </si>
  <si>
    <t>Start on weed project today</t>
  </si>
  <si>
    <t>Art of deep sea creatures</t>
  </si>
  <si>
    <t>Learn about "private interests"</t>
  </si>
  <si>
    <t>Learn about local hiking trails and start systematically knocking them off</t>
  </si>
  <si>
    <t>Make a Mandela</t>
  </si>
  <si>
    <t>Clean up process for entertainment ideas</t>
  </si>
  <si>
    <t>3D wall mount sculpture art</t>
  </si>
  <si>
    <t>Stick pins with colored heads in material to create mosaic art</t>
  </si>
  <si>
    <t>Rorshach art</t>
  </si>
  <si>
    <t>Wisconsin trip June 11th</t>
  </si>
  <si>
    <t>Type in Alice in Chains</t>
  </si>
  <si>
    <t>Book reading by time?</t>
  </si>
  <si>
    <t>Move Entertainment Ideas</t>
  </si>
  <si>
    <t>Overall design process pages</t>
  </si>
  <si>
    <t>Table of Contents</t>
  </si>
  <si>
    <t>What was my biggest error today?</t>
  </si>
  <si>
    <t>What did you observe about your partner today?</t>
  </si>
  <si>
    <t>What makes you grateful about today?</t>
  </si>
  <si>
    <t>Started great new book about decision making</t>
  </si>
  <si>
    <t>Awesome history podcast</t>
  </si>
  <si>
    <t>Watching Outlaw King while making baseball trades and then reading about British history</t>
  </si>
  <si>
    <t>Eating those fuckin sprees at the end of the night</t>
  </si>
  <si>
    <t>Yes-I already generated a self control mindset goal</t>
  </si>
  <si>
    <t>She showed great self-control on her juice cleanse</t>
  </si>
  <si>
    <t>Encouraged-I showed I can feel better by controlling my consumption</t>
  </si>
  <si>
    <t>I am grateful that I had a solid day yesterday all around</t>
  </si>
  <si>
    <t>Changed it up to be day of so added another</t>
  </si>
  <si>
    <t>I am going to adjust this process today</t>
  </si>
  <si>
    <t>Drop off at Neff accounting</t>
  </si>
  <si>
    <t>Add notes from Counte of Monte Cristo</t>
  </si>
  <si>
    <t>Possible negative points for bad entertainment</t>
  </si>
  <si>
    <t>Affirmations could be emotion words to practice or other ideas to hold for the day</t>
  </si>
  <si>
    <t>Learn about neurodiversity</t>
  </si>
  <si>
    <t>Start editing photos</t>
  </si>
  <si>
    <t>Incorporate concepts of strategic planning</t>
  </si>
  <si>
    <t>Boat trips on the Great Lakes</t>
  </si>
  <si>
    <t>What are other video platforms besides YouTube</t>
  </si>
  <si>
    <t>Look at wellness report</t>
  </si>
  <si>
    <t>New MyChart message</t>
  </si>
  <si>
    <t>Need a place to put plastic bottle caps for recycling</t>
  </si>
  <si>
    <t>Move two lamps</t>
  </si>
  <si>
    <t>Affirmation Word List</t>
  </si>
  <si>
    <t>Gratitude Word List</t>
  </si>
  <si>
    <t>How did you feel about your day? Add the feeling keyword to the list.</t>
  </si>
  <si>
    <t>What do you affirm about yourself?  Add the descriptive keyword to the list.</t>
  </si>
  <si>
    <t>What makes you grateful about today?  Add the gratitude keyword to the list.</t>
  </si>
  <si>
    <t xml:space="preserve">Keyword: </t>
  </si>
  <si>
    <t>Skill Concept Development</t>
  </si>
  <si>
    <t>Finish up self-assessment tab</t>
  </si>
  <si>
    <t>Finish up brain training tab</t>
  </si>
  <si>
    <t>Phone call with mom</t>
  </si>
  <si>
    <t>Feeling after nap</t>
  </si>
  <si>
    <t>Brain training tab creation</t>
  </si>
  <si>
    <t>Too much smoking even with hitters</t>
  </si>
  <si>
    <t>She is hiding a lot of stress from me which I need to take into account</t>
  </si>
  <si>
    <t>Friday baby</t>
  </si>
  <si>
    <t>Stability-Today I am going to stay calm and not over consume</t>
  </si>
  <si>
    <t>Stability</t>
  </si>
  <si>
    <t>Shoes for bike</t>
  </si>
  <si>
    <t>Get on event schedule especially Civic Center</t>
  </si>
  <si>
    <t>M-self-efficacy—our perceived ability to control moral outcomes and respond flexibly when our self-concept is threatened</t>
  </si>
  <si>
    <t>M-Rather, we just need to be competent and adequate in different areas that we personally value in order to be moral, flexible, and good (Steele, 1988).</t>
  </si>
  <si>
    <t>Keep track of chapter scores with books</t>
  </si>
  <si>
    <t>You can do several things at once only if they are not demanding and highly practiced</t>
  </si>
  <si>
    <t>Learn about coginitive illusions</t>
  </si>
  <si>
    <t>Concentrate and or plan the most when the chance of impactful errors is highest</t>
  </si>
  <si>
    <t>Papa New Guinea 700</t>
  </si>
  <si>
    <t>Repipe garbage disposal</t>
  </si>
  <si>
    <t>Food rating start at a ten works backwards and justify for each point removed</t>
  </si>
  <si>
    <t>Jess is hiding stress and I need to help her process it</t>
  </si>
  <si>
    <t>Restart wood burning</t>
  </si>
  <si>
    <t>Send agenda to Gary</t>
  </si>
  <si>
    <t>Ways to reduce non-productive responsibilities</t>
  </si>
  <si>
    <t>What are some more low maintenance pets or living things?</t>
  </si>
  <si>
    <t>Take grocery bags back</t>
  </si>
  <si>
    <t>Alone in the Wilderness on WS trip</t>
  </si>
  <si>
    <t>Upgrade outdoor gear</t>
  </si>
  <si>
    <t>Fix Jessica TV controller</t>
  </si>
  <si>
    <t>Food Presentation should be in there deweughted</t>
  </si>
  <si>
    <t>Discovering the possiblity of cervical migraines</t>
  </si>
  <si>
    <t>New game based on Roman tactics</t>
  </si>
  <si>
    <t>Talking with everyone yesterday on the phone</t>
  </si>
  <si>
    <t>Yes, delibrate candy incidents are on the list</t>
  </si>
  <si>
    <t>She was in a decent mood after not having to work at the tit center</t>
  </si>
  <si>
    <t>How did I feel about my day? Add the feeling keyword to the list.</t>
  </si>
  <si>
    <t>Disorganized</t>
  </si>
  <si>
    <t>Disorganized-I got off track with phone calls because I took them too early</t>
  </si>
  <si>
    <t>What made you grateful about today?  Add the gratitude keyword to the list.</t>
  </si>
  <si>
    <t>Was your biggest error a repeat mistake?  Explain why and generate a goal to address the reason why.</t>
  </si>
  <si>
    <t>What was your biggest error today?</t>
  </si>
  <si>
    <t>What was your top three events from yesterday?  Generate one goal that can build on these events.</t>
  </si>
  <si>
    <t>Discovery-I found a new possible explanation for my vertigo</t>
  </si>
  <si>
    <t>Fun-I am going to have a fun day with my mom and Jess today</t>
  </si>
  <si>
    <t>Fun</t>
  </si>
  <si>
    <t>Discovery</t>
  </si>
  <si>
    <t>Getting upset when Jess flipped out at lunch</t>
  </si>
  <si>
    <t>She flipped out at lunch cause I said I was going to CO</t>
  </si>
  <si>
    <t>Angry-She disrespected me</t>
  </si>
  <si>
    <t>Maps-The ability to plan these outings the way we are doing it is fun</t>
  </si>
  <si>
    <t>Maps</t>
  </si>
  <si>
    <t>Lunch with my mom</t>
  </si>
  <si>
    <t>Talking about basement plans</t>
  </si>
  <si>
    <t>Watching movies the rest of the day</t>
  </si>
  <si>
    <t>Retribution-Jessica is going to not get the best side of me today cause I am upset</t>
  </si>
  <si>
    <t>Retribution</t>
  </si>
  <si>
    <t>Blocking out the sun in the living room</t>
  </si>
  <si>
    <t>Doing jack shit</t>
  </si>
  <si>
    <t>Eating like a hog</t>
  </si>
  <si>
    <t>Yes-Fuck you</t>
  </si>
  <si>
    <t>She knew she fucked up</t>
  </si>
  <si>
    <t>Revengeful-I wanted payback even though that is not healthy</t>
  </si>
  <si>
    <t>Nothing-I am pissed today</t>
  </si>
  <si>
    <t>Revengeful</t>
  </si>
  <si>
    <t>Nothing</t>
  </si>
  <si>
    <t>Warmth-Today I am going to be nice to Jessica in casual converstation</t>
  </si>
  <si>
    <t>Warmth</t>
  </si>
  <si>
    <t>17 7/8"</t>
  </si>
  <si>
    <t>47 1/4"</t>
  </si>
  <si>
    <t>47 5/8"</t>
  </si>
  <si>
    <t xml:space="preserve">16 3/8" </t>
  </si>
  <si>
    <t xml:space="preserve">27 3/4" </t>
  </si>
  <si>
    <t>3-Yes because it is a new month</t>
  </si>
  <si>
    <t>Overcast 54/18</t>
  </si>
  <si>
    <t>Moving to basement idea</t>
  </si>
  <si>
    <t>Finishing  off meal planning process</t>
  </si>
  <si>
    <t>China to arm Russia in Ukraine war</t>
  </si>
  <si>
    <t>Biden travels by train into Ukrainian warzone</t>
  </si>
  <si>
    <t>Richard Belzar dies at 78</t>
  </si>
  <si>
    <t>Occasionally EKG</t>
  </si>
  <si>
    <t>Acupressure matt</t>
  </si>
  <si>
    <t>Catch up words of the day</t>
  </si>
  <si>
    <t>Start a new mindset at least once per month if not sooner for perfect performance</t>
  </si>
  <si>
    <t>Friday at 1pm at Illinois Eye Center. Did Jess pick that eye doc</t>
  </si>
  <si>
    <t>Etymology program where the history of a word is discussed</t>
  </si>
  <si>
    <t>Use urban tourism search term to get more vacation structure ideas</t>
  </si>
  <si>
    <t>Identify and remove inhibitions</t>
  </si>
  <si>
    <t>Make philosophy club more part of routine (daily maybe)</t>
  </si>
  <si>
    <t>How am I going to pick videos and articles?  Maybe copy audio process where results dirve next pick</t>
  </si>
  <si>
    <t>DO more work around the Jessica gets home</t>
  </si>
  <si>
    <t>Learn aobut modified newtonian dynamics</t>
  </si>
  <si>
    <t>Art of DEEP FIELD NORTH</t>
  </si>
  <si>
    <t>Do top news item of the day in the log and then knock down to 3 top</t>
  </si>
  <si>
    <t>Death of the week on news log</t>
  </si>
  <si>
    <t>Quote on the week on checklist</t>
  </si>
  <si>
    <t>Build out "would you rather" game</t>
  </si>
  <si>
    <t>Work on PIN PROJECT</t>
  </si>
  <si>
    <t>Reseach Brasky's</t>
  </si>
  <si>
    <t>SUM</t>
  </si>
  <si>
    <t>Colorado trip kick-off</t>
  </si>
  <si>
    <t>Gaming didn’t feel good</t>
  </si>
  <si>
    <t>Yes-I am running out of energy at night so things feel less satisfying</t>
  </si>
  <si>
    <t>She was polite in her exchanges with me</t>
  </si>
  <si>
    <t>Vibrant-I had strength throughout the day until much later at night</t>
  </si>
  <si>
    <t>Vibrant</t>
  </si>
  <si>
    <t>Energy-Having enough to do what I want is proving to be a key issue</t>
  </si>
  <si>
    <t>Energy</t>
  </si>
  <si>
    <t>Civility-today am going to be not only calm but I am going to go beyond that to be inviting and fun</t>
  </si>
  <si>
    <t>Civility</t>
  </si>
  <si>
    <r>
      <rPr>
        <b/>
        <u/>
        <sz val="12"/>
        <color theme="1"/>
        <rFont val="Calibri"/>
        <family val="2"/>
        <scheme val="minor"/>
      </rPr>
      <t>Equanimity</t>
    </r>
    <r>
      <rPr>
        <sz val="12"/>
        <color theme="1"/>
        <rFont val="Calibri"/>
        <family val="2"/>
        <charset val="134"/>
        <scheme val="minor"/>
      </rPr>
      <t>: mental calmness, composure, and evenness of temper, especially in the face of suffering and frustration that I can do nothing about</t>
    </r>
  </si>
  <si>
    <r>
      <rPr>
        <b/>
        <u/>
        <sz val="12"/>
        <color theme="1"/>
        <rFont val="Calibri"/>
        <family val="2"/>
        <scheme val="minor"/>
      </rPr>
      <t>Open-Mindedness</t>
    </r>
    <r>
      <rPr>
        <sz val="12"/>
        <color theme="1"/>
        <rFont val="Calibri"/>
        <family val="2"/>
        <charset val="134"/>
        <scheme val="minor"/>
      </rPr>
      <t>: considering nuance, context, and abmiguity when making judgements while being willing to adapt and change thinking and behavior as better information becomes available</t>
    </r>
  </si>
  <si>
    <t>Research CERVICAL VERTIGO</t>
  </si>
  <si>
    <t>Bring back song of the day</t>
  </si>
  <si>
    <t>Use couch for reading sessions rather than the bed</t>
  </si>
  <si>
    <t>Fine tune podcast labeling in digital</t>
  </si>
  <si>
    <t>List of heuristics for life</t>
  </si>
  <si>
    <t>Egg whites for oatmeal</t>
  </si>
  <si>
    <t>Work weights on Sunday</t>
  </si>
  <si>
    <t>Switch sides of the bed</t>
  </si>
  <si>
    <t>Learn about Gestalt psychology</t>
  </si>
  <si>
    <t>Make sure I’m getting one note everywhere including learning</t>
  </si>
  <si>
    <t>What to do when I run out of energy at night</t>
  </si>
  <si>
    <t>Personal energy conservation and utilization program</t>
  </si>
  <si>
    <t>Rate whether I achieved the affirmation or not</t>
  </si>
  <si>
    <t>Used bike at cycle and fitness</t>
  </si>
  <si>
    <t>FOID card for shooting range at Tac Shack</t>
  </si>
  <si>
    <t>Carter lumber for construction</t>
  </si>
  <si>
    <t>Blue margarita drink silo idea</t>
  </si>
  <si>
    <t>Check out search engines including DUCK DUCK GO</t>
  </si>
  <si>
    <t>Dedicated Googe Earth time</t>
  </si>
  <si>
    <t>Fix computer platform</t>
  </si>
  <si>
    <t>Jess catch up weekly scores</t>
  </si>
  <si>
    <t>Learning Documentary Fact Recorded</t>
  </si>
  <si>
    <t>Posture control</t>
  </si>
  <si>
    <t>Updated Dinner Score</t>
  </si>
  <si>
    <t>Game Wish List &amp; New Game Rated</t>
  </si>
  <si>
    <t>Cervical vertigo discussion</t>
  </si>
  <si>
    <t>Andre the Giant documentary</t>
  </si>
  <si>
    <t>Talking to my mom</t>
  </si>
  <si>
    <t>Bad section in the middle of the day where I wasn't as productive</t>
  </si>
  <si>
    <t>I said something with some bite, and she was touchy about it.  It seems as though she is putting on a good face after our fight</t>
  </si>
  <si>
    <t>Tired-I wasn't as effective as I could have been</t>
  </si>
  <si>
    <t>Naps-They are saving me during the day</t>
  </si>
  <si>
    <t>Tired</t>
  </si>
  <si>
    <t>Naps</t>
  </si>
  <si>
    <t>Calm-Today I am going to stay calm as I run around on errands</t>
  </si>
  <si>
    <t>Calm</t>
  </si>
  <si>
    <t>Do a project from bed-add to goals list</t>
  </si>
  <si>
    <t>Fact of the day voting-score 1-5 and most total points wins</t>
  </si>
  <si>
    <t>Instead of processes just have sub-routines that are hidden!</t>
  </si>
  <si>
    <t>Learn about EXPECTED VALUE</t>
  </si>
  <si>
    <t>Check out caliper</t>
  </si>
  <si>
    <t>Need to study topics for novel and then put them in</t>
  </si>
  <si>
    <t>Look up more novel principles as a skill</t>
  </si>
  <si>
    <t>Find a local metal shop</t>
  </si>
  <si>
    <t>Bring back pod scores one show at a time</t>
  </si>
  <si>
    <t>Best smoking screens</t>
  </si>
  <si>
    <t>General Learning Data Entry &amp; Score</t>
  </si>
  <si>
    <t>Continued victories over vertigo from cerviogenic therapy</t>
  </si>
  <si>
    <t>Gaming process is getting more rewarding</t>
  </si>
  <si>
    <t>Outdoor run with beautfiul weather</t>
  </si>
  <si>
    <t>Eating those two bars before bed</t>
  </si>
  <si>
    <t>Yes, I stayed up too late</t>
  </si>
  <si>
    <t>She really enjoyed my compliment when I said we are a good team</t>
  </si>
  <si>
    <t>Efficacious</t>
  </si>
  <si>
    <t>Efficacious-I feel like I am really effective right now</t>
  </si>
  <si>
    <t>Flow-Effortless engagement sure is great and day was a good example of that</t>
  </si>
  <si>
    <t>Flow</t>
  </si>
  <si>
    <t>Conservation-Today I am going to continue to manage my energy well</t>
  </si>
  <si>
    <t>Conservation</t>
  </si>
  <si>
    <t>Install chrome on ipad for websites</t>
  </si>
  <si>
    <t>When breaking down a goal the learning phase could be researched at night</t>
  </si>
  <si>
    <t>Deep cleaning process for teeth</t>
  </si>
  <si>
    <t>Bolster mental health component for brain training</t>
  </si>
  <si>
    <t>How to get more flow states or OPTIMAL EXPERIENCES</t>
  </si>
  <si>
    <t>Find absorbing activities</t>
  </si>
  <si>
    <t>I am really probably more of morning person considering when my focus is highest</t>
  </si>
  <si>
    <t>Learn about EGO DEPLETION</t>
  </si>
  <si>
    <t>Its seems like mental effort capacity can be boosted by glucose</t>
  </si>
  <si>
    <t>If I am running out of energy, I need more flow state to not deplete my EFFORT POOL as much</t>
  </si>
  <si>
    <t>I don’t have to react aggressively to provocation</t>
  </si>
  <si>
    <t>How can I build more rich representations of things?</t>
  </si>
  <si>
    <t>When I have ego depletion, I need routine processes</t>
  </si>
  <si>
    <t>Relying on intuition vs rational thinking is a tradeoff between being correct and the time it takes to be correct</t>
  </si>
  <si>
    <t>COW could really just be looking up facts and shit and then do another video medley project</t>
  </si>
  <si>
    <t>for a better strategy execution requires a strategic thinker who can discover novel, imaginative strategies which can re-write the rules of the competitive game; and set in motion the chain of events that will shape and "define the future"</t>
  </si>
  <si>
    <t>When should I go to bed?</t>
  </si>
  <si>
    <t>Try acting local or learn principles as a skill</t>
  </si>
  <si>
    <t>Weight Training Completed</t>
  </si>
  <si>
    <t>What is the top news item today?</t>
  </si>
  <si>
    <t>What was the biggest world figure to die this week?</t>
  </si>
  <si>
    <t>Death of the Week</t>
  </si>
  <si>
    <t>NEXT</t>
  </si>
  <si>
    <t>Battling the sink to get the new drains in</t>
  </si>
  <si>
    <t>Building out Would You Rather game</t>
  </si>
  <si>
    <t>Afternoon pile drive</t>
  </si>
  <si>
    <t>Got upset during the sink process and had to take a character error</t>
  </si>
  <si>
    <t>Yes-it is an ongoing process</t>
  </si>
  <si>
    <t>We have been getting along well lately</t>
  </si>
  <si>
    <t>Victorious-my ability to manipulate my vertigo is coming online</t>
  </si>
  <si>
    <t>Victorious</t>
  </si>
  <si>
    <t>Posture-hugely important for me to be making the move to proper posture</t>
  </si>
  <si>
    <t>Posture</t>
  </si>
  <si>
    <t>Productivity-I am going to have fun today hanging with my parents</t>
  </si>
  <si>
    <t>Productivity</t>
  </si>
  <si>
    <t>Dry Erase board for exercise program maybe inside weight rack to save space</t>
  </si>
  <si>
    <t>Meditation area or yoga area in bedroom with charts and tracking etc</t>
  </si>
  <si>
    <t>Jessica push/pull on weekends</t>
  </si>
  <si>
    <t>Travel planning should be more routine</t>
  </si>
  <si>
    <t>greatest categorical movies with folks and a tv show to watch</t>
  </si>
  <si>
    <t>Words of Wisdom generated by us rather than collected include my parents also for time capsule</t>
  </si>
  <si>
    <t>aggregate home ideas that apply to the basement</t>
  </si>
  <si>
    <t>Making Spanish rice</t>
  </si>
  <si>
    <t>Tulsa King marathon</t>
  </si>
  <si>
    <t>Would you Rather?</t>
  </si>
  <si>
    <t>Having candy and ice cream</t>
  </si>
  <si>
    <t>Yep, but I was still more productive than most days</t>
  </si>
  <si>
    <t>She was in a pretty decent mood</t>
  </si>
  <si>
    <t>Happy-yesterday was a good day</t>
  </si>
  <si>
    <t>Happy</t>
  </si>
  <si>
    <t>Fellowship-glad to still be able to spend time with everyone</t>
  </si>
  <si>
    <t>Poetry is a language to describe things that are hard to explain, and contain simple phrases</t>
  </si>
  <si>
    <t>Sometimes you need to be in a receiving state not always in a deliberate state</t>
  </si>
  <si>
    <t>Tardiness-I didn’t get this done on time but better late than never</t>
  </si>
  <si>
    <t>Nap with kitty on my chest</t>
  </si>
  <si>
    <t>Incredible book chapter</t>
  </si>
  <si>
    <t>Just being a slob after not starting my day off right</t>
  </si>
  <si>
    <t>Yes, I was at my parent's house again and things didn’t go well</t>
  </si>
  <si>
    <t>She was touchy yesterday</t>
  </si>
  <si>
    <t>Sloppy-I didn’t perform well yesterday</t>
  </si>
  <si>
    <t>Taridiness</t>
  </si>
  <si>
    <t>Slovenly</t>
  </si>
  <si>
    <t>Sleeping-At least we get to really start over everyday</t>
  </si>
  <si>
    <t>Sleeping</t>
  </si>
  <si>
    <t>Friendliness</t>
  </si>
  <si>
    <t>Paint ceiling tiles one at a time</t>
  </si>
  <si>
    <t>Remember that most of my decisions are going to come without rational decision making so you better make sure you take care of your body so you generate the right automatic outcomes</t>
  </si>
  <si>
    <t>Thoughts and the environmental stimulus changes my actions without me knowing it.</t>
  </si>
  <si>
    <t>My subjective experience is largely determined by the story I tell myself.</t>
  </si>
  <si>
    <t>How do I look at my dictionary of words on my computer</t>
  </si>
  <si>
    <t>Restart novel from the top</t>
  </si>
  <si>
    <t>What can I but that is silk?</t>
  </si>
  <si>
    <t>How can a better recover after exercise?</t>
  </si>
  <si>
    <t>Look at coping skills</t>
  </si>
  <si>
    <t>How does basketball actually work on the team level?</t>
  </si>
  <si>
    <t>Add brain training video game to checklist and make it part of rotation</t>
  </si>
  <si>
    <t>Add Mexican Chicken and Rice to recipes</t>
  </si>
  <si>
    <t>Outdoors/Sunlight Minutes</t>
  </si>
  <si>
    <t>Would you Rather? Game</t>
  </si>
  <si>
    <t>Lunch at Brasky's</t>
  </si>
  <si>
    <t>Late night screw</t>
  </si>
  <si>
    <t>Over on sat fats</t>
  </si>
  <si>
    <t>Yes-going to start counting this week</t>
  </si>
  <si>
    <t>She got way too drunk but it was her fault</t>
  </si>
  <si>
    <t>Stressed-Jess was a handful yesterday</t>
  </si>
  <si>
    <t>Stressed</t>
  </si>
  <si>
    <t>Creativity-Being able to find things to do and execute them is a gift</t>
  </si>
  <si>
    <t>Creativity</t>
  </si>
  <si>
    <t>Rest-Today I need to recover on my diet and attitude</t>
  </si>
  <si>
    <t>Fellowship</t>
  </si>
  <si>
    <t>"Would you Rather?" Game</t>
  </si>
  <si>
    <t>Making Spanish Chicken &amp; Rice while hanging out in the kitchen</t>
  </si>
  <si>
    <t>Continued progresss on cervical vertigo</t>
  </si>
  <si>
    <t>Government agencies acknowledge coronavirus pandemic leaked from lab</t>
  </si>
  <si>
    <t>Fox News admits knowing about reporting election lies to drive ratings</t>
  </si>
  <si>
    <t>Biden dumps more money into Urkaine and Russian troops mass for a Spring offense</t>
  </si>
  <si>
    <t>Jerry Richardson, former owner of Hardee's and the Carolina Panthers, dead at 86</t>
  </si>
  <si>
    <t>Weather:  Overcast 61/27</t>
  </si>
  <si>
    <r>
      <rPr>
        <b/>
        <u/>
        <sz val="12"/>
        <color theme="1"/>
        <rFont val="Calibri"/>
        <family val="2"/>
        <scheme val="minor"/>
      </rPr>
      <t>Gratitude</t>
    </r>
    <r>
      <rPr>
        <sz val="12"/>
        <color theme="1"/>
        <rFont val="Calibri"/>
        <family val="2"/>
        <charset val="134"/>
        <scheme val="minor"/>
      </rPr>
      <t>: a feeling of appreciation and thankfulness from moment to moment as you keep in mind that life is finite and fleeting</t>
    </r>
  </si>
  <si>
    <t>Efficient with my time and thinking and mental effort pool</t>
  </si>
  <si>
    <t>M-Self control of impulse is limited so need to do selectively</t>
  </si>
  <si>
    <t>47 1/2"</t>
  </si>
  <si>
    <t>17 3/4"</t>
  </si>
  <si>
    <t>47"</t>
  </si>
  <si>
    <t>16 1/2"</t>
  </si>
  <si>
    <t>27 3/4"</t>
  </si>
  <si>
    <t>Week of 2/28/2023</t>
  </si>
  <si>
    <t>Four Americans kidnapped in Mexico on the way to "tummy tuck"</t>
  </si>
  <si>
    <t>Staying on track and getting my routine tasks knocked out</t>
  </si>
  <si>
    <t>I got overly upset at Jess when she asked me what I was up to this week. I don’t like nosey women haha</t>
  </si>
  <si>
    <t>Yes, I need to be able to talk about things I don’t like without getting mad</t>
  </si>
  <si>
    <t>She was volitle again today.  We need to rest more</t>
  </si>
  <si>
    <t>Great outdoor run in nice weather</t>
  </si>
  <si>
    <t>Going to bed on time</t>
  </si>
  <si>
    <t>Proud-I showed the fortitude to get tasks done that pay off in the long term rather than the short term</t>
  </si>
  <si>
    <t>Proud</t>
  </si>
  <si>
    <t>Structure-I am glad I have a plan rather than just bouncing from one thing to another</t>
  </si>
  <si>
    <t>Structure</t>
  </si>
  <si>
    <t>Peace-I will keep my peace of mind even in spite of stress</t>
  </si>
  <si>
    <t>Peace</t>
  </si>
  <si>
    <t>Sweet tea based drink</t>
  </si>
  <si>
    <t>Chat GPT</t>
  </si>
  <si>
    <t>The spiritual side of a person is the one that tells the mind that it wont quit</t>
  </si>
  <si>
    <t>Got to look at cold water immersion</t>
  </si>
  <si>
    <t>Read "Darwin's Stickers" on Radiolab blog</t>
  </si>
  <si>
    <t>Neff accounting</t>
  </si>
  <si>
    <t>Check out Serial</t>
  </si>
  <si>
    <t>Add joint project to scorecard</t>
  </si>
  <si>
    <t>Theurputic stuff for Jess</t>
  </si>
  <si>
    <t>Add fitness challenge stuff</t>
  </si>
  <si>
    <t>Mental floss add as e website for a 7</t>
  </si>
  <si>
    <t>Jess needs to rest more around call weeks</t>
  </si>
  <si>
    <t>Communication skills to say hard things without anger</t>
  </si>
  <si>
    <t>Furniture building principles</t>
  </si>
  <si>
    <t>Proper ergonomics for sleep</t>
  </si>
  <si>
    <t>Go to apple music browse when doing new music bands for this checklist</t>
  </si>
  <si>
    <t>Doc-untold history of US</t>
  </si>
  <si>
    <t>Richard Pryor  and Frank Sinatara on plaque?</t>
  </si>
  <si>
    <t xml:space="preserve"> Get digital aging software to see your future self</t>
  </si>
  <si>
    <t>Biden suggests plan to raise taxes on those making over $400,000</t>
  </si>
  <si>
    <t>Movie night in bed</t>
  </si>
  <si>
    <t>Chat GPT is a revolution</t>
  </si>
  <si>
    <t>New pipe smoking process</t>
  </si>
  <si>
    <t>Vertigo hammering me</t>
  </si>
  <si>
    <t>Not really but I need to stop doing whatever I am doing right now</t>
  </si>
  <si>
    <t>She is really upset that I am not feeling well</t>
  </si>
  <si>
    <t>Anxious-I am having a hard time pinpointing what is going on with my condition right now</t>
  </si>
  <si>
    <t>Anxious</t>
  </si>
  <si>
    <t>Life-I am still very glad to be alive</t>
  </si>
  <si>
    <t>Positivity-Today I will savor my life despite any difficult circumstances</t>
  </si>
  <si>
    <t>Positivity</t>
  </si>
  <si>
    <t>Wedge to sleep on?</t>
  </si>
  <si>
    <t>How can I self massage? Like that one thing you lay on type of stuff</t>
  </si>
  <si>
    <t>Learn about set point with weight</t>
  </si>
  <si>
    <t>What are my non-negoitable values or principles?</t>
  </si>
  <si>
    <t>Clot and stroke prevention practices</t>
  </si>
  <si>
    <t>Morning Health Routine</t>
  </si>
  <si>
    <t>What are all the world heritage sites? Maybe art of all of them</t>
  </si>
  <si>
    <t>Online businesses struggling to respond to large language models</t>
  </si>
  <si>
    <t>TMJ discovery</t>
  </si>
  <si>
    <t>Naming the ChatBot steve</t>
  </si>
  <si>
    <t>Hanging in bed with the kitty</t>
  </si>
  <si>
    <t>Didn’t work out with weights today</t>
  </si>
  <si>
    <t>She was in a better mood today while doing another juice fast</t>
  </si>
  <si>
    <t>Hopeful-TMJ discovery could be big</t>
  </si>
  <si>
    <t>Hopeful</t>
  </si>
  <si>
    <t>Relaxation-Being able to rest when I need to is really important</t>
  </si>
  <si>
    <t>Relaxation</t>
  </si>
  <si>
    <t>Normalcy-Going to get back into the groove today</t>
  </si>
  <si>
    <t>Morning Mile Walk</t>
  </si>
  <si>
    <t>Expected Value</t>
  </si>
  <si>
    <t>Self-Massage</t>
  </si>
  <si>
    <r>
      <rPr>
        <b/>
        <sz val="12"/>
        <color theme="1"/>
        <rFont val="Calibri"/>
        <family val="2"/>
        <scheme val="minor"/>
      </rPr>
      <t>Values</t>
    </r>
    <r>
      <rPr>
        <sz val="12"/>
        <color theme="1"/>
        <rFont val="Calibri"/>
        <family val="2"/>
        <scheme val="minor"/>
      </rPr>
      <t xml:space="preserve">                                                                                                                                                              (ranked by importance)</t>
    </r>
  </si>
  <si>
    <t>Quick Decision Success                      (%)</t>
  </si>
  <si>
    <t>Low Effort Success              (%)</t>
  </si>
  <si>
    <t>Probability of Serious Negative Consequences                          (%)</t>
  </si>
  <si>
    <t>Probability of Highly Valuable Outcomes                (%)</t>
  </si>
  <si>
    <t>Value of Low Effort                    (0-25)</t>
  </si>
  <si>
    <t>Value of Highly Beneficial Outcomes                (0-25)</t>
  </si>
  <si>
    <t>Value of Negative Outcomes                     (-25-0)</t>
  </si>
  <si>
    <t>Probability of Good Outcome                (%)</t>
  </si>
  <si>
    <t>Prosecutors indicate that charges from Trump are likely</t>
  </si>
  <si>
    <t>TMJ is solving vertigo</t>
  </si>
  <si>
    <t>AI continues to dominate</t>
  </si>
  <si>
    <t>Effortless bike ride</t>
  </si>
  <si>
    <t>SNL should be played first</t>
  </si>
  <si>
    <t>She was hungry as hell yesterday from another juice cleanse</t>
  </si>
  <si>
    <t>Normalcy</t>
  </si>
  <si>
    <t>Excited</t>
  </si>
  <si>
    <t>Excited-TMJ principles are turning the corner for me</t>
  </si>
  <si>
    <t>Baseline-Feeling somewhat normal was awesome</t>
  </si>
  <si>
    <t>Baseline</t>
  </si>
  <si>
    <t>Production-Today I am going to whoop some ass</t>
  </si>
  <si>
    <t>Production</t>
  </si>
  <si>
    <t>Hours with Sitting Compensation Not Completed</t>
  </si>
  <si>
    <t>Consider making a habits section rather than skills</t>
  </si>
  <si>
    <t>Breathe throuhg my nose and you need to use it or lose it</t>
  </si>
  <si>
    <t>Tape your mouth when you go to bed to prevent sleep apnea</t>
  </si>
  <si>
    <t>Look into TMJ stuff</t>
  </si>
  <si>
    <t>Strengthen my jaw</t>
  </si>
  <si>
    <t>Cerivical pillow</t>
  </si>
  <si>
    <t>Need to get textbooks in the lineup</t>
  </si>
  <si>
    <t>Casual thinking versus statistical thinking</t>
  </si>
  <si>
    <t>HALO EFFECT</t>
  </si>
  <si>
    <t>Truly independent analysis is valuable on a serious issue.  Think of the group being able to guess how many candies are in the jar</t>
  </si>
  <si>
    <t>How can I develop a personal style</t>
  </si>
  <si>
    <t>Understand basics of investment and add principles to budget</t>
  </si>
  <si>
    <t>How can I explore the diversity of human thinking</t>
  </si>
  <si>
    <t>MG-Empathy: Understanding that the subjective and personal nature of our experiences creates our perceptions of the world around us that are unique to ourselves, and others may have different experiences or interpretations of the same events.</t>
  </si>
  <si>
    <t>Joint</t>
  </si>
  <si>
    <t>Homeoblock mouth expander from Dentist</t>
  </si>
  <si>
    <t>Goal Expected Values Completed</t>
  </si>
  <si>
    <t>Goal Selection &amp; Visualization</t>
  </si>
  <si>
    <t>Brain Storming Activity: Reduce cognitive load by making things systematic and routine to be more effective and to get more done</t>
  </si>
  <si>
    <t>Relationships with animals</t>
  </si>
  <si>
    <t>Weather:</t>
  </si>
  <si>
    <t>Bears trade number overall pick for haul of picks and DJ Moore</t>
  </si>
  <si>
    <t>Hamburgers for dinner</t>
  </si>
  <si>
    <t>Talk with Matt</t>
  </si>
  <si>
    <t>Rant on the phone with Bo</t>
  </si>
  <si>
    <t>Lost sense of time and mindfulness</t>
  </si>
  <si>
    <t>She was very happy to be complete with a call week</t>
  </si>
  <si>
    <t>Inspired-The new chatbots are so powerful its truly a marvel</t>
  </si>
  <si>
    <t>Inspired</t>
  </si>
  <si>
    <t>Dentistry-So thankful there is someone I can see aobut TMJ</t>
  </si>
  <si>
    <t>Dentistry</t>
  </si>
  <si>
    <t>Clear 43/21</t>
  </si>
  <si>
    <t>Caring-I am going to show Jessica I care about her today</t>
  </si>
  <si>
    <t>Caring</t>
  </si>
  <si>
    <t>How can I keep a better sense of mindfulness throughout the day especially regarding time</t>
  </si>
  <si>
    <t>Daily Log and Keywords</t>
  </si>
  <si>
    <t>Chinese-Brokered Deal Upends Mideast Diplomacy and Challenges U.S.</t>
  </si>
  <si>
    <t>Exorcist watch at night</t>
  </si>
  <si>
    <t>Working on an weekend has started</t>
  </si>
  <si>
    <t>Overeating bad food</t>
  </si>
  <si>
    <t>My medicine for migraines zombied her ass all morning</t>
  </si>
  <si>
    <t>Unfocused-The eating was not fun for the expense</t>
  </si>
  <si>
    <t>Mentorship-I have had good mentors and I have mentored well</t>
  </si>
  <si>
    <t>Mentorship</t>
  </si>
  <si>
    <t>Showers 40/29</t>
  </si>
  <si>
    <t>Optimism</t>
  </si>
  <si>
    <t>Optimism-I may not understand the good in this situation but it is there</t>
  </si>
  <si>
    <t>Make a GRAPHIC NOVEL</t>
  </si>
  <si>
    <t>DEBATE SKILLS</t>
  </si>
  <si>
    <t>What FREE THINGS I am missing out on</t>
  </si>
  <si>
    <t>EMOTIONAL INTELLIGENCE</t>
  </si>
  <si>
    <t>GROWTH MINDSET</t>
  </si>
  <si>
    <t>FINANICIAL LITERACY</t>
  </si>
  <si>
    <t>TIME MANAGMENT</t>
  </si>
  <si>
    <t>Cant let conclusions win over arguments all the time</t>
  </si>
  <si>
    <t>Heuristic vs statistical thinking</t>
  </si>
  <si>
    <t>System 1 is generating impressions and System 2 is making them beliefs once validated</t>
  </si>
  <si>
    <t>Use characteristics of system 2 in "Thinking Fast &amp; Slow" p. 105</t>
  </si>
  <si>
    <t>Need to eat good if I am going to overeat</t>
  </si>
  <si>
    <t>Categories</t>
  </si>
  <si>
    <t>Current Events TV Watched</t>
  </si>
  <si>
    <t>Paint lamp shade</t>
  </si>
  <si>
    <t>Wood Burning</t>
  </si>
  <si>
    <t>Regulators Close Another Bank and Move to Protect Deposits</t>
  </si>
  <si>
    <t>Good bike sprint</t>
  </si>
  <si>
    <t>Going to bed early and getting some rest</t>
  </si>
  <si>
    <t>Pulp Fiction watch</t>
  </si>
  <si>
    <t>Jessica continues to piss me off haha</t>
  </si>
  <si>
    <t>Yes, I need to cool down more</t>
  </si>
  <si>
    <t>She has a big fucking mouth</t>
  </si>
  <si>
    <t>Persecuted-Jessica's comments are turning me off</t>
  </si>
  <si>
    <t>Persecuted</t>
  </si>
  <si>
    <t>Tomorrow-Get to start over tomorrow as least haha</t>
  </si>
  <si>
    <t>Tomorrow</t>
  </si>
  <si>
    <t>Overcast 35/28</t>
  </si>
  <si>
    <t>Healing-Today I wll continue to heal my TMJ</t>
  </si>
  <si>
    <t>Healing</t>
  </si>
  <si>
    <t>Bird thing to prevent birds at front entrance</t>
  </si>
  <si>
    <t>Fix BB Gun</t>
  </si>
  <si>
    <t>Week of 3/13/2023</t>
  </si>
  <si>
    <t>Overcast 64/40</t>
  </si>
  <si>
    <t>TMJ Discovery</t>
  </si>
  <si>
    <t>Silicon Valley Bank collapses from classic bank run</t>
  </si>
  <si>
    <t>Bud Grant, Longtime Minnesota Vikings Coach, Dies at 95</t>
  </si>
  <si>
    <t>What were the three biggest world figure to die this week?</t>
  </si>
  <si>
    <t>Who was the the most important person to pass away today?</t>
  </si>
  <si>
    <t>Robert Blake, ‘Baretta’ Star Acquitted in Wife’s Murder, Dies at 89</t>
  </si>
  <si>
    <t>Otis Taylor, Star Receiver for the Kansas City Chiefs, Dies at 80</t>
  </si>
  <si>
    <t>Value</t>
  </si>
  <si>
    <t>CONCEPT</t>
  </si>
  <si>
    <t>17 /12"</t>
  </si>
  <si>
    <t>46 7/8"</t>
  </si>
  <si>
    <t>16 7/8"</t>
  </si>
  <si>
    <t>Joint Budget Planning Minutes</t>
  </si>
  <si>
    <t>All Data from Entertainment Entered</t>
  </si>
  <si>
    <t>Regional Banks Slammed by Fear of a Broader Financial Crisis</t>
  </si>
  <si>
    <t>Mary Bauermeister, Avant-Garde Artist and Host, Dies at 88</t>
  </si>
  <si>
    <t>Trip planning with Garrett</t>
  </si>
  <si>
    <t>Great "The Gray Area" podcast</t>
  </si>
  <si>
    <t>10 minute meal planning</t>
  </si>
  <si>
    <t>Not being productve enough on goals</t>
  </si>
  <si>
    <t>She was trying to be in a much better mood today</t>
  </si>
  <si>
    <t>Playful-I was having fun playing around last night</t>
  </si>
  <si>
    <t>Playful</t>
  </si>
  <si>
    <t>ChatGPT-turned meal planning into a snap</t>
  </si>
  <si>
    <t>ChatGPT</t>
  </si>
  <si>
    <t>Clear 40/23</t>
  </si>
  <si>
    <t>Humor-Try to find a little fun today in the face of chorses coming by my</t>
  </si>
  <si>
    <t>Humor</t>
  </si>
  <si>
    <t>Get an automatic calendar for dates</t>
  </si>
  <si>
    <t>Build out self massage program</t>
  </si>
  <si>
    <t>Have the photo journals printed and put them in a book that can be flipped throught pictures only on TV</t>
  </si>
  <si>
    <t>Mediterrean diet research</t>
  </si>
  <si>
    <t>Sometimes we feel compelled to engage in destructive behaviors, but the result is usually regretful once it is over.  What is a healthy way to resolve the desire for destructive behavior?  Some people like destructive behavior it seems.</t>
  </si>
  <si>
    <t>Learn about Hyperviligence</t>
  </si>
  <si>
    <t>Solar powered battery charger</t>
  </si>
  <si>
    <t>4 Step Emotional Healing process: name the emotional wound, acknowledge the pain the wound is causing, grieving the pain intentionally, pivot off the old emotional pattern</t>
  </si>
  <si>
    <t>Value of Quick Decision                          (0-25)</t>
  </si>
  <si>
    <t>Picking entertainment needs to be more delibrate like Jess and rate future lists</t>
  </si>
  <si>
    <t>How to apply value errors for longer time periods</t>
  </si>
  <si>
    <t>Goals tab with goal processing methodology similar to Project Planner</t>
  </si>
  <si>
    <t>Task Priority</t>
  </si>
  <si>
    <t>Russian Warplane Hits American Drone Over Black Sea, U.S. Says</t>
  </si>
  <si>
    <t>Dick Fosbury, 76, Whose ‘Flop’ Transformed the High Jump, Is Dead</t>
  </si>
  <si>
    <t>Productive televisit with the doctor Chambers</t>
  </si>
  <si>
    <t>Finally got all my goal ideas valued</t>
  </si>
  <si>
    <t>Good phone call with dad</t>
  </si>
  <si>
    <t>Candy bag attack again today</t>
  </si>
  <si>
    <t>Yes-Not really sure haha</t>
  </si>
  <si>
    <t>She was in a decent mood, but it was on a razor's edge</t>
  </si>
  <si>
    <t>Rushed-Too many errands yesterday to have a super comfortable day</t>
  </si>
  <si>
    <t>Rushed</t>
  </si>
  <si>
    <t>Peace-China may be a world power now, but at least they are more peaceful</t>
  </si>
  <si>
    <t>Partly Cloudy 53/26</t>
  </si>
  <si>
    <t>Peacefulness</t>
  </si>
  <si>
    <t>Peacefulness-Pain in the ass day coming up, but I am going to maintain my composure</t>
  </si>
  <si>
    <t>Yearly Home Punch List</t>
  </si>
  <si>
    <t>"Color of the month" Where we paint on wall</t>
  </si>
  <si>
    <t>Lava lamp</t>
  </si>
  <si>
    <t>EKG</t>
  </si>
  <si>
    <t>Bank Fears Go Global, Sending a Shudder Through Markets</t>
  </si>
  <si>
    <t>Lynn Seymour, Acclaimed Ballerina and a Dramatic Force, Dies at 83</t>
  </si>
  <si>
    <t>Muscle relaxer felt good as hell</t>
  </si>
  <si>
    <t>Finally got back to knocking out goals</t>
  </si>
  <si>
    <t>Not having to go to the dentist cause he was closed haha</t>
  </si>
  <si>
    <t>Not getting the entire scorecard comeplete this week</t>
  </si>
  <si>
    <t>She needed some liquour to stay on track haha</t>
  </si>
  <si>
    <t>Distant-Not really a strong day either way</t>
  </si>
  <si>
    <t>Distant</t>
  </si>
  <si>
    <t>Serendipity-Sometimes things just work out</t>
  </si>
  <si>
    <t>Serendipity</t>
  </si>
  <si>
    <t>Unfocused</t>
  </si>
  <si>
    <t>Rainy 49/41</t>
  </si>
  <si>
    <t>Connection-Today Jess and I are going to emotionally connect</t>
  </si>
  <si>
    <t>Connection</t>
  </si>
  <si>
    <t>Brain Training: Daily Items</t>
  </si>
  <si>
    <t>Sleep Routine</t>
  </si>
  <si>
    <t>Non-Fiction Fact</t>
  </si>
  <si>
    <t>Night Hygiene</t>
  </si>
  <si>
    <t>Satisfaction</t>
  </si>
  <si>
    <t>Fiction Reading</t>
  </si>
  <si>
    <t>Non-Fiction Reading</t>
  </si>
  <si>
    <t>Self-Improvement</t>
  </si>
  <si>
    <t>Efficency</t>
  </si>
  <si>
    <t>Value Errors</t>
  </si>
  <si>
    <t>Joe's 30 Minute TV</t>
  </si>
  <si>
    <t>Jess's 30 Minute TV</t>
  </si>
  <si>
    <t>Physical Game</t>
  </si>
  <si>
    <t>Treat</t>
  </si>
  <si>
    <t>Sports Games</t>
  </si>
  <si>
    <t>Joint Projects</t>
  </si>
  <si>
    <t>Best Entertainment Video</t>
  </si>
  <si>
    <t>Best Entertainment Website</t>
  </si>
  <si>
    <t>Best Entertainment Audio</t>
  </si>
  <si>
    <t>General Learning Fact</t>
  </si>
  <si>
    <t>Learning Article Fact</t>
  </si>
  <si>
    <t>Learning Article</t>
  </si>
  <si>
    <t>Learning Video Fact</t>
  </si>
  <si>
    <t>Learning Video</t>
  </si>
  <si>
    <t>Commitments</t>
  </si>
  <si>
    <t>Hair, Skin, Teeth, or Massage Hygiene</t>
  </si>
  <si>
    <t>Afternoon Hygiene</t>
  </si>
  <si>
    <t>Music Artist Add</t>
  </si>
  <si>
    <t>60 Zone Minutes of Cardio</t>
  </si>
  <si>
    <t>Morning Organization &amp; Tasks</t>
  </si>
  <si>
    <t>Morning Hygiene</t>
  </si>
  <si>
    <t>Caffeine</t>
  </si>
  <si>
    <t>Interior Design Update</t>
  </si>
  <si>
    <t>Meal Planning</t>
  </si>
  <si>
    <t>Photo Journal</t>
  </si>
  <si>
    <t>Quote of the Week</t>
  </si>
  <si>
    <t>Fitness Challenge Email</t>
  </si>
  <si>
    <t>Grocery Run</t>
  </si>
  <si>
    <t>Routine Online Shopping</t>
  </si>
  <si>
    <t>Weekly Log and Data Table</t>
  </si>
  <si>
    <t>Daily Supplements &amp; Green Tea</t>
  </si>
  <si>
    <t>Remove Points for Weekly &amp; Monthly Character Errors</t>
  </si>
  <si>
    <t>Reasoning &amp; Critical Thinking</t>
  </si>
  <si>
    <t>Emotions &amp; Feelings</t>
  </si>
  <si>
    <t>Wall Street’s Biggest Banks Rescue Teetering First Republic</t>
  </si>
  <si>
    <t>Bobby Caldwell, Silky-Voiced R&amp;B Crooner, Dies at 71</t>
  </si>
  <si>
    <t>Putting together the "Favorites" list</t>
  </si>
  <si>
    <t>Critical thinking daily process is awesome</t>
  </si>
  <si>
    <t>Overeating</t>
  </si>
  <si>
    <t>She was in a shitty mood</t>
  </si>
  <si>
    <t>Tense-Jessica was a lot to handle last night</t>
  </si>
  <si>
    <t>Tense</t>
  </si>
  <si>
    <t>Telefriends-I may not have local friends, but I do have telefriends haha</t>
  </si>
  <si>
    <t>Light Snow 36/25</t>
  </si>
  <si>
    <t>Enthusiasm-I am going to get a lot done today without getting frustrated</t>
  </si>
  <si>
    <t>Telefriends</t>
  </si>
  <si>
    <t>Enthusiam</t>
  </si>
  <si>
    <t>Gardening on scorecard</t>
  </si>
  <si>
    <t>Make a physical photo journal</t>
  </si>
  <si>
    <t>Animal of the Week</t>
  </si>
  <si>
    <t>Divert 15% of income to portfolio when partner and pick three money mangers</t>
  </si>
  <si>
    <t>Number</t>
  </si>
  <si>
    <t>Date</t>
  </si>
  <si>
    <t>Type</t>
  </si>
  <si>
    <t>Reviewer</t>
  </si>
  <si>
    <t>People</t>
  </si>
  <si>
    <t>Locations</t>
  </si>
  <si>
    <t>Score</t>
  </si>
  <si>
    <t>Food/Drink</t>
  </si>
  <si>
    <t>Get Together</t>
  </si>
  <si>
    <t>Environment</t>
  </si>
  <si>
    <t>Giving Back</t>
  </si>
  <si>
    <t>Time</t>
  </si>
  <si>
    <t>Joe, Jess, Larry, Becky</t>
  </si>
  <si>
    <t>Our House</t>
  </si>
  <si>
    <t>Arrest Warrant From Criminal Court Pierces Putin’s Aura of Impunity</t>
  </si>
  <si>
    <t>Lance Reddick, Star of ‘The Wire’ and ‘John Wick,’ Dies at 60</t>
  </si>
  <si>
    <t>Lunch at Alexander's Steakhouse</t>
  </si>
  <si>
    <t>Muscle relaxer with my dad</t>
  </si>
  <si>
    <t>Spring cleaning with mom</t>
  </si>
  <si>
    <t>Didn’t see her haha</t>
  </si>
  <si>
    <t>Strong-I feel good about my performance yesterday.</t>
  </si>
  <si>
    <t>Strong</t>
  </si>
  <si>
    <t>Family-I love that I can still spend time with my parents.</t>
  </si>
  <si>
    <t>Family</t>
  </si>
  <si>
    <t>Overcast 27/13</t>
  </si>
  <si>
    <t>Perception-I am going to find furniture ideas today.</t>
  </si>
  <si>
    <t>Perception</t>
  </si>
  <si>
    <t>One combined future Entertainment list</t>
  </si>
  <si>
    <t>Print quote of the week and put them in a book</t>
  </si>
  <si>
    <t>20 Years After U.S. Invasion, Iraq Is a Freer Place, but Not a Hopeful One</t>
  </si>
  <si>
    <t>Polito Vega, Salsa ‘King’ of New York Radio, Dies at 84</t>
  </si>
  <si>
    <t>Trip to Goods with my mom and Jess</t>
  </si>
  <si>
    <t>Going to bed</t>
  </si>
  <si>
    <t>Movie marathon last night</t>
  </si>
  <si>
    <t>She seemed less burnout today than ususal.</t>
  </si>
  <si>
    <t>Content-Nothing major to report, but I did not have a great day either</t>
  </si>
  <si>
    <t>Content</t>
  </si>
  <si>
    <t>Stability-So glad to have another day of a clear mind in the books.</t>
  </si>
  <si>
    <t>Clear 37/16</t>
  </si>
  <si>
    <t>Intuitive-Today I am going to go with the flow and not get upset</t>
  </si>
  <si>
    <t>Intuitive</t>
  </si>
  <si>
    <t>Daily Photography</t>
  </si>
  <si>
    <t>Before Collapse of Silicon Valley Bank, the Fed Spotted Big Problems</t>
  </si>
  <si>
    <t>Cruz Miguel Ortíz Cuadra, ‌Face of Puerto Rican Culinary History, Dies at 67</t>
  </si>
  <si>
    <t>Back rub at night</t>
  </si>
  <si>
    <t>Lazy gaming day</t>
  </si>
  <si>
    <t>Watching Interstellar</t>
  </si>
  <si>
    <t>Not scoring enough points to make my week better</t>
  </si>
  <si>
    <t>She was about back to normal yesterday</t>
  </si>
  <si>
    <t>Withdrawn-I didn’t have any extra juice yesterday</t>
  </si>
  <si>
    <t>Withdrawn</t>
  </si>
  <si>
    <t>Jessica-she is great when she is in control of herself</t>
  </si>
  <si>
    <t>Clear 50/26</t>
  </si>
  <si>
    <t>Serene-I am going to keep my mind in a peaceful state today</t>
  </si>
  <si>
    <t>Serene</t>
  </si>
  <si>
    <t>Mixed 53/13</t>
  </si>
  <si>
    <t>What was the biggest world figures to die this week?</t>
  </si>
  <si>
    <t>What was the meal, country, and US city of the week?</t>
  </si>
  <si>
    <t>What was the person and quote of the week?</t>
  </si>
  <si>
    <t>Sweden</t>
  </si>
  <si>
    <t>Swedish Meatballs</t>
  </si>
  <si>
    <t>"Watch my dust"-Babe Ruth</t>
  </si>
  <si>
    <t>A</t>
  </si>
  <si>
    <t>47 3/8"</t>
  </si>
  <si>
    <t>18"</t>
  </si>
  <si>
    <t>26 3/8"</t>
  </si>
  <si>
    <t>Packages &amp; Project Table Cleaned Up</t>
  </si>
  <si>
    <t>Email &amp; Whiteboard Cleaned Up</t>
  </si>
  <si>
    <t>News &amp; Podcast Selections</t>
  </si>
  <si>
    <t>Skill Practice &amp; Refresh Complete</t>
  </si>
  <si>
    <t>Learning Audio Facts</t>
  </si>
  <si>
    <t>Technique 4</t>
  </si>
  <si>
    <t>Check in with yourself and see if you feel more grounded and centered.</t>
  </si>
  <si>
    <t>No character errors related to emtional outbursts</t>
  </si>
  <si>
    <t>Experience my emtions in a healthy way and to not encourage bad emotional habits.</t>
  </si>
  <si>
    <t>Yesterday's Scorecard</t>
  </si>
  <si>
    <t>World Has Less Than a Decade to Stop Catastrophic Warming, U.N. Panel Says</t>
  </si>
  <si>
    <t>Stuart Hodes, Who Danced With Martha Graham, Is Dead at 98</t>
  </si>
  <si>
    <t>Great start to the week</t>
  </si>
  <si>
    <t>Refined podcast system</t>
  </si>
  <si>
    <t>Jess was fun to be around last night</t>
  </si>
  <si>
    <t>Not getting to my goals today, but Mondays are jam packed</t>
  </si>
  <si>
    <t>She was in good mood despite some troubles at work with her coworker</t>
  </si>
  <si>
    <t>Successful-I rolled right through my day and had a decent amount of fun</t>
  </si>
  <si>
    <t>Successful</t>
  </si>
  <si>
    <t>Luck</t>
  </si>
  <si>
    <t>Luck-Sometimes things do break your way and I appreciate that</t>
  </si>
  <si>
    <t>Rainy 51/35</t>
  </si>
  <si>
    <t>Patience-I am going to pause and collect myself one time today using my new emtion regulation process</t>
  </si>
  <si>
    <t>Rate Goods trip</t>
  </si>
  <si>
    <t>Rate foods from last week and drink</t>
  </si>
  <si>
    <t>TMJ packet</t>
  </si>
  <si>
    <t>What is the use of sheep wool? Where can I get some?</t>
  </si>
  <si>
    <t>Bert Kershieri at Civic Center</t>
  </si>
  <si>
    <t>Add night time tea</t>
  </si>
  <si>
    <t>Bayesian reasoning calls for two practices: 1. Anchor your judgement of the probability of an outcome on a plausible base rate.  2. Question the diagnosticity of your evidence. IF you put a probability on both, multiply the base rate probability by the probability your hypotheses is correct over alternatives after considering evidence.  Remember your impressions are often exaggerated.</t>
  </si>
  <si>
    <t>Pay Critter control.  Confirm this is how the program works</t>
  </si>
  <si>
    <t>Fire ex.</t>
  </si>
  <si>
    <t>Take another deep breath and visualize your emotion as being blown out by your exhale through your mouth</t>
  </si>
  <si>
    <t>Take three deep breaths in through your nose, and exhale slowly through your nose while acknowledging your emotions by saying to yourself, "I am feeling (insert emotion) right now."</t>
  </si>
  <si>
    <t>Take one final deep breath and release any tension you may be holding in your body while employing positive self-talk by saying to yourself, "I am in control of my emotions. I can handle this situation."</t>
  </si>
  <si>
    <t>Xi and Putin Bind China and Russia’s Economies Further, Despite War in Ukraine</t>
  </si>
  <si>
    <t>Willis Reed, Hall of Fame Center for Champion Knicks, Dies at 80</t>
  </si>
  <si>
    <t>Great discussion with Matt yesterday</t>
  </si>
  <si>
    <t>Kicking butt on my workouts right now</t>
  </si>
  <si>
    <t>Podcasts finally running smooth</t>
  </si>
  <si>
    <t>No goals again</t>
  </si>
  <si>
    <t>Perhaps I should have days with themes because the scorecard is rather large</t>
  </si>
  <si>
    <t>Smooth day with her despite work hardships</t>
  </si>
  <si>
    <t>Mellow</t>
  </si>
  <si>
    <t>Mellow-I felt pretty relaxed</t>
  </si>
  <si>
    <t>Belief-I really do feel something like God is there.  It feels really good to have it come naturally</t>
  </si>
  <si>
    <t>Belief</t>
  </si>
  <si>
    <t>Patience</t>
  </si>
  <si>
    <t>Rainy 52/40</t>
  </si>
  <si>
    <t>Splendid-Today shall by splendid</t>
  </si>
  <si>
    <t>Splendid</t>
  </si>
  <si>
    <t>Create policies with GPT</t>
  </si>
  <si>
    <t>GPT can summarize data put in or even ask for keywords</t>
  </si>
  <si>
    <t>GPT-Explain it like I am five years old or really condense information into a limited number of words</t>
  </si>
  <si>
    <t>Novel idea where self recycling tech leads to no more need for production unless it is truly for growth</t>
  </si>
  <si>
    <t>V-To make more accurate judgments, it's important to avoid rating things based on general impressions and instead focus on specific qualities. This involves being aware of the halo effect and taking steps to overcome it, such as gathering more information, using multiple sources, and checking your own biases.</t>
  </si>
  <si>
    <t>Value of Good Outcome (1-50)</t>
  </si>
  <si>
    <t>Urgency</t>
  </si>
  <si>
    <t>Nightime Tea</t>
  </si>
  <si>
    <t>Affirmation Word Maintained</t>
  </si>
  <si>
    <t>What do you affirm about yourself?  Add the descriptive keyword to the list. Hold this word in your mind during your hourly mindfulness.</t>
  </si>
  <si>
    <t>Plant Care</t>
  </si>
  <si>
    <t>Points</t>
  </si>
  <si>
    <t>Make a "menu" of hobbies to remind myself of what is available and then make a dedicated hobby area, hobbie tab</t>
  </si>
  <si>
    <t>Movie categories to pick tops</t>
  </si>
  <si>
    <t>Wife Welcomed, Listened To, and Complimented</t>
  </si>
  <si>
    <t>Cat Care: Water, Food, Litter</t>
  </si>
  <si>
    <t>US City of the Week</t>
  </si>
  <si>
    <t>Movie of the Week</t>
  </si>
  <si>
    <t>Sport of the Week</t>
  </si>
  <si>
    <t>Event of the Week</t>
  </si>
  <si>
    <t>The Fed, Still Inflation-Focused, Raised Rates Amid Bank Uncertainty</t>
  </si>
  <si>
    <t>Raphael Mechoulam, ‘Father of Cannabis Research,’ Dies at 92</t>
  </si>
  <si>
    <t>Call with Gary</t>
  </si>
  <si>
    <t>Helping Jess to feel better after work</t>
  </si>
  <si>
    <t>New weekly log process</t>
  </si>
  <si>
    <t>Pretty happy with the results, but I need to find balance between routine and new goals</t>
  </si>
  <si>
    <t>Her coworker has a brain mass and it has been a very tough week for her</t>
  </si>
  <si>
    <t>Compassionate-Feeling for Jessica and her coworker</t>
  </si>
  <si>
    <t>Health-Good health is the most important life to have in life</t>
  </si>
  <si>
    <t>Compassionate</t>
  </si>
  <si>
    <t>Effortless-Trying to find some flow state today</t>
  </si>
  <si>
    <t>Effortless</t>
  </si>
  <si>
    <t>Rainy 48/38</t>
  </si>
  <si>
    <t>Core human beliefs questionaire</t>
  </si>
  <si>
    <t>Weekly Log Selections</t>
  </si>
  <si>
    <t>Events Calender Websites Checked</t>
  </si>
  <si>
    <t>Lawmakers Blast TikTok’s C.E.O. for App’s Ties to China, Escalating Tensions</t>
  </si>
  <si>
    <t>Fuzzy Haskins, Who Helped Turn Doo-Wop Into P-Funk, Dies at 81</t>
  </si>
  <si>
    <t>Good gaming at night</t>
  </si>
  <si>
    <t>Several good podcasts yesterday</t>
  </si>
  <si>
    <t>Laying in bed most of the day</t>
  </si>
  <si>
    <t>Lost my grip on the scorecard later at night</t>
  </si>
  <si>
    <t>She is having a hard time right now</t>
  </si>
  <si>
    <t>Despair-I felt the weight of my death when hearing about Jessica's coworker having that brain mass.</t>
  </si>
  <si>
    <t>Music-When you think about what I takes to make music, it truly is a wonder!</t>
  </si>
  <si>
    <t>Despair</t>
  </si>
  <si>
    <t>Overcast 45/35</t>
  </si>
  <si>
    <t>Refreshed-Today I am going to build back my reserves after taking a hard hit yesterday</t>
  </si>
  <si>
    <t>Refreshed</t>
  </si>
  <si>
    <t>Clean up TO-DO docs</t>
  </si>
  <si>
    <t>How do we go after garage sales this year</t>
  </si>
  <si>
    <t>Need a better pocket kit for when I am out and about</t>
  </si>
  <si>
    <t>Create movie categories and then ranked choice voting to select which one we watch, rank</t>
  </si>
  <si>
    <t>Novel where AI and I trade paragraphs</t>
  </si>
  <si>
    <t>Learn about WHITE HOLES</t>
  </si>
  <si>
    <t>Have GPT play a role</t>
  </si>
  <si>
    <t>Value Concept Development</t>
  </si>
  <si>
    <t>Cognitive Restructuring</t>
  </si>
  <si>
    <t>Recognize negative thoughts or beliefs that do not provide any value.</t>
  </si>
  <si>
    <t>Change the nature of those thoughts and beliefs to provide value.</t>
  </si>
  <si>
    <t>No character errors related to unproductive negative thinking.</t>
  </si>
  <si>
    <t>Identify the negative thought or belief that is causing you distress or negative emotions. For example, "I'll never get this done on time," or "I'm such a failure."</t>
  </si>
  <si>
    <t>Challenge the negative thought by asking yourself if it's really true. Is there evidence that supports the negative thought, or is it just a feeling or perception?</t>
  </si>
  <si>
    <t>Reframe the negative thought by finding evidence to support a more positive or rational belief. For example, "I've completed similar tasks before, and I can do it again," or "Everyone makes mistakes, and I can learn from this experience."</t>
  </si>
  <si>
    <t>Repeat the new, positive belief to yourself several times, emphasizing the evidence that supports it.</t>
  </si>
  <si>
    <t>Emotion Regulation</t>
  </si>
  <si>
    <r>
      <rPr>
        <b/>
        <u/>
        <sz val="12"/>
        <color theme="1"/>
        <rFont val="Calibri"/>
        <family val="2"/>
        <scheme val="minor"/>
      </rPr>
      <t>Resource Efficiency</t>
    </r>
    <r>
      <rPr>
        <sz val="12"/>
        <color theme="1"/>
        <rFont val="Calibri"/>
        <family val="2"/>
        <charset val="134"/>
        <scheme val="minor"/>
      </rPr>
      <t>: prioritizing the use of limited pools of mental and physical effort on important tasks, being mindful of diminishing returns, being present in the moment by focusing on what aspects of the task will produce the most success while avoiding distractions, and recognizing depletion to avoid bad outcomes and optimize success.</t>
    </r>
  </si>
  <si>
    <r>
      <rPr>
        <b/>
        <u/>
        <sz val="12"/>
        <color theme="1"/>
        <rFont val="Calibri"/>
        <family val="2"/>
        <scheme val="minor"/>
      </rPr>
      <t>Self-Control</t>
    </r>
    <r>
      <rPr>
        <sz val="12"/>
        <color theme="1"/>
        <rFont val="Calibri"/>
        <family val="2"/>
        <scheme val="minor"/>
      </rPr>
      <t>: guiding decision-making through selective impulse control while balancing intuition and rational thinking considering trade-offs, and practicing self-care to generate positive intuitive outcomes consdering a limited pool of willpower due to the expenditure of mental effort.</t>
    </r>
  </si>
  <si>
    <r>
      <rPr>
        <b/>
        <u/>
        <sz val="12"/>
        <color theme="1"/>
        <rFont val="Calibri"/>
        <family val="2"/>
        <scheme val="minor"/>
      </rPr>
      <t>Critical Thinking:</t>
    </r>
    <r>
      <rPr>
        <sz val="12"/>
        <color theme="1"/>
        <rFont val="Calibri"/>
        <family val="2"/>
        <charset val="134"/>
        <scheme val="minor"/>
      </rPr>
      <t xml:space="preserve"> is the ability to analyze, evaluate, and interpret information statistically and logically to make informed important decisions and solve problems effectively by questioning assumptions, considering multiple perspectives, assessing the reliability and validity of information, and only drawing conclusions based on a process implementing evidence and reason rather analogy and casual thinking.</t>
    </r>
  </si>
  <si>
    <t>Video Gaming Quality</t>
  </si>
  <si>
    <t>Brain Training: Puzzle Game</t>
  </si>
  <si>
    <t>Expelling Rahul Gandhi From Parliament, Modi Allies Thwart a Top Rival</t>
  </si>
  <si>
    <t>Gordon E. Moore, Intel Co-Founder Behind Moore’s Law, Dies at 94</t>
  </si>
  <si>
    <t>Pigging out while watching movies and playing games</t>
  </si>
  <si>
    <t>Bath and a beer</t>
  </si>
  <si>
    <t>Nap time in afternoon</t>
  </si>
  <si>
    <t>Overeating but it was on purpose</t>
  </si>
  <si>
    <t>She was in a pretty good mood considering her week</t>
  </si>
  <si>
    <t>Slovenly-I pigged out yesterday</t>
  </si>
  <si>
    <t>Rest-It was an old school day where I playing video games all night</t>
  </si>
  <si>
    <t>Rainy 46/35</t>
  </si>
  <si>
    <t>Crackling-I am going to have a lot of fun today in a dynamic way</t>
  </si>
  <si>
    <t>Crackling</t>
  </si>
  <si>
    <t>Random movie generator</t>
  </si>
  <si>
    <t>Random generators for all kinds of things</t>
  </si>
  <si>
    <t>Ask GPT for first principles of any idea</t>
  </si>
  <si>
    <t>Keep trying new things like a kid</t>
  </si>
  <si>
    <t>An Anxious Asia Arms for a War It Hopes to Prevent</t>
  </si>
  <si>
    <t>Greg Wittine, Once a Hero for Disabled Boy Scouts, Dies at 67</t>
  </si>
  <si>
    <t>Felt better yesterday after getting some workouts in</t>
  </si>
  <si>
    <t>Candyfest</t>
  </si>
  <si>
    <t>Listening to Jess's top 100</t>
  </si>
  <si>
    <t>She loved yesterday but man it was unhealthy</t>
  </si>
  <si>
    <t>Sick-Too much damage being taken on these weekends</t>
  </si>
  <si>
    <t>Sick</t>
  </si>
  <si>
    <t>Opportunity-The chance at redemption</t>
  </si>
  <si>
    <t>Opportunity</t>
  </si>
  <si>
    <t>Order-Today I am going to stay ordered in all things</t>
  </si>
  <si>
    <t>Order</t>
  </si>
  <si>
    <t>Mostly Cloudy 58/38</t>
  </si>
  <si>
    <t>Israel Boils as Netanyahu Ousts Minister Who Bucked Court Overhaul</t>
  </si>
  <si>
    <t>Scott Johnson, Playfully Inventive Composer, Is Dead at 70</t>
  </si>
  <si>
    <t>Afternnoon screw</t>
  </si>
  <si>
    <t>Great weather</t>
  </si>
  <si>
    <t>Start over a hundred times on Surviving the Aftermath</t>
  </si>
  <si>
    <t>We got into an argument and she said I make fun of her</t>
  </si>
  <si>
    <t>Disrespected-Jessica's mouth just pisses me off half the time</t>
  </si>
  <si>
    <t>Disrespected</t>
  </si>
  <si>
    <t>Counterfactuals-I could be earning the money with a nagging wife instead haha</t>
  </si>
  <si>
    <t>Counterfactuals</t>
  </si>
  <si>
    <t>Easygoing</t>
  </si>
  <si>
    <t>Easygoing-Today I am not going to get insulted by anything said to me.</t>
  </si>
  <si>
    <t>Overcast 49/31</t>
  </si>
  <si>
    <t>Fertilizer once per month on indoor plants</t>
  </si>
  <si>
    <t>Find a map of local historic districts we can appreciate</t>
  </si>
  <si>
    <t>Generate a lesson plan for learning</t>
  </si>
  <si>
    <t>Breathing control rating to scorecard</t>
  </si>
  <si>
    <t>Make a list of things I find "ideal"</t>
  </si>
  <si>
    <t>Grab Q goals to the right</t>
  </si>
  <si>
    <t>Start Words of wisdom on my own as my statements of fact after doing the critical thinking exercise. Also we could still put ours in but mark them as ours! Fun</t>
  </si>
  <si>
    <t>Need a better way to cast my computer on the screen</t>
  </si>
  <si>
    <t>Regulate alcohol (ounces), caffeine (mg)</t>
  </si>
  <si>
    <t>Salad Greens</t>
  </si>
  <si>
    <t>Bulb &amp; Stem</t>
  </si>
  <si>
    <t>Grains</t>
  </si>
  <si>
    <t>Fruits</t>
  </si>
  <si>
    <t>Arugula</t>
  </si>
  <si>
    <t>Asparagus</t>
  </si>
  <si>
    <t>Amaranth</t>
  </si>
  <si>
    <t>Cranberry</t>
  </si>
  <si>
    <t>Cabbage</t>
  </si>
  <si>
    <t>Chives</t>
  </si>
  <si>
    <t>Quinoa</t>
  </si>
  <si>
    <t>Acai Berry</t>
  </si>
  <si>
    <t>Kale</t>
  </si>
  <si>
    <t>Leek</t>
  </si>
  <si>
    <t>Rice</t>
  </si>
  <si>
    <t>Bluberries</t>
  </si>
  <si>
    <t>Celery</t>
  </si>
  <si>
    <t>Garlic</t>
  </si>
  <si>
    <t>Corn</t>
  </si>
  <si>
    <t>Apples</t>
  </si>
  <si>
    <t>Dill</t>
  </si>
  <si>
    <t>Lemongrass</t>
  </si>
  <si>
    <t>Millet</t>
  </si>
  <si>
    <t>Apricots</t>
  </si>
  <si>
    <t>Lettuce</t>
  </si>
  <si>
    <t>Onion</t>
  </si>
  <si>
    <t>Wild Rice</t>
  </si>
  <si>
    <t>Raspberry</t>
  </si>
  <si>
    <t>Mustard Greens</t>
  </si>
  <si>
    <t>Pearl Onion</t>
  </si>
  <si>
    <t>Oatmeal</t>
  </si>
  <si>
    <t>Strawberry</t>
  </si>
  <si>
    <t>Swiss Chard</t>
  </si>
  <si>
    <t>Shallot</t>
  </si>
  <si>
    <t>Barley</t>
  </si>
  <si>
    <t>Kiwi</t>
  </si>
  <si>
    <t>Watecress</t>
  </si>
  <si>
    <t>Root &amp; Tubers</t>
  </si>
  <si>
    <t>Rye</t>
  </si>
  <si>
    <t>Cherries</t>
  </si>
  <si>
    <t>Wheatgrass</t>
  </si>
  <si>
    <t>Carrot</t>
  </si>
  <si>
    <t>Wheat</t>
  </si>
  <si>
    <t>Grapes</t>
  </si>
  <si>
    <t>Cilantro</t>
  </si>
  <si>
    <t>Ginger</t>
  </si>
  <si>
    <t>Nuts &amp; Seeds</t>
  </si>
  <si>
    <t>Grapefruit</t>
  </si>
  <si>
    <t>Cooked Greens</t>
  </si>
  <si>
    <t>Horseradish</t>
  </si>
  <si>
    <t>Almonds</t>
  </si>
  <si>
    <t>Lemons</t>
  </si>
  <si>
    <t>Beet</t>
  </si>
  <si>
    <t>Parsnip</t>
  </si>
  <si>
    <t>Cashews</t>
  </si>
  <si>
    <t>Lines</t>
  </si>
  <si>
    <t>Bok Choy</t>
  </si>
  <si>
    <t>Potato</t>
  </si>
  <si>
    <t>Peanuts</t>
  </si>
  <si>
    <t>Melons</t>
  </si>
  <si>
    <t>Brussel Sprouts</t>
  </si>
  <si>
    <t>Radish</t>
  </si>
  <si>
    <t>Pecan</t>
  </si>
  <si>
    <t>Organges</t>
  </si>
  <si>
    <t>Sweet Potato</t>
  </si>
  <si>
    <t>Sesame Seeds</t>
  </si>
  <si>
    <t>Peaches</t>
  </si>
  <si>
    <t>Collard Greens</t>
  </si>
  <si>
    <t>Turmeric</t>
  </si>
  <si>
    <t>Chia Seeds</t>
  </si>
  <si>
    <t>Pears</t>
  </si>
  <si>
    <t>Spinach</t>
  </si>
  <si>
    <t>Turnip</t>
  </si>
  <si>
    <t>Flax Seeds</t>
  </si>
  <si>
    <t>Pineapples</t>
  </si>
  <si>
    <t>Vegetable Fruits</t>
  </si>
  <si>
    <t>Water Chesnut</t>
  </si>
  <si>
    <t>Coffee</t>
  </si>
  <si>
    <t>Plums</t>
  </si>
  <si>
    <t>Tomato</t>
  </si>
  <si>
    <t>Yam</t>
  </si>
  <si>
    <t>Walnuts</t>
  </si>
  <si>
    <t>Pomegranates</t>
  </si>
  <si>
    <t>Sweet Peppers</t>
  </si>
  <si>
    <t>Legumes</t>
  </si>
  <si>
    <t>Mustard</t>
  </si>
  <si>
    <t>Bananna</t>
  </si>
  <si>
    <t>Eggplants</t>
  </si>
  <si>
    <t>Chickpea</t>
  </si>
  <si>
    <t>Pistachio</t>
  </si>
  <si>
    <t>Watermelon</t>
  </si>
  <si>
    <t>Squash</t>
  </si>
  <si>
    <t>Garbanzo Bean</t>
  </si>
  <si>
    <t>Pumpkin Seeds</t>
  </si>
  <si>
    <t>Honeydew</t>
  </si>
  <si>
    <t>Cucumbers</t>
  </si>
  <si>
    <t>Green Bean</t>
  </si>
  <si>
    <t>Sunflower Seeds</t>
  </si>
  <si>
    <t>Mango</t>
  </si>
  <si>
    <t>Avocados</t>
  </si>
  <si>
    <t>Lentil</t>
  </si>
  <si>
    <t>Dark Chocolate</t>
  </si>
  <si>
    <t>Cantaloupe</t>
  </si>
  <si>
    <t>Olives</t>
  </si>
  <si>
    <t>Lima Bean</t>
  </si>
  <si>
    <t>Protein</t>
  </si>
  <si>
    <t>Pumpkin</t>
  </si>
  <si>
    <t>Okra</t>
  </si>
  <si>
    <t>Salmon</t>
  </si>
  <si>
    <t>Ranch</t>
  </si>
  <si>
    <t>Zucchini</t>
  </si>
  <si>
    <t>Snap Pea</t>
  </si>
  <si>
    <t>Sardine</t>
  </si>
  <si>
    <t>Salad Dressing</t>
  </si>
  <si>
    <t>Peppers</t>
  </si>
  <si>
    <t>Snow Pea</t>
  </si>
  <si>
    <t>Mackerel</t>
  </si>
  <si>
    <t>Bread</t>
  </si>
  <si>
    <t>Chili Peppers</t>
  </si>
  <si>
    <t>Pea</t>
  </si>
  <si>
    <t>Chicken</t>
  </si>
  <si>
    <t>Bran Cereal</t>
  </si>
  <si>
    <t>Red Bell Pepper</t>
  </si>
  <si>
    <t>Soybean</t>
  </si>
  <si>
    <t>Beef or Pork</t>
  </si>
  <si>
    <t>Granola</t>
  </si>
  <si>
    <t>Yellow Bell Pepper</t>
  </si>
  <si>
    <t>Kidney Bean</t>
  </si>
  <si>
    <t>Eggs</t>
  </si>
  <si>
    <t>Chicken Bone Broth</t>
  </si>
  <si>
    <t>Jalapeno</t>
  </si>
  <si>
    <t>Pinto Bean</t>
  </si>
  <si>
    <t>Egg Whites</t>
  </si>
  <si>
    <t>Jess's Lunch</t>
  </si>
  <si>
    <t>Edible Flowers</t>
  </si>
  <si>
    <t>Black Bean</t>
  </si>
  <si>
    <t>Skim Milk</t>
  </si>
  <si>
    <t>Oatmeal Cups</t>
  </si>
  <si>
    <t>Artichoke</t>
  </si>
  <si>
    <t>Probiotic</t>
  </si>
  <si>
    <t>Protein Shakes</t>
  </si>
  <si>
    <t>Broccoli</t>
  </si>
  <si>
    <t>Olive Oil</t>
  </si>
  <si>
    <t>Yogurt</t>
  </si>
  <si>
    <t>Body Armor</t>
  </si>
  <si>
    <t>Cauliflower</t>
  </si>
  <si>
    <t>Walnut Oil</t>
  </si>
  <si>
    <t>Sauerkraut</t>
  </si>
  <si>
    <t>Veggie Cups/Dips</t>
  </si>
  <si>
    <t>Fungi</t>
  </si>
  <si>
    <t>Flax Oil</t>
  </si>
  <si>
    <t>Kimchi</t>
  </si>
  <si>
    <t>Nuts</t>
  </si>
  <si>
    <t>Mushrooms</t>
  </si>
  <si>
    <t>Snack Rotation</t>
  </si>
  <si>
    <t>Pickles</t>
  </si>
  <si>
    <t>Granola Bars</t>
  </si>
  <si>
    <t>Supplements</t>
  </si>
  <si>
    <t>Popcorn/Zero Cal Cola</t>
  </si>
  <si>
    <t>Traditional Buttermilk</t>
  </si>
  <si>
    <t>Fruit Cup Rotation</t>
  </si>
  <si>
    <t>Protein Powder</t>
  </si>
  <si>
    <t>Pretzel Sticks/Zero Cal Cola</t>
  </si>
  <si>
    <t>Cheddar Cheese</t>
  </si>
  <si>
    <t>Pre-Cut Fruit</t>
  </si>
  <si>
    <t>Vitamin D</t>
  </si>
  <si>
    <t>Fiber One Cookie/Brownie</t>
  </si>
  <si>
    <t>Cottage Cheese</t>
  </si>
  <si>
    <t>Yogurt Cups</t>
  </si>
  <si>
    <t>Algae Oil</t>
  </si>
  <si>
    <t>Rice Crackers/Granola Bars</t>
  </si>
  <si>
    <t>Mozzerella</t>
  </si>
  <si>
    <t>Multi-Vitamin</t>
  </si>
  <si>
    <t>Gouda</t>
  </si>
  <si>
    <t>Marijuana Consumption</t>
  </si>
  <si>
    <t>Affirm New Skill and Value Goals</t>
  </si>
  <si>
    <t>Select New Skill and Value Concepts</t>
  </si>
  <si>
    <t>Breathing</t>
  </si>
  <si>
    <t>Breathe in through the nose.</t>
  </si>
  <si>
    <t>Employ the proper breathing techniques to manage stress and physical load.</t>
  </si>
  <si>
    <t>Note whenever I catch myself mouth breathing.</t>
  </si>
  <si>
    <t>Slowly exhale through the nose as the diaphram reaches full expansion.</t>
  </si>
  <si>
    <t>Use the diapharam muscles to take in a deep breath.</t>
  </si>
  <si>
    <r>
      <rPr>
        <b/>
        <u/>
        <sz val="12"/>
        <color theme="1"/>
        <rFont val="Calibri"/>
        <family val="2"/>
        <scheme val="minor"/>
      </rPr>
      <t>Confidence:</t>
    </r>
    <r>
      <rPr>
        <sz val="12"/>
        <color theme="1"/>
        <rFont val="Calibri"/>
        <family val="2"/>
        <charset val="134"/>
        <scheme val="minor"/>
      </rPr>
      <t>expressing oneself respectfully, assertively, and authentically while maintaining a positive self-image while having the capacity to manage uncertainty and challenges with resilience and without fear of rejection or criticism.</t>
    </r>
  </si>
  <si>
    <t>46 3/4"</t>
  </si>
  <si>
    <t>25 7/8"</t>
  </si>
  <si>
    <t>16 3/4"</t>
  </si>
  <si>
    <t>Heavily Armed Assailant Kills Six at Christian School</t>
  </si>
  <si>
    <t>Bobbi Ercoline, Whose Hug Became a Symbol of Woodstock, Dies at 73</t>
  </si>
  <si>
    <t>Over a hundred point day</t>
  </si>
  <si>
    <t>Double episode of 1923</t>
  </si>
  <si>
    <t>GPT contiunes to be a friend</t>
  </si>
  <si>
    <t>Could have been nicer to Jess</t>
  </si>
  <si>
    <t>She was in a fairly good mood</t>
  </si>
  <si>
    <t>Powerful-I did my Monday routine and some extra goals</t>
  </si>
  <si>
    <t>Powerful</t>
  </si>
  <si>
    <t>Peace-Peace in my life is so wonderful</t>
  </si>
  <si>
    <t>Overcast 50/31</t>
  </si>
  <si>
    <t>Rejuvenation-I am going to rest today in a way that makes me more powerful.</t>
  </si>
  <si>
    <t>How can I improve lung function?</t>
  </si>
  <si>
    <t>Create death and animal rating tabs and sport tab</t>
  </si>
  <si>
    <t>Create weekly log tab</t>
  </si>
  <si>
    <t>What are all the things that can be rented?</t>
  </si>
  <si>
    <t>What kind of coaches could I employ in my life?</t>
  </si>
  <si>
    <t>AI powered virtual assisstant</t>
  </si>
  <si>
    <t>Vertical Herb garden</t>
  </si>
  <si>
    <t>Home weather station</t>
  </si>
  <si>
    <t>Write your favoriate social science equations like life=fun&amp;happiness etc</t>
  </si>
  <si>
    <t>Drinking coffee on an empty stomach</t>
  </si>
  <si>
    <t>Talk more around loved ones by listening and asking questions</t>
  </si>
  <si>
    <t>Hobby</t>
  </si>
  <si>
    <t>Movie Score</t>
  </si>
  <si>
    <t>Categorical Movie Score</t>
  </si>
  <si>
    <t>Fertilize Plants</t>
  </si>
  <si>
    <t>01: General</t>
  </si>
  <si>
    <t>Buying</t>
  </si>
  <si>
    <r>
      <rPr>
        <b/>
        <u/>
        <sz val="12"/>
        <color theme="1"/>
        <rFont val="Calibri"/>
        <family val="2"/>
        <scheme val="minor"/>
      </rPr>
      <t>Free Expression</t>
    </r>
    <r>
      <rPr>
        <sz val="12"/>
        <color theme="1"/>
        <rFont val="Calibri"/>
        <family val="2"/>
        <charset val="134"/>
        <scheme val="minor"/>
      </rPr>
      <t>: the fearless expression of thoughts and ideas, and encouraging myself to overcome fear of failure, perfectionism, self-doubt, procrastination, and social anxiety.</t>
    </r>
  </si>
  <si>
    <r>
      <rPr>
        <b/>
        <u/>
        <sz val="12"/>
        <color theme="1"/>
        <rFont val="Calibri"/>
        <family val="2"/>
        <scheme val="minor"/>
      </rPr>
      <t>Virtue</t>
    </r>
    <r>
      <rPr>
        <sz val="12"/>
        <color theme="1"/>
        <rFont val="Calibri"/>
        <family val="2"/>
        <charset val="134"/>
        <scheme val="minor"/>
      </rPr>
      <t>: acting only after deciding what you are doing produces more good than bad using your best judgement in the time that makes sense after considering the possiblity of severely bad outcomes</t>
    </r>
    <r>
      <rPr>
        <sz val="12"/>
        <color theme="1"/>
        <rFont val="Calibri"/>
        <family val="2"/>
        <scheme val="minor"/>
      </rPr>
      <t>,</t>
    </r>
  </si>
  <si>
    <t>Culture of the Week</t>
  </si>
  <si>
    <t>Learning Subject Rotation Score</t>
  </si>
  <si>
    <t>Learning Subject Rotation Fact</t>
  </si>
  <si>
    <t>Nintendo Gaming Quality</t>
  </si>
  <si>
    <t>Basic physical movements as a skill (physical literacy)</t>
  </si>
  <si>
    <t xml:space="preserve">Try a concept of </t>
  </si>
  <si>
    <t>Holidays</t>
  </si>
  <si>
    <t>Buying     Creative     Entertainment     Improvement     Joint      Learning     Skill      Value</t>
  </si>
  <si>
    <t xml:space="preserve">Build out "new" websites to help ideation </t>
  </si>
  <si>
    <t>Finish new planner tab with  and get together Holiday schedule and how to celebrate, treat on my birthday etc</t>
  </si>
  <si>
    <t>Genres of specific types of photo folders and Print off weekly ratings and make into a physical flip book</t>
  </si>
  <si>
    <t>Solo</t>
  </si>
  <si>
    <t>Next Outing or Vacation Planning</t>
  </si>
  <si>
    <t>Next Get-Together or Holiday Planning</t>
  </si>
  <si>
    <t>Event Score</t>
  </si>
  <si>
    <t>Learning Audio</t>
  </si>
  <si>
    <t>Brain Training: Physical Objects</t>
  </si>
  <si>
    <t>Joint Brain Storming</t>
  </si>
  <si>
    <t>Strategic Planning: 3 Quaterly Objectives &amp;  9 Key Results Set</t>
  </si>
  <si>
    <t>Brain Training: Questionaire</t>
  </si>
  <si>
    <t>Color of the Week</t>
  </si>
  <si>
    <t>Update Traffic Light &amp; Magnetic Chart</t>
  </si>
  <si>
    <t>Categorical Entertainment Item Completed</t>
  </si>
  <si>
    <t>Improvement Goal Completed</t>
  </si>
  <si>
    <t>Design Goal Completed</t>
  </si>
  <si>
    <t>Buying Goal Completed</t>
  </si>
  <si>
    <t>Creative Goal Completed</t>
  </si>
  <si>
    <t>Brainstroming Techniques Completed</t>
  </si>
  <si>
    <t>Brain Training: Mental Technique Rotation</t>
  </si>
  <si>
    <t>Brain Training: GPT Rotation</t>
  </si>
  <si>
    <t>Cheat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</si>
</sst>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m/d/yy;@"/>
  </numFmts>
  <fonts count="23">
    <font>
      <sz val="12"/>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8"/>
      <name val="Calibri"/>
      <family val="2"/>
      <charset val="134"/>
      <scheme val="minor"/>
    </font>
    <font>
      <u/>
      <sz val="12"/>
      <color theme="10"/>
      <name val="Calibri"/>
      <family val="2"/>
      <charset val="134"/>
      <scheme val="minor"/>
    </font>
    <font>
      <u/>
      <sz val="12"/>
      <color theme="11"/>
      <name val="Calibri"/>
      <family val="2"/>
      <charset val="134"/>
      <scheme val="minor"/>
    </font>
    <font>
      <strike/>
      <sz val="12"/>
      <color theme="1"/>
      <name val="Calibri"/>
      <family val="2"/>
      <charset val="134"/>
      <scheme val="minor"/>
    </font>
    <font>
      <sz val="12"/>
      <color theme="1"/>
      <name val="Calibri"/>
      <family val="2"/>
      <scheme val="minor"/>
    </font>
    <font>
      <b/>
      <sz val="12"/>
      <color theme="1"/>
      <name val="Calibri"/>
      <family val="2"/>
      <scheme val="minor"/>
    </font>
    <font>
      <b/>
      <u/>
      <sz val="12"/>
      <color theme="1"/>
      <name val="Calibri"/>
      <family val="2"/>
      <scheme val="minor"/>
    </font>
    <font>
      <sz val="12"/>
      <color theme="1"/>
      <name val="Calibri"/>
      <family val="2"/>
      <charset val="134"/>
      <scheme val="minor"/>
    </font>
    <font>
      <sz val="10"/>
      <color theme="1" tint="0.24994659260841701"/>
      <name val="Calibri"/>
      <family val="2"/>
      <scheme val="minor"/>
    </font>
    <font>
      <sz val="11"/>
      <color theme="1" tint="0.24994659260841701"/>
      <name val="Calibri"/>
      <family val="2"/>
      <scheme val="minor"/>
    </font>
    <font>
      <sz val="11"/>
      <color theme="2" tint="-0.89992980742820516"/>
      <name val="Calibri"/>
      <family val="2"/>
      <scheme val="minor"/>
    </font>
    <font>
      <b/>
      <u/>
      <sz val="10"/>
      <color theme="1" tint="0.24994659260841701"/>
      <name val="Times New Roman"/>
      <family val="1"/>
    </font>
    <font>
      <b/>
      <sz val="10"/>
      <color theme="1" tint="0.24994659260841701"/>
      <name val="Times New Roman"/>
      <family val="1"/>
    </font>
    <font>
      <sz val="10"/>
      <color theme="1" tint="0.24994659260841701"/>
      <name val="Times New Roman"/>
      <family val="1"/>
    </font>
    <font>
      <u/>
      <sz val="10"/>
      <color theme="1" tint="0.24994659260841701"/>
      <name val="Times New Roman"/>
      <family val="1"/>
    </font>
    <font>
      <sz val="8"/>
      <color theme="1" tint="0.24994659260841701"/>
      <name val="Times New Roman"/>
      <family val="1"/>
    </font>
    <font>
      <sz val="4"/>
      <color theme="1" tint="0.24994659260841701"/>
      <name val="Times New Roman"/>
      <family val="1"/>
    </font>
    <font>
      <b/>
      <u/>
      <sz val="12"/>
      <color theme="1" tint="0.24994659260841701"/>
      <name val="Times New Roman"/>
      <family val="1"/>
    </font>
    <font>
      <sz val="10"/>
      <color theme="1"/>
      <name val="Calibri"/>
      <family val="2"/>
      <charset val="134"/>
      <scheme val="minor"/>
    </font>
  </fonts>
  <fills count="7">
    <fill>
      <patternFill patternType="none"/>
    </fill>
    <fill>
      <patternFill patternType="gray125"/>
    </fill>
    <fill>
      <patternFill patternType="solid">
        <fgColor theme="3"/>
        <bgColor indexed="64"/>
      </patternFill>
    </fill>
    <fill>
      <patternFill patternType="solid">
        <fgColor rgb="FFFFFF00"/>
        <bgColor indexed="64"/>
      </patternFill>
    </fill>
    <fill>
      <patternFill patternType="solid">
        <fgColor theme="2"/>
        <bgColor indexed="64"/>
      </patternFill>
    </fill>
    <fill>
      <patternFill patternType="solid">
        <fgColor theme="0" tint="-0.14999847407452621"/>
        <bgColor indexed="64"/>
      </patternFill>
    </fill>
    <fill>
      <patternFill patternType="solid">
        <fgColor rgb="FFFFFFCC"/>
        <bgColor indexed="64"/>
      </patternFill>
    </fill>
  </fills>
  <borders count="42">
    <border>
      <left/>
      <right/>
      <top/>
      <bottom/>
      <diagonal/>
    </border>
    <border>
      <left/>
      <right/>
      <top style="thin">
        <color auto="1"/>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diagonal/>
    </border>
    <border>
      <left/>
      <right/>
      <top/>
      <bottom style="medium">
        <color indexed="64"/>
      </bottom>
      <diagonal/>
    </border>
    <border>
      <left style="medium">
        <color indexed="64"/>
      </left>
      <right style="medium">
        <color indexed="64"/>
      </right>
      <top/>
      <bottom/>
      <diagonal/>
    </border>
    <border>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style="thin">
        <color indexed="64"/>
      </left>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thick">
        <color indexed="64"/>
      </top>
      <bottom/>
      <diagonal/>
    </border>
    <border>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right/>
      <top style="thick">
        <color indexed="64"/>
      </top>
      <bottom style="thick">
        <color indexed="64"/>
      </bottom>
      <diagonal/>
    </border>
    <border>
      <left/>
      <right style="thin">
        <color indexed="64"/>
      </right>
      <top style="thick">
        <color indexed="64"/>
      </top>
      <bottom style="thick">
        <color indexed="64"/>
      </bottom>
      <diagonal/>
    </border>
    <border>
      <left style="thin">
        <color indexed="64"/>
      </left>
      <right/>
      <top style="thick">
        <color indexed="64"/>
      </top>
      <bottom style="thick">
        <color indexed="64"/>
      </bottom>
      <diagonal/>
    </border>
    <border>
      <left/>
      <right style="thin">
        <color indexed="64"/>
      </right>
      <top/>
      <bottom style="thick">
        <color indexed="64"/>
      </bottom>
      <diagonal/>
    </border>
    <border>
      <left style="thin">
        <color indexed="64"/>
      </left>
      <right style="thin">
        <color indexed="64"/>
      </right>
      <top/>
      <bottom style="thick">
        <color indexed="64"/>
      </bottom>
      <diagonal/>
    </border>
    <border>
      <left/>
      <right/>
      <top/>
      <bottom style="thick">
        <color indexed="64"/>
      </bottom>
      <diagonal/>
    </border>
    <border>
      <left style="thin">
        <color indexed="64"/>
      </left>
      <right/>
      <top/>
      <bottom style="thick">
        <color indexed="64"/>
      </bottom>
      <diagonal/>
    </border>
  </borders>
  <cellStyleXfs count="522">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12" fillId="0" borderId="0"/>
    <xf numFmtId="0" fontId="13" fillId="0" borderId="0">
      <alignment vertical="center" wrapText="1"/>
    </xf>
    <xf numFmtId="0" fontId="11" fillId="0" borderId="0"/>
    <xf numFmtId="14" fontId="14" fillId="0" borderId="0" applyFill="0" applyBorder="0" applyProtection="0">
      <alignment horizontal="right" vertical="center" indent="2"/>
    </xf>
    <xf numFmtId="0" fontId="2" fillId="0" borderId="0"/>
    <xf numFmtId="0" fontId="1" fillId="0" borderId="0"/>
    <xf numFmtId="0" fontId="12" fillId="0" borderId="0"/>
  </cellStyleXfs>
  <cellXfs count="232">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2" xfId="0" applyBorder="1" applyAlignment="1">
      <alignment horizontal="center"/>
    </xf>
    <xf numFmtId="1" fontId="0" fillId="0" borderId="2" xfId="0" applyNumberFormat="1" applyBorder="1" applyAlignment="1">
      <alignment horizontal="center"/>
    </xf>
    <xf numFmtId="0" fontId="0" fillId="0" borderId="0" xfId="0" applyAlignment="1">
      <alignment horizontal="left"/>
    </xf>
    <xf numFmtId="0" fontId="0" fillId="0" borderId="7" xfId="0" applyBorder="1"/>
    <xf numFmtId="0" fontId="8" fillId="0" borderId="0" xfId="0" applyFont="1" applyAlignment="1">
      <alignment horizontal="center" vertical="center" wrapText="1"/>
    </xf>
    <xf numFmtId="0" fontId="0" fillId="0" borderId="0" xfId="0" applyAlignment="1">
      <alignment horizontal="right"/>
    </xf>
    <xf numFmtId="14" fontId="0" fillId="0" borderId="0" xfId="0" applyNumberFormat="1" applyAlignment="1">
      <alignment horizontal="left"/>
    </xf>
    <xf numFmtId="1" fontId="0" fillId="0" borderId="0" xfId="0" applyNumberFormat="1" applyAlignment="1">
      <alignment horizontal="right"/>
    </xf>
    <xf numFmtId="1" fontId="0" fillId="0" borderId="0" xfId="0" applyNumberFormat="1" applyAlignment="1">
      <alignment horizontal="left"/>
    </xf>
    <xf numFmtId="14" fontId="10" fillId="0" borderId="0" xfId="0" applyNumberFormat="1" applyFont="1" applyAlignment="1">
      <alignment horizontal="left"/>
    </xf>
    <xf numFmtId="0" fontId="10" fillId="0" borderId="0" xfId="0" applyFont="1" applyAlignment="1">
      <alignment horizontal="left"/>
    </xf>
    <xf numFmtId="0" fontId="8" fillId="0" borderId="0" xfId="0" applyFont="1" applyAlignment="1">
      <alignment horizontal="right"/>
    </xf>
    <xf numFmtId="0" fontId="0" fillId="0" borderId="7" xfId="0" applyBorder="1" applyAlignment="1">
      <alignment horizontal="center" vertical="center"/>
    </xf>
    <xf numFmtId="0" fontId="8" fillId="0" borderId="0" xfId="0" applyFont="1" applyAlignment="1">
      <alignment horizontal="left"/>
    </xf>
    <xf numFmtId="0" fontId="0" fillId="0" borderId="11" xfId="0" applyBorder="1"/>
    <xf numFmtId="0" fontId="10" fillId="0" borderId="0" xfId="0" applyFont="1"/>
    <xf numFmtId="1" fontId="0" fillId="0" borderId="0" xfId="0" applyNumberFormat="1"/>
    <xf numFmtId="0" fontId="13" fillId="0" borderId="0" xfId="516" applyAlignment="1">
      <alignment vertical="center"/>
    </xf>
    <xf numFmtId="0" fontId="13" fillId="0" borderId="0" xfId="516" applyAlignment="1">
      <alignment horizontal="center" vertical="center"/>
    </xf>
    <xf numFmtId="0" fontId="15" fillId="0" borderId="0" xfId="521" applyFont="1" applyAlignment="1">
      <alignment horizontal="center" vertical="top" wrapText="1"/>
    </xf>
    <xf numFmtId="16" fontId="15" fillId="0" borderId="0" xfId="521" applyNumberFormat="1" applyFont="1" applyAlignment="1">
      <alignment horizontal="center" vertical="top" wrapText="1"/>
    </xf>
    <xf numFmtId="16" fontId="15" fillId="0" borderId="9" xfId="521" applyNumberFormat="1" applyFont="1" applyBorder="1" applyAlignment="1">
      <alignment horizontal="center" vertical="top" wrapText="1"/>
    </xf>
    <xf numFmtId="0" fontId="15" fillId="0" borderId="8" xfId="521" applyFont="1" applyBorder="1" applyAlignment="1">
      <alignment horizontal="center" vertical="top" wrapText="1"/>
    </xf>
    <xf numFmtId="0" fontId="17" fillId="0" borderId="0" xfId="521" applyFont="1" applyAlignment="1">
      <alignment horizontal="center" vertical="center"/>
    </xf>
    <xf numFmtId="0" fontId="15" fillId="0" borderId="0" xfId="521" applyFont="1" applyAlignment="1">
      <alignment horizontal="center" vertical="center" wrapText="1"/>
    </xf>
    <xf numFmtId="3" fontId="15" fillId="0" borderId="0" xfId="521" applyNumberFormat="1" applyFont="1" applyAlignment="1">
      <alignment horizontal="center" vertical="center"/>
    </xf>
    <xf numFmtId="0" fontId="15" fillId="0" borderId="0" xfId="521" applyFont="1" applyAlignment="1">
      <alignment horizontal="center" vertical="center"/>
    </xf>
    <xf numFmtId="3" fontId="15" fillId="0" borderId="3" xfId="521" applyNumberFormat="1" applyFont="1" applyBorder="1" applyAlignment="1">
      <alignment horizontal="center" vertical="center"/>
    </xf>
    <xf numFmtId="0" fontId="15" fillId="0" borderId="2" xfId="521" applyFont="1" applyBorder="1" applyAlignment="1">
      <alignment horizontal="center" vertical="center"/>
    </xf>
    <xf numFmtId="0" fontId="18" fillId="0" borderId="0" xfId="521" applyFont="1" applyAlignment="1">
      <alignment horizontal="center" vertical="center" wrapText="1"/>
    </xf>
    <xf numFmtId="3" fontId="17" fillId="0" borderId="0" xfId="521" applyNumberFormat="1" applyFont="1" applyAlignment="1">
      <alignment horizontal="center" vertical="center"/>
    </xf>
    <xf numFmtId="3" fontId="17" fillId="0" borderId="3" xfId="521" applyNumberFormat="1" applyFont="1" applyBorder="1" applyAlignment="1">
      <alignment horizontal="center" vertical="center"/>
    </xf>
    <xf numFmtId="0" fontId="17" fillId="0" borderId="2" xfId="521" applyFont="1" applyBorder="1" applyAlignment="1">
      <alignment horizontal="center" vertical="center"/>
    </xf>
    <xf numFmtId="0" fontId="17" fillId="0" borderId="0" xfId="521" applyFont="1" applyAlignment="1">
      <alignment horizontal="center" vertical="center" wrapText="1"/>
    </xf>
    <xf numFmtId="3" fontId="17" fillId="0" borderId="2" xfId="521" applyNumberFormat="1" applyFont="1" applyBorder="1" applyAlignment="1">
      <alignment horizontal="center" vertical="center"/>
    </xf>
    <xf numFmtId="0" fontId="16" fillId="0" borderId="0" xfId="521" applyFont="1" applyAlignment="1">
      <alignment horizontal="center" vertical="center" wrapText="1"/>
    </xf>
    <xf numFmtId="0" fontId="17" fillId="0" borderId="5" xfId="521" applyFont="1" applyBorder="1" applyAlignment="1">
      <alignment horizontal="center" vertical="center" wrapText="1"/>
    </xf>
    <xf numFmtId="3" fontId="17" fillId="0" borderId="5" xfId="521" applyNumberFormat="1" applyFont="1" applyBorder="1" applyAlignment="1">
      <alignment horizontal="center" vertical="center"/>
    </xf>
    <xf numFmtId="0" fontId="17" fillId="0" borderId="6" xfId="521" applyFont="1" applyBorder="1" applyAlignment="1">
      <alignment horizontal="center" vertical="center"/>
    </xf>
    <xf numFmtId="3" fontId="17" fillId="0" borderId="17" xfId="521" applyNumberFormat="1" applyFont="1" applyBorder="1" applyAlignment="1">
      <alignment horizontal="center" vertical="center"/>
    </xf>
    <xf numFmtId="3" fontId="17" fillId="0" borderId="4" xfId="521" applyNumberFormat="1" applyFont="1" applyBorder="1" applyAlignment="1">
      <alignment horizontal="center" vertical="center"/>
    </xf>
    <xf numFmtId="0" fontId="19" fillId="0" borderId="0" xfId="521" applyFont="1" applyAlignment="1">
      <alignment horizontal="left" vertical="center"/>
    </xf>
    <xf numFmtId="0" fontId="15" fillId="0" borderId="9" xfId="521" applyFont="1" applyBorder="1" applyAlignment="1">
      <alignment horizontal="center" vertical="center" wrapText="1"/>
    </xf>
    <xf numFmtId="3" fontId="17" fillId="0" borderId="1" xfId="521" applyNumberFormat="1" applyFont="1" applyBorder="1" applyAlignment="1">
      <alignment horizontal="center" vertical="center"/>
    </xf>
    <xf numFmtId="0" fontId="17" fillId="0" borderId="1" xfId="521" applyFont="1" applyBorder="1" applyAlignment="1">
      <alignment horizontal="center" vertical="center"/>
    </xf>
    <xf numFmtId="0" fontId="17" fillId="0" borderId="3" xfId="521" applyFont="1" applyBorder="1" applyAlignment="1">
      <alignment horizontal="center" vertical="center" wrapText="1"/>
    </xf>
    <xf numFmtId="9" fontId="17" fillId="0" borderId="0" xfId="521" applyNumberFormat="1" applyFont="1" applyAlignment="1">
      <alignment horizontal="center" vertical="center"/>
    </xf>
    <xf numFmtId="9" fontId="17" fillId="3" borderId="0" xfId="521" applyNumberFormat="1" applyFont="1" applyFill="1" applyAlignment="1">
      <alignment horizontal="center" vertical="center"/>
    </xf>
    <xf numFmtId="0" fontId="17" fillId="0" borderId="4" xfId="521" applyFont="1" applyBorder="1" applyAlignment="1">
      <alignment horizontal="center" vertical="center" wrapText="1"/>
    </xf>
    <xf numFmtId="0" fontId="17" fillId="0" borderId="5" xfId="521" applyFont="1" applyBorder="1" applyAlignment="1">
      <alignment horizontal="center" vertical="center"/>
    </xf>
    <xf numFmtId="9" fontId="17" fillId="0" borderId="5" xfId="521" applyNumberFormat="1" applyFont="1" applyBorder="1" applyAlignment="1">
      <alignment horizontal="center" vertical="center"/>
    </xf>
    <xf numFmtId="9" fontId="17" fillId="0" borderId="1" xfId="521" applyNumberFormat="1" applyFont="1" applyBorder="1" applyAlignment="1">
      <alignment horizontal="center" vertical="center"/>
    </xf>
    <xf numFmtId="3" fontId="20" fillId="0" borderId="0" xfId="521" applyNumberFormat="1" applyFont="1" applyAlignment="1">
      <alignment horizontal="center" vertical="center"/>
    </xf>
    <xf numFmtId="3" fontId="20" fillId="0" borderId="5" xfId="521" applyNumberFormat="1" applyFont="1" applyBorder="1" applyAlignment="1">
      <alignment horizontal="center" vertical="center"/>
    </xf>
    <xf numFmtId="3" fontId="20" fillId="0" borderId="1" xfId="521" applyNumberFormat="1" applyFont="1" applyBorder="1" applyAlignment="1">
      <alignment horizontal="center" vertical="center"/>
    </xf>
    <xf numFmtId="0" fontId="18" fillId="0" borderId="0" xfId="521" applyFont="1" applyAlignment="1">
      <alignment horizontal="center" vertical="center"/>
    </xf>
    <xf numFmtId="0" fontId="21" fillId="0" borderId="0" xfId="521" applyFont="1" applyAlignment="1">
      <alignment horizontal="center" vertical="center" wrapText="1"/>
    </xf>
    <xf numFmtId="0" fontId="13" fillId="0" borderId="7" xfId="516" applyBorder="1">
      <alignment vertical="center" wrapText="1"/>
    </xf>
    <xf numFmtId="0" fontId="13" fillId="0" borderId="7" xfId="516" applyBorder="1" applyAlignment="1">
      <alignment vertical="center"/>
    </xf>
    <xf numFmtId="14" fontId="10" fillId="0" borderId="0" xfId="0" applyNumberFormat="1" applyFont="1" applyAlignment="1">
      <alignment horizontal="right"/>
    </xf>
    <xf numFmtId="14" fontId="8" fillId="0" borderId="0" xfId="0" applyNumberFormat="1" applyFont="1" applyAlignment="1">
      <alignment horizontal="left"/>
    </xf>
    <xf numFmtId="0" fontId="0" fillId="0" borderId="12" xfId="0" applyBorder="1" applyAlignment="1">
      <alignment horizontal="center"/>
    </xf>
    <xf numFmtId="0" fontId="0" fillId="0" borderId="0" xfId="0" applyAlignment="1">
      <alignment horizontal="center" vertical="center" wrapText="1"/>
    </xf>
    <xf numFmtId="0" fontId="0" fillId="0" borderId="7" xfId="0" applyBorder="1" applyAlignment="1">
      <alignment horizontal="center" vertical="center" wrapText="1"/>
    </xf>
    <xf numFmtId="0" fontId="0" fillId="0" borderId="13" xfId="0" applyBorder="1"/>
    <xf numFmtId="0" fontId="15" fillId="4" borderId="9" xfId="521" applyFont="1" applyFill="1" applyBorder="1" applyAlignment="1">
      <alignment horizontal="center" vertical="top" wrapText="1"/>
    </xf>
    <xf numFmtId="0" fontId="15" fillId="4" borderId="1" xfId="521" applyFont="1" applyFill="1" applyBorder="1" applyAlignment="1">
      <alignment horizontal="center" vertical="top" wrapText="1"/>
    </xf>
    <xf numFmtId="0" fontId="15" fillId="4" borderId="3" xfId="521" applyFont="1" applyFill="1" applyBorder="1" applyAlignment="1">
      <alignment horizontal="center" vertical="center"/>
    </xf>
    <xf numFmtId="0" fontId="17" fillId="4" borderId="0" xfId="521" applyFont="1" applyFill="1" applyAlignment="1">
      <alignment horizontal="center" vertical="center"/>
    </xf>
    <xf numFmtId="0" fontId="17" fillId="4" borderId="3" xfId="521" applyFont="1" applyFill="1" applyBorder="1" applyAlignment="1">
      <alignment horizontal="center" vertical="center"/>
    </xf>
    <xf numFmtId="0" fontId="17" fillId="4" borderId="9" xfId="521" applyFont="1" applyFill="1" applyBorder="1" applyAlignment="1">
      <alignment horizontal="center" vertical="center"/>
    </xf>
    <xf numFmtId="0" fontId="17" fillId="4" borderId="1" xfId="521" applyFont="1" applyFill="1" applyBorder="1" applyAlignment="1">
      <alignment horizontal="center" vertical="center"/>
    </xf>
    <xf numFmtId="3" fontId="17" fillId="4" borderId="3" xfId="521" applyNumberFormat="1" applyFont="1" applyFill="1" applyBorder="1" applyAlignment="1">
      <alignment horizontal="center" vertical="center"/>
    </xf>
    <xf numFmtId="3" fontId="17" fillId="4" borderId="4" xfId="521" applyNumberFormat="1" applyFont="1" applyFill="1" applyBorder="1" applyAlignment="1">
      <alignment horizontal="center" vertical="center"/>
    </xf>
    <xf numFmtId="0" fontId="17" fillId="4" borderId="5" xfId="521" applyFont="1" applyFill="1" applyBorder="1" applyAlignment="1">
      <alignment horizontal="center" vertical="center"/>
    </xf>
    <xf numFmtId="3" fontId="17" fillId="4" borderId="9" xfId="521" applyNumberFormat="1" applyFont="1" applyFill="1" applyBorder="1" applyAlignment="1">
      <alignment horizontal="center" vertical="center"/>
    </xf>
    <xf numFmtId="0" fontId="15" fillId="5" borderId="16" xfId="521" applyFont="1" applyFill="1" applyBorder="1" applyAlignment="1">
      <alignment horizontal="center" vertical="top" wrapText="1"/>
    </xf>
    <xf numFmtId="0" fontId="17" fillId="5" borderId="14" xfId="521" applyFont="1" applyFill="1" applyBorder="1" applyAlignment="1">
      <alignment horizontal="center" vertical="center"/>
    </xf>
    <xf numFmtId="0" fontId="17" fillId="5" borderId="18" xfId="521" applyFont="1" applyFill="1" applyBorder="1" applyAlignment="1">
      <alignment horizontal="center" vertical="center"/>
    </xf>
    <xf numFmtId="3" fontId="17" fillId="5" borderId="14" xfId="521" applyNumberFormat="1" applyFont="1" applyFill="1" applyBorder="1" applyAlignment="1">
      <alignment horizontal="center" vertical="center"/>
    </xf>
    <xf numFmtId="0" fontId="17" fillId="5" borderId="19" xfId="521" applyFont="1" applyFill="1" applyBorder="1" applyAlignment="1">
      <alignment horizontal="center" vertical="center"/>
    </xf>
    <xf numFmtId="3" fontId="17" fillId="5" borderId="18" xfId="521" applyNumberFormat="1" applyFont="1" applyFill="1" applyBorder="1" applyAlignment="1">
      <alignment horizontal="center" vertical="center"/>
    </xf>
    <xf numFmtId="3" fontId="17" fillId="5" borderId="19" xfId="521" applyNumberFormat="1" applyFont="1" applyFill="1" applyBorder="1" applyAlignment="1">
      <alignment horizontal="center" vertical="center"/>
    </xf>
    <xf numFmtId="0" fontId="17" fillId="5" borderId="0" xfId="521" applyFont="1" applyFill="1" applyAlignment="1">
      <alignment horizontal="center" vertical="center"/>
    </xf>
    <xf numFmtId="3" fontId="17" fillId="0" borderId="0" xfId="521" applyNumberFormat="1" applyFont="1" applyAlignment="1">
      <alignment horizontal="left" vertical="center"/>
    </xf>
    <xf numFmtId="1" fontId="0" fillId="4" borderId="2" xfId="0" applyNumberFormat="1" applyFill="1" applyBorder="1" applyAlignment="1">
      <alignment horizontal="center"/>
    </xf>
    <xf numFmtId="0" fontId="0" fillId="4" borderId="0" xfId="0" applyFill="1" applyAlignment="1">
      <alignment horizontal="center"/>
    </xf>
    <xf numFmtId="0" fontId="0" fillId="4" borderId="2" xfId="0" applyFill="1" applyBorder="1" applyAlignment="1">
      <alignment horizontal="center"/>
    </xf>
    <xf numFmtId="0" fontId="0" fillId="4" borderId="5" xfId="0" applyFill="1" applyBorder="1" applyAlignment="1">
      <alignment horizontal="center"/>
    </xf>
    <xf numFmtId="14" fontId="0" fillId="4" borderId="5" xfId="0" applyNumberFormat="1" applyFill="1" applyBorder="1" applyAlignment="1">
      <alignment horizontal="center"/>
    </xf>
    <xf numFmtId="14" fontId="0" fillId="4" borderId="23" xfId="0" applyNumberFormat="1" applyFill="1" applyBorder="1" applyAlignment="1">
      <alignment horizontal="center"/>
    </xf>
    <xf numFmtId="14" fontId="0" fillId="4" borderId="15" xfId="0" applyNumberFormat="1" applyFill="1" applyBorder="1" applyAlignment="1">
      <alignment horizontal="center"/>
    </xf>
    <xf numFmtId="1" fontId="0" fillId="0" borderId="12" xfId="0" applyNumberFormat="1" applyBorder="1" applyAlignment="1">
      <alignment horizontal="center"/>
    </xf>
    <xf numFmtId="14" fontId="0" fillId="4" borderId="22" xfId="0" applyNumberFormat="1" applyFill="1" applyBorder="1" applyAlignment="1">
      <alignment horizontal="center"/>
    </xf>
    <xf numFmtId="14" fontId="0" fillId="4" borderId="25" xfId="0" applyNumberFormat="1" applyFill="1" applyBorder="1" applyAlignment="1">
      <alignment horizontal="center"/>
    </xf>
    <xf numFmtId="0" fontId="0" fillId="0" borderId="3" xfId="0" applyBorder="1" applyAlignment="1">
      <alignment horizontal="center"/>
    </xf>
    <xf numFmtId="0" fontId="13" fillId="0" borderId="0" xfId="516" applyAlignment="1">
      <alignment horizontal="center" vertical="center" wrapText="1"/>
    </xf>
    <xf numFmtId="0" fontId="13" fillId="0" borderId="0" xfId="516">
      <alignment vertical="center" wrapText="1"/>
    </xf>
    <xf numFmtId="0" fontId="10" fillId="0" borderId="0" xfId="0" applyFont="1" applyAlignment="1">
      <alignment horizontal="center"/>
    </xf>
    <xf numFmtId="0" fontId="0" fillId="0" borderId="0" xfId="0" applyAlignment="1">
      <alignment horizontal="left" vertical="center" wrapText="1"/>
    </xf>
    <xf numFmtId="0" fontId="0" fillId="0" borderId="0" xfId="0" applyAlignment="1">
      <alignment horizontal="right" vertical="center" wrapText="1"/>
    </xf>
    <xf numFmtId="166" fontId="0" fillId="0" borderId="0" xfId="0" applyNumberFormat="1" applyAlignment="1">
      <alignment horizontal="center" vertical="center" wrapText="1"/>
    </xf>
    <xf numFmtId="0" fontId="10" fillId="0" borderId="0" xfId="0" applyFont="1" applyAlignment="1">
      <alignment horizontal="left" vertical="center" wrapText="1"/>
    </xf>
    <xf numFmtId="14" fontId="0" fillId="4" borderId="0" xfId="0" applyNumberFormat="1" applyFill="1" applyAlignment="1">
      <alignment horizontal="center"/>
    </xf>
    <xf numFmtId="1" fontId="8" fillId="4" borderId="2" xfId="0" applyNumberFormat="1" applyFont="1" applyFill="1" applyBorder="1" applyAlignment="1">
      <alignment horizontal="center"/>
    </xf>
    <xf numFmtId="1" fontId="8" fillId="0" borderId="2" xfId="0" applyNumberFormat="1" applyFont="1" applyBorder="1" applyAlignment="1">
      <alignment horizontal="center"/>
    </xf>
    <xf numFmtId="2" fontId="8" fillId="0" borderId="2" xfId="0" applyNumberFormat="1" applyFont="1" applyBorder="1" applyAlignment="1">
      <alignment horizontal="center"/>
    </xf>
    <xf numFmtId="165" fontId="8" fillId="0" borderId="2" xfId="0" applyNumberFormat="1" applyFont="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9" fillId="0" borderId="2" xfId="0" applyFont="1" applyBorder="1" applyAlignment="1">
      <alignment horizontal="right"/>
    </xf>
    <xf numFmtId="0" fontId="10" fillId="4" borderId="2" xfId="0" applyFont="1" applyFill="1" applyBorder="1" applyAlignment="1">
      <alignment horizontal="right"/>
    </xf>
    <xf numFmtId="0" fontId="0" fillId="0" borderId="2" xfId="0" applyBorder="1" applyAlignment="1">
      <alignment horizontal="right"/>
    </xf>
    <xf numFmtId="0" fontId="8" fillId="0" borderId="2" xfId="0" applyFont="1" applyBorder="1" applyAlignment="1">
      <alignment horizontal="right"/>
    </xf>
    <xf numFmtId="0" fontId="0" fillId="0" borderId="12" xfId="0" applyBorder="1" applyAlignment="1">
      <alignment horizontal="right"/>
    </xf>
    <xf numFmtId="0" fontId="0" fillId="0" borderId="2" xfId="0" applyBorder="1" applyAlignment="1">
      <alignment horizontal="center" vertical="center" wrapText="1"/>
    </xf>
    <xf numFmtId="0" fontId="0" fillId="0" borderId="2" xfId="0" applyBorder="1" applyAlignment="1">
      <alignment horizontal="center" vertical="center"/>
    </xf>
    <xf numFmtId="14" fontId="8" fillId="0" borderId="0" xfId="0" applyNumberFormat="1" applyFont="1" applyAlignment="1">
      <alignment horizontal="right"/>
    </xf>
    <xf numFmtId="165" fontId="0" fillId="0" borderId="0" xfId="0" applyNumberFormat="1" applyAlignment="1">
      <alignment horizontal="right"/>
    </xf>
    <xf numFmtId="9" fontId="0" fillId="0" borderId="0" xfId="0" applyNumberFormat="1"/>
    <xf numFmtId="0" fontId="0" fillId="0" borderId="5" xfId="0" applyBorder="1" applyAlignment="1">
      <alignment horizontal="center" wrapText="1"/>
    </xf>
    <xf numFmtId="14" fontId="0" fillId="0" borderId="2" xfId="0" applyNumberFormat="1" applyBorder="1" applyAlignment="1">
      <alignment horizontal="center"/>
    </xf>
    <xf numFmtId="0" fontId="0" fillId="0" borderId="6" xfId="0" applyBorder="1" applyAlignment="1">
      <alignment horizontal="center" wrapText="1"/>
    </xf>
    <xf numFmtId="9" fontId="0" fillId="0" borderId="0" xfId="0" applyNumberFormat="1" applyAlignment="1">
      <alignment horizontal="center"/>
    </xf>
    <xf numFmtId="165" fontId="0" fillId="0" borderId="0" xfId="0" applyNumberFormat="1" applyAlignment="1">
      <alignment horizontal="center"/>
    </xf>
    <xf numFmtId="1" fontId="0" fillId="0" borderId="0" xfId="0" applyNumberFormat="1" applyAlignment="1">
      <alignment horizontal="center"/>
    </xf>
    <xf numFmtId="1" fontId="0" fillId="0" borderId="0" xfId="0" applyNumberFormat="1" applyAlignment="1">
      <alignment horizontal="center" vertical="center" wrapText="1"/>
    </xf>
    <xf numFmtId="0" fontId="0" fillId="0" borderId="3" xfId="0" applyBorder="1" applyAlignment="1">
      <alignment horizontal="center" vertical="center" wrapText="1"/>
    </xf>
    <xf numFmtId="0" fontId="8" fillId="0" borderId="7" xfId="0" applyFont="1" applyBorder="1" applyAlignment="1">
      <alignment horizontal="center" vertical="center" wrapText="1"/>
    </xf>
    <xf numFmtId="0" fontId="0" fillId="0" borderId="13" xfId="0" applyBorder="1" applyAlignment="1">
      <alignment horizontal="center" vertical="center"/>
    </xf>
    <xf numFmtId="0" fontId="8" fillId="0" borderId="20" xfId="0" applyFont="1" applyBorder="1" applyAlignment="1">
      <alignment horizontal="center" vertical="center" wrapText="1"/>
    </xf>
    <xf numFmtId="166" fontId="0" fillId="0" borderId="13" xfId="0" applyNumberFormat="1" applyBorder="1" applyAlignment="1">
      <alignment horizontal="center" vertical="center" wrapText="1"/>
    </xf>
    <xf numFmtId="0" fontId="0" fillId="0" borderId="13" xfId="0" applyBorder="1" applyAlignment="1">
      <alignment horizontal="center" vertical="center" wrapText="1"/>
    </xf>
    <xf numFmtId="166" fontId="0" fillId="0" borderId="26" xfId="0" applyNumberFormat="1" applyBorder="1" applyAlignment="1">
      <alignment horizontal="center" vertical="center"/>
    </xf>
    <xf numFmtId="166" fontId="0" fillId="0" borderId="13" xfId="0" applyNumberFormat="1" applyBorder="1" applyAlignment="1">
      <alignment horizontal="center" vertical="center"/>
    </xf>
    <xf numFmtId="166" fontId="0" fillId="0" borderId="21" xfId="0" applyNumberFormat="1" applyBorder="1" applyAlignment="1">
      <alignment horizontal="center" vertical="center"/>
    </xf>
    <xf numFmtId="14" fontId="10" fillId="0" borderId="0" xfId="0" applyNumberFormat="1" applyFont="1" applyAlignment="1">
      <alignment horizontal="center"/>
    </xf>
    <xf numFmtId="0" fontId="0" fillId="2" borderId="7" xfId="0" applyFill="1" applyBorder="1" applyAlignment="1">
      <alignment horizontal="center" vertical="center" wrapText="1"/>
    </xf>
    <xf numFmtId="1" fontId="0" fillId="0" borderId="7" xfId="0" applyNumberFormat="1" applyBorder="1" applyAlignment="1">
      <alignment horizontal="center" vertical="center"/>
    </xf>
    <xf numFmtId="9" fontId="0" fillId="0" borderId="7" xfId="0" applyNumberFormat="1" applyBorder="1" applyAlignment="1">
      <alignment horizontal="center" vertical="center"/>
    </xf>
    <xf numFmtId="0" fontId="0" fillId="2" borderId="7" xfId="0" applyFill="1" applyBorder="1" applyAlignment="1">
      <alignment horizontal="center" vertical="center"/>
    </xf>
    <xf numFmtId="0" fontId="0" fillId="2" borderId="7" xfId="0" applyFill="1" applyBorder="1"/>
    <xf numFmtId="0" fontId="7" fillId="2" borderId="7" xfId="0" applyFont="1" applyFill="1" applyBorder="1"/>
    <xf numFmtId="0" fontId="3" fillId="0" borderId="7" xfId="0" applyFont="1" applyBorder="1" applyAlignment="1">
      <alignment horizontal="center" vertical="center" wrapText="1"/>
    </xf>
    <xf numFmtId="1" fontId="0" fillId="2" borderId="7" xfId="0" applyNumberFormat="1" applyFill="1" applyBorder="1" applyAlignment="1">
      <alignment horizontal="center" vertical="center"/>
    </xf>
    <xf numFmtId="9" fontId="0" fillId="2" borderId="7" xfId="0" applyNumberFormat="1" applyFill="1" applyBorder="1" applyAlignment="1">
      <alignment horizontal="center" vertical="center"/>
    </xf>
    <xf numFmtId="0" fontId="8" fillId="2" borderId="7" xfId="0" applyFont="1" applyFill="1" applyBorder="1" applyAlignment="1">
      <alignment horizontal="center" vertical="center" wrapText="1"/>
    </xf>
    <xf numFmtId="0" fontId="0" fillId="0" borderId="24" xfId="0" applyBorder="1" applyAlignment="1">
      <alignment horizontal="center" vertical="center"/>
    </xf>
    <xf numFmtId="1" fontId="0" fillId="0" borderId="24" xfId="0" applyNumberFormat="1" applyBorder="1" applyAlignment="1">
      <alignment horizontal="center" vertical="center"/>
    </xf>
    <xf numFmtId="0" fontId="0" fillId="2" borderId="24" xfId="0" applyFill="1" applyBorder="1" applyAlignment="1">
      <alignment horizontal="center" vertical="center"/>
    </xf>
    <xf numFmtId="1" fontId="0" fillId="4" borderId="24" xfId="0" applyNumberFormat="1" applyFill="1" applyBorder="1" applyAlignment="1">
      <alignment horizontal="center" vertical="center"/>
    </xf>
    <xf numFmtId="1" fontId="0" fillId="4" borderId="7" xfId="0" applyNumberFormat="1" applyFill="1" applyBorder="1" applyAlignment="1">
      <alignment horizontal="center" vertical="center"/>
    </xf>
    <xf numFmtId="0" fontId="9" fillId="0" borderId="0" xfId="0" applyFont="1" applyAlignment="1">
      <alignment horizontal="right"/>
    </xf>
    <xf numFmtId="1" fontId="8" fillId="0" borderId="32" xfId="0" applyNumberFormat="1" applyFont="1" applyBorder="1" applyAlignment="1">
      <alignment horizontal="center"/>
    </xf>
    <xf numFmtId="0" fontId="0" fillId="0" borderId="32" xfId="0" applyBorder="1" applyAlignment="1">
      <alignment horizontal="right"/>
    </xf>
    <xf numFmtId="1" fontId="0" fillId="0" borderId="33" xfId="0" applyNumberFormat="1" applyBorder="1" applyAlignment="1">
      <alignment horizontal="center"/>
    </xf>
    <xf numFmtId="1" fontId="0" fillId="0" borderId="32" xfId="0" applyNumberFormat="1"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0" fillId="0" borderId="34" xfId="0" applyBorder="1" applyAlignment="1">
      <alignment horizontal="center"/>
    </xf>
    <xf numFmtId="1" fontId="9" fillId="0" borderId="8" xfId="0" applyNumberFormat="1" applyFont="1" applyBorder="1" applyAlignment="1">
      <alignment horizontal="center"/>
    </xf>
    <xf numFmtId="0" fontId="9" fillId="0" borderId="8" xfId="0" applyFont="1" applyBorder="1" applyAlignment="1">
      <alignment horizontal="right"/>
    </xf>
    <xf numFmtId="1" fontId="9" fillId="0" borderId="10" xfId="0" applyNumberFormat="1" applyFont="1" applyBorder="1" applyAlignment="1">
      <alignment horizontal="center"/>
    </xf>
    <xf numFmtId="1" fontId="9" fillId="3" borderId="8" xfId="0" applyNumberFormat="1" applyFont="1" applyFill="1" applyBorder="1" applyAlignment="1">
      <alignment horizontal="center"/>
    </xf>
    <xf numFmtId="1" fontId="9" fillId="6" borderId="1" xfId="0" applyNumberFormat="1" applyFont="1" applyFill="1" applyBorder="1" applyAlignment="1">
      <alignment horizontal="center"/>
    </xf>
    <xf numFmtId="1" fontId="9" fillId="6" borderId="8" xfId="0" applyNumberFormat="1" applyFont="1" applyFill="1" applyBorder="1" applyAlignment="1">
      <alignment horizontal="center"/>
    </xf>
    <xf numFmtId="1" fontId="9" fillId="3" borderId="10" xfId="0" applyNumberFormat="1" applyFont="1" applyFill="1" applyBorder="1" applyAlignment="1">
      <alignment horizontal="center"/>
    </xf>
    <xf numFmtId="1" fontId="9" fillId="0" borderId="1" xfId="0" applyNumberFormat="1" applyFont="1" applyBorder="1" applyAlignment="1">
      <alignment horizontal="center"/>
    </xf>
    <xf numFmtId="0" fontId="9" fillId="0" borderId="1" xfId="0" applyFont="1" applyBorder="1" applyAlignment="1">
      <alignment horizontal="center"/>
    </xf>
    <xf numFmtId="1" fontId="9" fillId="0" borderId="36" xfId="0" applyNumberFormat="1" applyFont="1" applyBorder="1" applyAlignment="1">
      <alignment horizontal="center"/>
    </xf>
    <xf numFmtId="0" fontId="9" fillId="0" borderId="36" xfId="0" applyFont="1" applyBorder="1" applyAlignment="1">
      <alignment horizontal="right"/>
    </xf>
    <xf numFmtId="1" fontId="9" fillId="0" borderId="35" xfId="0" applyNumberFormat="1" applyFont="1" applyBorder="1" applyAlignment="1">
      <alignment horizontal="center"/>
    </xf>
    <xf numFmtId="1" fontId="9" fillId="0" borderId="37" xfId="0" applyNumberFormat="1" applyFont="1" applyBorder="1" applyAlignment="1">
      <alignment horizontal="center"/>
    </xf>
    <xf numFmtId="0" fontId="9" fillId="0" borderId="35" xfId="0" applyFont="1" applyBorder="1" applyAlignment="1">
      <alignment horizontal="center"/>
    </xf>
    <xf numFmtId="1" fontId="8" fillId="0" borderId="38" xfId="0" applyNumberFormat="1" applyFont="1" applyBorder="1" applyAlignment="1">
      <alignment horizontal="center"/>
    </xf>
    <xf numFmtId="1" fontId="0" fillId="0" borderId="39" xfId="0" applyNumberFormat="1" applyBorder="1" applyAlignment="1">
      <alignment horizontal="center"/>
    </xf>
    <xf numFmtId="1" fontId="0" fillId="0" borderId="38" xfId="0" applyNumberFormat="1" applyBorder="1" applyAlignment="1">
      <alignment horizontal="center"/>
    </xf>
    <xf numFmtId="0" fontId="0" fillId="0" borderId="40" xfId="0" applyBorder="1" applyAlignment="1">
      <alignment horizontal="center"/>
    </xf>
    <xf numFmtId="0" fontId="0" fillId="0" borderId="38" xfId="0" applyBorder="1" applyAlignment="1">
      <alignment horizontal="center"/>
    </xf>
    <xf numFmtId="0" fontId="0" fillId="0" borderId="41" xfId="0" applyBorder="1" applyAlignment="1">
      <alignment horizontal="center"/>
    </xf>
    <xf numFmtId="0" fontId="0" fillId="0" borderId="38" xfId="0" applyBorder="1" applyAlignment="1">
      <alignment horizontal="right"/>
    </xf>
    <xf numFmtId="2" fontId="8" fillId="0" borderId="38" xfId="0" applyNumberFormat="1" applyFont="1" applyBorder="1" applyAlignment="1">
      <alignment horizontal="center"/>
    </xf>
    <xf numFmtId="0" fontId="0" fillId="0" borderId="39" xfId="0" applyBorder="1" applyAlignment="1">
      <alignment horizontal="right"/>
    </xf>
    <xf numFmtId="1" fontId="0" fillId="2" borderId="24" xfId="0" applyNumberFormat="1" applyFill="1" applyBorder="1" applyAlignment="1">
      <alignment horizontal="center" vertical="center"/>
    </xf>
    <xf numFmtId="165" fontId="8" fillId="0" borderId="32" xfId="0" applyNumberFormat="1" applyFont="1" applyBorder="1" applyAlignment="1">
      <alignment horizontal="center"/>
    </xf>
    <xf numFmtId="1" fontId="22" fillId="0" borderId="30" xfId="0" applyNumberFormat="1" applyFont="1" applyBorder="1" applyAlignment="1">
      <alignment horizontal="center" vertical="center" wrapText="1"/>
    </xf>
    <xf numFmtId="0" fontId="22" fillId="0" borderId="29" xfId="0" applyFont="1" applyBorder="1" applyAlignment="1">
      <alignment horizontal="center" vertical="center" wrapText="1"/>
    </xf>
    <xf numFmtId="0" fontId="22" fillId="0" borderId="30" xfId="0" applyFont="1" applyBorder="1" applyAlignment="1">
      <alignment horizontal="center" vertical="center" wrapText="1"/>
    </xf>
    <xf numFmtId="1" fontId="22" fillId="4" borderId="30" xfId="0" applyNumberFormat="1" applyFont="1" applyFill="1" applyBorder="1" applyAlignment="1">
      <alignment horizontal="center" vertical="center" wrapText="1"/>
    </xf>
    <xf numFmtId="9" fontId="22" fillId="0" borderId="30" xfId="0" applyNumberFormat="1" applyFont="1" applyBorder="1" applyAlignment="1">
      <alignment horizontal="center" vertical="center" wrapText="1"/>
    </xf>
    <xf numFmtId="0" fontId="22" fillId="2" borderId="30" xfId="0" applyFont="1" applyFill="1" applyBorder="1" applyAlignment="1">
      <alignment horizontal="center" vertical="center" wrapText="1"/>
    </xf>
    <xf numFmtId="0" fontId="22" fillId="2" borderId="30" xfId="0" applyFont="1" applyFill="1" applyBorder="1" applyAlignment="1">
      <alignment horizontal="center" wrapText="1"/>
    </xf>
    <xf numFmtId="0" fontId="22" fillId="0" borderId="30" xfId="0" applyFont="1" applyBorder="1" applyAlignment="1">
      <alignment horizontal="center" wrapText="1"/>
    </xf>
    <xf numFmtId="0" fontId="0" fillId="0" borderId="40" xfId="0" applyBorder="1"/>
    <xf numFmtId="0" fontId="0" fillId="0" borderId="40" xfId="0" applyBorder="1" applyAlignment="1">
      <alignment horizontal="left"/>
    </xf>
    <xf numFmtId="0" fontId="0" fillId="0" borderId="5" xfId="0" applyBorder="1" applyAlignment="1">
      <alignment horizontal="right"/>
    </xf>
    <xf numFmtId="0" fontId="0" fillId="0" borderId="5" xfId="0" applyBorder="1"/>
    <xf numFmtId="0" fontId="0" fillId="0" borderId="1" xfId="0" applyBorder="1" applyAlignment="1">
      <alignment horizontal="center" vertical="center" wrapText="1"/>
    </xf>
    <xf numFmtId="166" fontId="0" fillId="0" borderId="1" xfId="0" applyNumberFormat="1" applyBorder="1" applyAlignment="1">
      <alignment horizontal="center" vertical="center" wrapText="1"/>
    </xf>
    <xf numFmtId="0" fontId="0" fillId="0" borderId="1" xfId="0" applyBorder="1" applyAlignment="1">
      <alignment horizontal="left" vertical="center" wrapText="1"/>
    </xf>
    <xf numFmtId="0" fontId="10" fillId="0" borderId="1" xfId="0" applyFont="1" applyBorder="1" applyAlignment="1">
      <alignment horizontal="left" vertical="center" wrapText="1"/>
    </xf>
    <xf numFmtId="0" fontId="0" fillId="0" borderId="5" xfId="0" applyBorder="1" applyAlignment="1">
      <alignment horizontal="center" vertical="center" wrapText="1"/>
    </xf>
    <xf numFmtId="166" fontId="0" fillId="0" borderId="5" xfId="0" applyNumberFormat="1" applyBorder="1" applyAlignment="1">
      <alignment horizontal="center" vertical="center" wrapText="1"/>
    </xf>
    <xf numFmtId="0" fontId="0" fillId="0" borderId="5" xfId="0" applyBorder="1" applyAlignment="1">
      <alignment horizontal="left" vertical="center" wrapText="1"/>
    </xf>
    <xf numFmtId="0" fontId="0" fillId="0" borderId="5" xfId="0" applyBorder="1" applyAlignment="1">
      <alignment horizontal="right" vertical="center" wrapText="1"/>
    </xf>
    <xf numFmtId="0" fontId="10" fillId="0" borderId="0" xfId="0" applyFont="1" applyAlignment="1">
      <alignment horizontal="right"/>
    </xf>
    <xf numFmtId="164" fontId="8" fillId="0" borderId="32" xfId="0" applyNumberFormat="1" applyFont="1" applyBorder="1" applyAlignment="1">
      <alignment horizontal="center"/>
    </xf>
    <xf numFmtId="0" fontId="10" fillId="0" borderId="7" xfId="0" applyFont="1" applyBorder="1" applyAlignment="1">
      <alignment horizontal="center" vertical="center" wrapText="1"/>
    </xf>
    <xf numFmtId="0" fontId="10" fillId="0" borderId="7" xfId="0" applyFont="1" applyBorder="1" applyAlignment="1">
      <alignment horizontal="center" vertical="center"/>
    </xf>
    <xf numFmtId="0" fontId="10" fillId="0" borderId="28" xfId="0" applyFont="1" applyBorder="1" applyAlignment="1">
      <alignment horizontal="center" vertical="center" wrapText="1"/>
    </xf>
    <xf numFmtId="0" fontId="10" fillId="0" borderId="27" xfId="0" applyFont="1" applyBorder="1" applyAlignment="1">
      <alignment horizontal="center" wrapText="1"/>
    </xf>
    <xf numFmtId="0" fontId="10" fillId="0" borderId="7" xfId="0" applyFont="1" applyBorder="1" applyAlignment="1">
      <alignment horizontal="center" wrapText="1"/>
    </xf>
    <xf numFmtId="0" fontId="10" fillId="0" borderId="5" xfId="0" applyFont="1" applyBorder="1" applyAlignment="1">
      <alignment horizontal="center" wrapText="1"/>
    </xf>
    <xf numFmtId="0" fontId="10" fillId="0" borderId="24" xfId="0" applyFont="1" applyBorder="1" applyAlignment="1">
      <alignment horizontal="center" vertical="center" wrapText="1"/>
    </xf>
    <xf numFmtId="0" fontId="8" fillId="0" borderId="24" xfId="0" applyFont="1" applyBorder="1" applyAlignment="1">
      <alignment horizontal="center" vertical="center" wrapText="1"/>
    </xf>
    <xf numFmtId="0" fontId="10" fillId="0" borderId="24" xfId="0" applyFont="1" applyBorder="1" applyAlignment="1">
      <alignment horizontal="center" vertical="center"/>
    </xf>
    <xf numFmtId="0" fontId="10" fillId="0" borderId="4" xfId="0" applyFont="1" applyBorder="1" applyAlignment="1">
      <alignment horizontal="center" vertical="center" wrapText="1"/>
    </xf>
    <xf numFmtId="0" fontId="9" fillId="0" borderId="6" xfId="0" applyFont="1" applyBorder="1" applyAlignment="1">
      <alignment horizontal="center" vertical="center" wrapText="1"/>
    </xf>
    <xf numFmtId="0" fontId="9" fillId="0" borderId="24" xfId="0" applyFont="1" applyBorder="1" applyAlignment="1">
      <alignment horizontal="center" vertical="center" wrapText="1"/>
    </xf>
    <xf numFmtId="0" fontId="9" fillId="0" borderId="7" xfId="0" applyFont="1" applyBorder="1" applyAlignment="1">
      <alignment horizontal="center" vertical="center" wrapText="1"/>
    </xf>
    <xf numFmtId="0" fontId="9" fillId="0" borderId="5" xfId="0" applyFont="1" applyBorder="1" applyAlignment="1">
      <alignment horizontal="center" vertical="center" wrapText="1"/>
    </xf>
    <xf numFmtId="0" fontId="10" fillId="0" borderId="0" xfId="0" applyFont="1" applyAlignment="1">
      <alignment horizontal="center" wrapText="1"/>
    </xf>
    <xf numFmtId="14" fontId="0" fillId="0" borderId="7" xfId="0" applyNumberFormat="1" applyBorder="1" applyAlignment="1">
      <alignment horizontal="center" vertical="center" wrapText="1"/>
    </xf>
    <xf numFmtId="0" fontId="0" fillId="0" borderId="28" xfId="0" applyBorder="1" applyAlignment="1">
      <alignment horizontal="center" vertical="center" wrapText="1"/>
    </xf>
    <xf numFmtId="0" fontId="0" fillId="0" borderId="27" xfId="0" applyBorder="1" applyAlignment="1">
      <alignment horizontal="center" vertical="center" wrapText="1"/>
    </xf>
    <xf numFmtId="0" fontId="0" fillId="0" borderId="0" xfId="0" applyAlignment="1">
      <alignment wrapText="1"/>
    </xf>
    <xf numFmtId="2" fontId="8" fillId="0" borderId="32" xfId="0" applyNumberFormat="1" applyFont="1" applyBorder="1" applyAlignment="1">
      <alignment horizontal="center"/>
    </xf>
    <xf numFmtId="0" fontId="0" fillId="0" borderId="39" xfId="0" applyBorder="1" applyAlignment="1">
      <alignment horizontal="center"/>
    </xf>
    <xf numFmtId="0" fontId="0" fillId="0" borderId="33" xfId="0" applyBorder="1" applyAlignment="1">
      <alignment horizontal="right"/>
    </xf>
  </cellXfs>
  <cellStyles count="522">
    <cellStyle name="Date" xfId="518" xr:uid="{82FD0C87-DE96-4DD5-90E7-7EA42E45DBCE}"/>
    <cellStyle name="Followed Hyperlink" xfId="70" builtinId="9" hidden="1"/>
    <cellStyle name="Followed Hyperlink" xfId="74" builtinId="9" hidden="1"/>
    <cellStyle name="Followed Hyperlink" xfId="78" builtinId="9" hidden="1"/>
    <cellStyle name="Followed Hyperlink" xfId="82" builtinId="9" hidden="1"/>
    <cellStyle name="Followed Hyperlink" xfId="86" builtinId="9" hidden="1"/>
    <cellStyle name="Followed Hyperlink" xfId="90" builtinId="9" hidden="1"/>
    <cellStyle name="Followed Hyperlink" xfId="94" builtinId="9" hidden="1"/>
    <cellStyle name="Followed Hyperlink" xfId="98" builtinId="9" hidden="1"/>
    <cellStyle name="Followed Hyperlink" xfId="102" builtinId="9" hidden="1"/>
    <cellStyle name="Followed Hyperlink" xfId="106" builtinId="9" hidden="1"/>
    <cellStyle name="Followed Hyperlink" xfId="110" builtinId="9" hidden="1"/>
    <cellStyle name="Followed Hyperlink" xfId="114" builtinId="9" hidden="1"/>
    <cellStyle name="Followed Hyperlink" xfId="118" builtinId="9" hidden="1"/>
    <cellStyle name="Followed Hyperlink" xfId="122" builtinId="9" hidden="1"/>
    <cellStyle name="Followed Hyperlink" xfId="126" builtinId="9" hidden="1"/>
    <cellStyle name="Followed Hyperlink" xfId="130" builtinId="9" hidden="1"/>
    <cellStyle name="Followed Hyperlink" xfId="134" builtinId="9" hidden="1"/>
    <cellStyle name="Followed Hyperlink" xfId="138" builtinId="9" hidden="1"/>
    <cellStyle name="Followed Hyperlink" xfId="142" builtinId="9" hidden="1"/>
    <cellStyle name="Followed Hyperlink" xfId="146" builtinId="9" hidden="1"/>
    <cellStyle name="Followed Hyperlink" xfId="150" builtinId="9" hidden="1"/>
    <cellStyle name="Followed Hyperlink" xfId="154" builtinId="9" hidden="1"/>
    <cellStyle name="Followed Hyperlink" xfId="158" builtinId="9" hidden="1"/>
    <cellStyle name="Followed Hyperlink" xfId="162" builtinId="9" hidden="1"/>
    <cellStyle name="Followed Hyperlink" xfId="166" builtinId="9" hidden="1"/>
    <cellStyle name="Followed Hyperlink" xfId="170" builtinId="9" hidden="1"/>
    <cellStyle name="Followed Hyperlink" xfId="174" builtinId="9" hidden="1"/>
    <cellStyle name="Followed Hyperlink" xfId="178" builtinId="9" hidden="1"/>
    <cellStyle name="Followed Hyperlink" xfId="182" builtinId="9" hidden="1"/>
    <cellStyle name="Followed Hyperlink" xfId="186" builtinId="9" hidden="1"/>
    <cellStyle name="Followed Hyperlink" xfId="190" builtinId="9" hidden="1"/>
    <cellStyle name="Followed Hyperlink" xfId="194" builtinId="9" hidden="1"/>
    <cellStyle name="Followed Hyperlink" xfId="198" builtinId="9" hidden="1"/>
    <cellStyle name="Followed Hyperlink" xfId="202" builtinId="9" hidden="1"/>
    <cellStyle name="Followed Hyperlink" xfId="206" builtinId="9" hidden="1"/>
    <cellStyle name="Followed Hyperlink" xfId="210" builtinId="9" hidden="1"/>
    <cellStyle name="Followed Hyperlink" xfId="214" builtinId="9" hidden="1"/>
    <cellStyle name="Followed Hyperlink" xfId="218" builtinId="9" hidden="1"/>
    <cellStyle name="Followed Hyperlink" xfId="222" builtinId="9" hidden="1"/>
    <cellStyle name="Followed Hyperlink" xfId="226" builtinId="9" hidden="1"/>
    <cellStyle name="Followed Hyperlink" xfId="230" builtinId="9" hidden="1"/>
    <cellStyle name="Followed Hyperlink" xfId="234" builtinId="9" hidden="1"/>
    <cellStyle name="Followed Hyperlink" xfId="238" builtinId="9" hidden="1"/>
    <cellStyle name="Followed Hyperlink" xfId="242" builtinId="9" hidden="1"/>
    <cellStyle name="Followed Hyperlink" xfId="246" builtinId="9" hidden="1"/>
    <cellStyle name="Followed Hyperlink" xfId="250" builtinId="9" hidden="1"/>
    <cellStyle name="Followed Hyperlink" xfId="254" builtinId="9" hidden="1"/>
    <cellStyle name="Followed Hyperlink" xfId="258" builtinId="9" hidden="1"/>
    <cellStyle name="Followed Hyperlink" xfId="262" builtinId="9" hidden="1"/>
    <cellStyle name="Followed Hyperlink" xfId="266" builtinId="9" hidden="1"/>
    <cellStyle name="Followed Hyperlink" xfId="270" builtinId="9" hidden="1"/>
    <cellStyle name="Followed Hyperlink" xfId="274" builtinId="9" hidden="1"/>
    <cellStyle name="Followed Hyperlink" xfId="278" builtinId="9" hidden="1"/>
    <cellStyle name="Followed Hyperlink" xfId="282" builtinId="9" hidden="1"/>
    <cellStyle name="Followed Hyperlink" xfId="286" builtinId="9" hidden="1"/>
    <cellStyle name="Followed Hyperlink" xfId="290" builtinId="9" hidden="1"/>
    <cellStyle name="Followed Hyperlink" xfId="294" builtinId="9" hidden="1"/>
    <cellStyle name="Followed Hyperlink" xfId="298" builtinId="9" hidden="1"/>
    <cellStyle name="Followed Hyperlink" xfId="302" builtinId="9" hidden="1"/>
    <cellStyle name="Followed Hyperlink" xfId="306" builtinId="9" hidden="1"/>
    <cellStyle name="Followed Hyperlink" xfId="310" builtinId="9" hidden="1"/>
    <cellStyle name="Followed Hyperlink" xfId="314" builtinId="9" hidden="1"/>
    <cellStyle name="Followed Hyperlink" xfId="318" builtinId="9" hidden="1"/>
    <cellStyle name="Followed Hyperlink" xfId="322" builtinId="9" hidden="1"/>
    <cellStyle name="Followed Hyperlink" xfId="326" builtinId="9" hidden="1"/>
    <cellStyle name="Followed Hyperlink" xfId="330" builtinId="9" hidden="1"/>
    <cellStyle name="Followed Hyperlink" xfId="334" builtinId="9" hidden="1"/>
    <cellStyle name="Followed Hyperlink" xfId="338" builtinId="9" hidden="1"/>
    <cellStyle name="Followed Hyperlink" xfId="342" builtinId="9" hidden="1"/>
    <cellStyle name="Followed Hyperlink" xfId="346" builtinId="9" hidden="1"/>
    <cellStyle name="Followed Hyperlink" xfId="350" builtinId="9" hidden="1"/>
    <cellStyle name="Followed Hyperlink" xfId="354" builtinId="9" hidden="1"/>
    <cellStyle name="Followed Hyperlink" xfId="358" builtinId="9" hidden="1"/>
    <cellStyle name="Followed Hyperlink" xfId="362" builtinId="9" hidden="1"/>
    <cellStyle name="Followed Hyperlink" xfId="366" builtinId="9" hidden="1"/>
    <cellStyle name="Followed Hyperlink" xfId="370" builtinId="9" hidden="1"/>
    <cellStyle name="Followed Hyperlink" xfId="374" builtinId="9" hidden="1"/>
    <cellStyle name="Followed Hyperlink" xfId="378" builtinId="9" hidden="1"/>
    <cellStyle name="Followed Hyperlink" xfId="382" builtinId="9" hidden="1"/>
    <cellStyle name="Followed Hyperlink" xfId="386" builtinId="9" hidden="1"/>
    <cellStyle name="Followed Hyperlink" xfId="390" builtinId="9" hidden="1"/>
    <cellStyle name="Followed Hyperlink" xfId="394" builtinId="9" hidden="1"/>
    <cellStyle name="Followed Hyperlink" xfId="398" builtinId="9" hidden="1"/>
    <cellStyle name="Followed Hyperlink" xfId="402" builtinId="9" hidden="1"/>
    <cellStyle name="Followed Hyperlink" xfId="406" builtinId="9" hidden="1"/>
    <cellStyle name="Followed Hyperlink" xfId="410" builtinId="9" hidden="1"/>
    <cellStyle name="Followed Hyperlink" xfId="414" builtinId="9" hidden="1"/>
    <cellStyle name="Followed Hyperlink" xfId="418" builtinId="9" hidden="1"/>
    <cellStyle name="Followed Hyperlink" xfId="422" builtinId="9" hidden="1"/>
    <cellStyle name="Followed Hyperlink" xfId="426" builtinId="9" hidden="1"/>
    <cellStyle name="Followed Hyperlink" xfId="430" builtinId="9" hidden="1"/>
    <cellStyle name="Followed Hyperlink" xfId="434" builtinId="9" hidden="1"/>
    <cellStyle name="Followed Hyperlink" xfId="438" builtinId="9" hidden="1"/>
    <cellStyle name="Followed Hyperlink" xfId="442" builtinId="9" hidden="1"/>
    <cellStyle name="Followed Hyperlink" xfId="446" builtinId="9" hidden="1"/>
    <cellStyle name="Followed Hyperlink" xfId="450" builtinId="9" hidden="1"/>
    <cellStyle name="Followed Hyperlink" xfId="454" builtinId="9" hidden="1"/>
    <cellStyle name="Followed Hyperlink" xfId="458" builtinId="9" hidden="1"/>
    <cellStyle name="Followed Hyperlink" xfId="462" builtinId="9" hidden="1"/>
    <cellStyle name="Followed Hyperlink" xfId="466" builtinId="9" hidden="1"/>
    <cellStyle name="Followed Hyperlink" xfId="470" builtinId="9" hidden="1"/>
    <cellStyle name="Followed Hyperlink" xfId="474" builtinId="9" hidden="1"/>
    <cellStyle name="Followed Hyperlink" xfId="478" builtinId="9" hidden="1"/>
    <cellStyle name="Followed Hyperlink" xfId="482" builtinId="9" hidden="1"/>
    <cellStyle name="Followed Hyperlink" xfId="486" builtinId="9" hidden="1"/>
    <cellStyle name="Followed Hyperlink" xfId="490" builtinId="9" hidden="1"/>
    <cellStyle name="Followed Hyperlink" xfId="494" builtinId="9" hidden="1"/>
    <cellStyle name="Followed Hyperlink" xfId="498" builtinId="9" hidden="1"/>
    <cellStyle name="Followed Hyperlink" xfId="502" builtinId="9" hidden="1"/>
    <cellStyle name="Followed Hyperlink" xfId="506" builtinId="9" hidden="1"/>
    <cellStyle name="Followed Hyperlink" xfId="510" builtinId="9" hidden="1"/>
    <cellStyle name="Followed Hyperlink" xfId="514" builtinId="9" hidden="1"/>
    <cellStyle name="Followed Hyperlink" xfId="512" builtinId="9" hidden="1"/>
    <cellStyle name="Followed Hyperlink" xfId="508" builtinId="9" hidden="1"/>
    <cellStyle name="Followed Hyperlink" xfId="504" builtinId="9" hidden="1"/>
    <cellStyle name="Followed Hyperlink" xfId="500" builtinId="9" hidden="1"/>
    <cellStyle name="Followed Hyperlink" xfId="496" builtinId="9" hidden="1"/>
    <cellStyle name="Followed Hyperlink" xfId="492" builtinId="9" hidden="1"/>
    <cellStyle name="Followed Hyperlink" xfId="488" builtinId="9" hidden="1"/>
    <cellStyle name="Followed Hyperlink" xfId="484" builtinId="9" hidden="1"/>
    <cellStyle name="Followed Hyperlink" xfId="480" builtinId="9" hidden="1"/>
    <cellStyle name="Followed Hyperlink" xfId="476" builtinId="9" hidden="1"/>
    <cellStyle name="Followed Hyperlink" xfId="472" builtinId="9" hidden="1"/>
    <cellStyle name="Followed Hyperlink" xfId="468" builtinId="9" hidden="1"/>
    <cellStyle name="Followed Hyperlink" xfId="464" builtinId="9" hidden="1"/>
    <cellStyle name="Followed Hyperlink" xfId="460" builtinId="9" hidden="1"/>
    <cellStyle name="Followed Hyperlink" xfId="456" builtinId="9" hidden="1"/>
    <cellStyle name="Followed Hyperlink" xfId="452" builtinId="9" hidden="1"/>
    <cellStyle name="Followed Hyperlink" xfId="448" builtinId="9" hidden="1"/>
    <cellStyle name="Followed Hyperlink" xfId="444" builtinId="9" hidden="1"/>
    <cellStyle name="Followed Hyperlink" xfId="440" builtinId="9" hidden="1"/>
    <cellStyle name="Followed Hyperlink" xfId="436" builtinId="9" hidden="1"/>
    <cellStyle name="Followed Hyperlink" xfId="432" builtinId="9" hidden="1"/>
    <cellStyle name="Followed Hyperlink" xfId="428" builtinId="9" hidden="1"/>
    <cellStyle name="Followed Hyperlink" xfId="424" builtinId="9" hidden="1"/>
    <cellStyle name="Followed Hyperlink" xfId="420" builtinId="9" hidden="1"/>
    <cellStyle name="Followed Hyperlink" xfId="416" builtinId="9" hidden="1"/>
    <cellStyle name="Followed Hyperlink" xfId="412" builtinId="9" hidden="1"/>
    <cellStyle name="Followed Hyperlink" xfId="408" builtinId="9" hidden="1"/>
    <cellStyle name="Followed Hyperlink" xfId="404" builtinId="9" hidden="1"/>
    <cellStyle name="Followed Hyperlink" xfId="400" builtinId="9" hidden="1"/>
    <cellStyle name="Followed Hyperlink" xfId="396" builtinId="9" hidden="1"/>
    <cellStyle name="Followed Hyperlink" xfId="392" builtinId="9" hidden="1"/>
    <cellStyle name="Followed Hyperlink" xfId="388" builtinId="9" hidden="1"/>
    <cellStyle name="Followed Hyperlink" xfId="384" builtinId="9" hidden="1"/>
    <cellStyle name="Followed Hyperlink" xfId="380" builtinId="9" hidden="1"/>
    <cellStyle name="Followed Hyperlink" xfId="376" builtinId="9" hidden="1"/>
    <cellStyle name="Followed Hyperlink" xfId="372" builtinId="9" hidden="1"/>
    <cellStyle name="Followed Hyperlink" xfId="368" builtinId="9" hidden="1"/>
    <cellStyle name="Followed Hyperlink" xfId="364" builtinId="9" hidden="1"/>
    <cellStyle name="Followed Hyperlink" xfId="360" builtinId="9" hidden="1"/>
    <cellStyle name="Followed Hyperlink" xfId="356" builtinId="9" hidden="1"/>
    <cellStyle name="Followed Hyperlink" xfId="352" builtinId="9" hidden="1"/>
    <cellStyle name="Followed Hyperlink" xfId="348" builtinId="9" hidden="1"/>
    <cellStyle name="Followed Hyperlink" xfId="344" builtinId="9" hidden="1"/>
    <cellStyle name="Followed Hyperlink" xfId="340" builtinId="9" hidden="1"/>
    <cellStyle name="Followed Hyperlink" xfId="336" builtinId="9" hidden="1"/>
    <cellStyle name="Followed Hyperlink" xfId="332" builtinId="9" hidden="1"/>
    <cellStyle name="Followed Hyperlink" xfId="328" builtinId="9" hidden="1"/>
    <cellStyle name="Followed Hyperlink" xfId="324" builtinId="9" hidden="1"/>
    <cellStyle name="Followed Hyperlink" xfId="320" builtinId="9" hidden="1"/>
    <cellStyle name="Followed Hyperlink" xfId="316" builtinId="9" hidden="1"/>
    <cellStyle name="Followed Hyperlink" xfId="312" builtinId="9" hidden="1"/>
    <cellStyle name="Followed Hyperlink" xfId="308" builtinId="9" hidden="1"/>
    <cellStyle name="Followed Hyperlink" xfId="304" builtinId="9" hidden="1"/>
    <cellStyle name="Followed Hyperlink" xfId="300" builtinId="9" hidden="1"/>
    <cellStyle name="Followed Hyperlink" xfId="296" builtinId="9" hidden="1"/>
    <cellStyle name="Followed Hyperlink" xfId="292" builtinId="9" hidden="1"/>
    <cellStyle name="Followed Hyperlink" xfId="288" builtinId="9" hidden="1"/>
    <cellStyle name="Followed Hyperlink" xfId="284" builtinId="9" hidden="1"/>
    <cellStyle name="Followed Hyperlink" xfId="280" builtinId="9" hidden="1"/>
    <cellStyle name="Followed Hyperlink" xfId="276" builtinId="9" hidden="1"/>
    <cellStyle name="Followed Hyperlink" xfId="272" builtinId="9" hidden="1"/>
    <cellStyle name="Followed Hyperlink" xfId="268" builtinId="9" hidden="1"/>
    <cellStyle name="Followed Hyperlink" xfId="264" builtinId="9" hidden="1"/>
    <cellStyle name="Followed Hyperlink" xfId="260" builtinId="9" hidden="1"/>
    <cellStyle name="Followed Hyperlink" xfId="256" builtinId="9" hidden="1"/>
    <cellStyle name="Followed Hyperlink" xfId="252" builtinId="9" hidden="1"/>
    <cellStyle name="Followed Hyperlink" xfId="248" builtinId="9" hidden="1"/>
    <cellStyle name="Followed Hyperlink" xfId="244" builtinId="9" hidden="1"/>
    <cellStyle name="Followed Hyperlink" xfId="240" builtinId="9" hidden="1"/>
    <cellStyle name="Followed Hyperlink" xfId="236" builtinId="9" hidden="1"/>
    <cellStyle name="Followed Hyperlink" xfId="232" builtinId="9" hidden="1"/>
    <cellStyle name="Followed Hyperlink" xfId="228" builtinId="9" hidden="1"/>
    <cellStyle name="Followed Hyperlink" xfId="224" builtinId="9" hidden="1"/>
    <cellStyle name="Followed Hyperlink" xfId="220" builtinId="9" hidden="1"/>
    <cellStyle name="Followed Hyperlink" xfId="216" builtinId="9" hidden="1"/>
    <cellStyle name="Followed Hyperlink" xfId="212" builtinId="9" hidden="1"/>
    <cellStyle name="Followed Hyperlink" xfId="208" builtinId="9" hidden="1"/>
    <cellStyle name="Followed Hyperlink" xfId="204" builtinId="9" hidden="1"/>
    <cellStyle name="Followed Hyperlink" xfId="200" builtinId="9" hidden="1"/>
    <cellStyle name="Followed Hyperlink" xfId="196" builtinId="9" hidden="1"/>
    <cellStyle name="Followed Hyperlink" xfId="192" builtinId="9" hidden="1"/>
    <cellStyle name="Followed Hyperlink" xfId="188" builtinId="9" hidden="1"/>
    <cellStyle name="Followed Hyperlink" xfId="184" builtinId="9" hidden="1"/>
    <cellStyle name="Followed Hyperlink" xfId="180" builtinId="9" hidden="1"/>
    <cellStyle name="Followed Hyperlink" xfId="176" builtinId="9" hidden="1"/>
    <cellStyle name="Followed Hyperlink" xfId="172" builtinId="9" hidden="1"/>
    <cellStyle name="Followed Hyperlink" xfId="168" builtinId="9" hidden="1"/>
    <cellStyle name="Followed Hyperlink" xfId="164" builtinId="9" hidden="1"/>
    <cellStyle name="Followed Hyperlink" xfId="160" builtinId="9" hidden="1"/>
    <cellStyle name="Followed Hyperlink" xfId="156" builtinId="9" hidden="1"/>
    <cellStyle name="Followed Hyperlink" xfId="152" builtinId="9" hidden="1"/>
    <cellStyle name="Followed Hyperlink" xfId="148" builtinId="9" hidden="1"/>
    <cellStyle name="Followed Hyperlink" xfId="144" builtinId="9" hidden="1"/>
    <cellStyle name="Followed Hyperlink" xfId="140" builtinId="9" hidden="1"/>
    <cellStyle name="Followed Hyperlink" xfId="136" builtinId="9" hidden="1"/>
    <cellStyle name="Followed Hyperlink" xfId="132" builtinId="9" hidden="1"/>
    <cellStyle name="Followed Hyperlink" xfId="128" builtinId="9" hidden="1"/>
    <cellStyle name="Followed Hyperlink" xfId="124" builtinId="9" hidden="1"/>
    <cellStyle name="Followed Hyperlink" xfId="120" builtinId="9" hidden="1"/>
    <cellStyle name="Followed Hyperlink" xfId="116" builtinId="9" hidden="1"/>
    <cellStyle name="Followed Hyperlink" xfId="112" builtinId="9" hidden="1"/>
    <cellStyle name="Followed Hyperlink" xfId="108" builtinId="9" hidden="1"/>
    <cellStyle name="Followed Hyperlink" xfId="104" builtinId="9" hidden="1"/>
    <cellStyle name="Followed Hyperlink" xfId="100" builtinId="9" hidden="1"/>
    <cellStyle name="Followed Hyperlink" xfId="96" builtinId="9" hidden="1"/>
    <cellStyle name="Followed Hyperlink" xfId="92" builtinId="9" hidden="1"/>
    <cellStyle name="Followed Hyperlink" xfId="88" builtinId="9" hidden="1"/>
    <cellStyle name="Followed Hyperlink" xfId="84" builtinId="9" hidden="1"/>
    <cellStyle name="Followed Hyperlink" xfId="80" builtinId="9" hidden="1"/>
    <cellStyle name="Followed Hyperlink" xfId="76" builtinId="9" hidden="1"/>
    <cellStyle name="Followed Hyperlink" xfId="72" builtinId="9" hidden="1"/>
    <cellStyle name="Followed Hyperlink" xfId="68" builtinId="9" hidden="1"/>
    <cellStyle name="Followed Hyperlink" xfId="24" builtinId="9" hidden="1"/>
    <cellStyle name="Followed Hyperlink" xfId="26" builtinId="9" hidden="1"/>
    <cellStyle name="Followed Hyperlink" xfId="30" builtinId="9" hidden="1"/>
    <cellStyle name="Followed Hyperlink" xfId="32" builtinId="9" hidden="1"/>
    <cellStyle name="Followed Hyperlink" xfId="34" builtinId="9" hidden="1"/>
    <cellStyle name="Followed Hyperlink" xfId="38" builtinId="9" hidden="1"/>
    <cellStyle name="Followed Hyperlink" xfId="40" builtinId="9" hidden="1"/>
    <cellStyle name="Followed Hyperlink" xfId="42"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2" builtinId="9" hidden="1"/>
    <cellStyle name="Followed Hyperlink" xfId="64" builtinId="9" hidden="1"/>
    <cellStyle name="Followed Hyperlink" xfId="66" builtinId="9" hidden="1"/>
    <cellStyle name="Followed Hyperlink" xfId="60" builtinId="9" hidden="1"/>
    <cellStyle name="Followed Hyperlink" xfId="52" builtinId="9" hidden="1"/>
    <cellStyle name="Followed Hyperlink" xfId="44" builtinId="9" hidden="1"/>
    <cellStyle name="Followed Hyperlink" xfId="36" builtinId="9" hidden="1"/>
    <cellStyle name="Followed Hyperlink" xfId="28" builtinId="9" hidden="1"/>
    <cellStyle name="Followed Hyperlink" xfId="10"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12"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197" builtinId="8" hidden="1"/>
    <cellStyle name="Hyperlink" xfId="201" builtinId="8" hidden="1"/>
    <cellStyle name="Hyperlink" xfId="203" builtinId="8" hidden="1"/>
    <cellStyle name="Hyperlink" xfId="205" builtinId="8" hidden="1"/>
    <cellStyle name="Hyperlink" xfId="209" builtinId="8" hidden="1"/>
    <cellStyle name="Hyperlink" xfId="211" builtinId="8" hidden="1"/>
    <cellStyle name="Hyperlink" xfId="213" builtinId="8" hidden="1"/>
    <cellStyle name="Hyperlink" xfId="217" builtinId="8" hidden="1"/>
    <cellStyle name="Hyperlink" xfId="219" builtinId="8" hidden="1"/>
    <cellStyle name="Hyperlink" xfId="221" builtinId="8" hidden="1"/>
    <cellStyle name="Hyperlink" xfId="225" builtinId="8" hidden="1"/>
    <cellStyle name="Hyperlink" xfId="227" builtinId="8" hidden="1"/>
    <cellStyle name="Hyperlink" xfId="229" builtinId="8" hidden="1"/>
    <cellStyle name="Hyperlink" xfId="233" builtinId="8" hidden="1"/>
    <cellStyle name="Hyperlink" xfId="235" builtinId="8" hidden="1"/>
    <cellStyle name="Hyperlink" xfId="237" builtinId="8" hidden="1"/>
    <cellStyle name="Hyperlink" xfId="241" builtinId="8" hidden="1"/>
    <cellStyle name="Hyperlink" xfId="243" builtinId="8" hidden="1"/>
    <cellStyle name="Hyperlink" xfId="245" builtinId="8" hidden="1"/>
    <cellStyle name="Hyperlink" xfId="249" builtinId="8" hidden="1"/>
    <cellStyle name="Hyperlink" xfId="251" builtinId="8" hidden="1"/>
    <cellStyle name="Hyperlink" xfId="253" builtinId="8" hidden="1"/>
    <cellStyle name="Hyperlink" xfId="257" builtinId="8" hidden="1"/>
    <cellStyle name="Hyperlink" xfId="259" builtinId="8" hidden="1"/>
    <cellStyle name="Hyperlink" xfId="261" builtinId="8" hidden="1"/>
    <cellStyle name="Hyperlink" xfId="265" builtinId="8" hidden="1"/>
    <cellStyle name="Hyperlink" xfId="267" builtinId="8" hidden="1"/>
    <cellStyle name="Hyperlink" xfId="269" builtinId="8" hidden="1"/>
    <cellStyle name="Hyperlink" xfId="273" builtinId="8" hidden="1"/>
    <cellStyle name="Hyperlink" xfId="275" builtinId="8" hidden="1"/>
    <cellStyle name="Hyperlink" xfId="277" builtinId="8" hidden="1"/>
    <cellStyle name="Hyperlink" xfId="281" builtinId="8" hidden="1"/>
    <cellStyle name="Hyperlink" xfId="283" builtinId="8" hidden="1"/>
    <cellStyle name="Hyperlink" xfId="285" builtinId="8" hidden="1"/>
    <cellStyle name="Hyperlink" xfId="289" builtinId="8" hidden="1"/>
    <cellStyle name="Hyperlink" xfId="291" builtinId="8" hidden="1"/>
    <cellStyle name="Hyperlink" xfId="293" builtinId="8" hidden="1"/>
    <cellStyle name="Hyperlink" xfId="297" builtinId="8" hidden="1"/>
    <cellStyle name="Hyperlink" xfId="299" builtinId="8" hidden="1"/>
    <cellStyle name="Hyperlink" xfId="301" builtinId="8" hidden="1"/>
    <cellStyle name="Hyperlink" xfId="305" builtinId="8" hidden="1"/>
    <cellStyle name="Hyperlink" xfId="307" builtinId="8" hidden="1"/>
    <cellStyle name="Hyperlink" xfId="309" builtinId="8" hidden="1"/>
    <cellStyle name="Hyperlink" xfId="313" builtinId="8" hidden="1"/>
    <cellStyle name="Hyperlink" xfId="315" builtinId="8" hidden="1"/>
    <cellStyle name="Hyperlink" xfId="317" builtinId="8" hidden="1"/>
    <cellStyle name="Hyperlink" xfId="321" builtinId="8" hidden="1"/>
    <cellStyle name="Hyperlink" xfId="323" builtinId="8" hidden="1"/>
    <cellStyle name="Hyperlink" xfId="325" builtinId="8" hidden="1"/>
    <cellStyle name="Hyperlink" xfId="329" builtinId="8" hidden="1"/>
    <cellStyle name="Hyperlink" xfId="331" builtinId="8" hidden="1"/>
    <cellStyle name="Hyperlink" xfId="333" builtinId="8" hidden="1"/>
    <cellStyle name="Hyperlink" xfId="337" builtinId="8" hidden="1"/>
    <cellStyle name="Hyperlink" xfId="339" builtinId="8" hidden="1"/>
    <cellStyle name="Hyperlink" xfId="341" builtinId="8" hidden="1"/>
    <cellStyle name="Hyperlink" xfId="345" builtinId="8" hidden="1"/>
    <cellStyle name="Hyperlink" xfId="347" builtinId="8" hidden="1"/>
    <cellStyle name="Hyperlink" xfId="349" builtinId="8" hidden="1"/>
    <cellStyle name="Hyperlink" xfId="353" builtinId="8" hidden="1"/>
    <cellStyle name="Hyperlink" xfId="355" builtinId="8" hidden="1"/>
    <cellStyle name="Hyperlink" xfId="357" builtinId="8" hidden="1"/>
    <cellStyle name="Hyperlink" xfId="361" builtinId="8" hidden="1"/>
    <cellStyle name="Hyperlink" xfId="363" builtinId="8" hidden="1"/>
    <cellStyle name="Hyperlink" xfId="365" builtinId="8" hidden="1"/>
    <cellStyle name="Hyperlink" xfId="369" builtinId="8" hidden="1"/>
    <cellStyle name="Hyperlink" xfId="371" builtinId="8" hidden="1"/>
    <cellStyle name="Hyperlink" xfId="373" builtinId="8" hidden="1"/>
    <cellStyle name="Hyperlink" xfId="377" builtinId="8" hidden="1"/>
    <cellStyle name="Hyperlink" xfId="379" builtinId="8" hidden="1"/>
    <cellStyle name="Hyperlink" xfId="381" builtinId="8" hidden="1"/>
    <cellStyle name="Hyperlink" xfId="385" builtinId="8" hidden="1"/>
    <cellStyle name="Hyperlink" xfId="387" builtinId="8" hidden="1"/>
    <cellStyle name="Hyperlink" xfId="389" builtinId="8" hidden="1"/>
    <cellStyle name="Hyperlink" xfId="393" builtinId="8" hidden="1"/>
    <cellStyle name="Hyperlink" xfId="395" builtinId="8" hidden="1"/>
    <cellStyle name="Hyperlink" xfId="397" builtinId="8" hidden="1"/>
    <cellStyle name="Hyperlink" xfId="401" builtinId="8" hidden="1"/>
    <cellStyle name="Hyperlink" xfId="403" builtinId="8" hidden="1"/>
    <cellStyle name="Hyperlink" xfId="405" builtinId="8" hidden="1"/>
    <cellStyle name="Hyperlink" xfId="409" builtinId="8" hidden="1"/>
    <cellStyle name="Hyperlink" xfId="411" builtinId="8" hidden="1"/>
    <cellStyle name="Hyperlink" xfId="413" builtinId="8" hidden="1"/>
    <cellStyle name="Hyperlink" xfId="417" builtinId="8" hidden="1"/>
    <cellStyle name="Hyperlink" xfId="419" builtinId="8" hidden="1"/>
    <cellStyle name="Hyperlink" xfId="421" builtinId="8" hidden="1"/>
    <cellStyle name="Hyperlink" xfId="425" builtinId="8" hidden="1"/>
    <cellStyle name="Hyperlink" xfId="427" builtinId="8" hidden="1"/>
    <cellStyle name="Hyperlink" xfId="429" builtinId="8" hidden="1"/>
    <cellStyle name="Hyperlink" xfId="433" builtinId="8" hidden="1"/>
    <cellStyle name="Hyperlink" xfId="435" builtinId="8" hidden="1"/>
    <cellStyle name="Hyperlink" xfId="437" builtinId="8" hidden="1"/>
    <cellStyle name="Hyperlink" xfId="441" builtinId="8" hidden="1"/>
    <cellStyle name="Hyperlink" xfId="443" builtinId="8" hidden="1"/>
    <cellStyle name="Hyperlink" xfId="445" builtinId="8" hidden="1"/>
    <cellStyle name="Hyperlink" xfId="449" builtinId="8" hidden="1"/>
    <cellStyle name="Hyperlink" xfId="451" builtinId="8" hidden="1"/>
    <cellStyle name="Hyperlink" xfId="453" builtinId="8" hidden="1"/>
    <cellStyle name="Hyperlink" xfId="457" builtinId="8" hidden="1"/>
    <cellStyle name="Hyperlink" xfId="459" builtinId="8" hidden="1"/>
    <cellStyle name="Hyperlink" xfId="461" builtinId="8" hidden="1"/>
    <cellStyle name="Hyperlink" xfId="465" builtinId="8" hidden="1"/>
    <cellStyle name="Hyperlink" xfId="467" builtinId="8" hidden="1"/>
    <cellStyle name="Hyperlink" xfId="469" builtinId="8" hidden="1"/>
    <cellStyle name="Hyperlink" xfId="473" builtinId="8" hidden="1"/>
    <cellStyle name="Hyperlink" xfId="475" builtinId="8" hidden="1"/>
    <cellStyle name="Hyperlink" xfId="477" builtinId="8" hidden="1"/>
    <cellStyle name="Hyperlink" xfId="481" builtinId="8" hidden="1"/>
    <cellStyle name="Hyperlink" xfId="483" builtinId="8" hidden="1"/>
    <cellStyle name="Hyperlink" xfId="485" builtinId="8" hidden="1"/>
    <cellStyle name="Hyperlink" xfId="489" builtinId="8" hidden="1"/>
    <cellStyle name="Hyperlink" xfId="491" builtinId="8" hidden="1"/>
    <cellStyle name="Hyperlink" xfId="493" builtinId="8" hidden="1"/>
    <cellStyle name="Hyperlink" xfId="497" builtinId="8" hidden="1"/>
    <cellStyle name="Hyperlink" xfId="499" builtinId="8" hidden="1"/>
    <cellStyle name="Hyperlink" xfId="501" builtinId="8" hidden="1"/>
    <cellStyle name="Hyperlink" xfId="505" builtinId="8" hidden="1"/>
    <cellStyle name="Hyperlink" xfId="507" builtinId="8" hidden="1"/>
    <cellStyle name="Hyperlink" xfId="509" builtinId="8" hidden="1"/>
    <cellStyle name="Hyperlink" xfId="513" builtinId="8" hidden="1"/>
    <cellStyle name="Hyperlink" xfId="511" builtinId="8" hidden="1"/>
    <cellStyle name="Hyperlink" xfId="503" builtinId="8" hidden="1"/>
    <cellStyle name="Hyperlink" xfId="495" builtinId="8" hidden="1"/>
    <cellStyle name="Hyperlink" xfId="487" builtinId="8" hidden="1"/>
    <cellStyle name="Hyperlink" xfId="479" builtinId="8" hidden="1"/>
    <cellStyle name="Hyperlink" xfId="471" builtinId="8" hidden="1"/>
    <cellStyle name="Hyperlink" xfId="463" builtinId="8" hidden="1"/>
    <cellStyle name="Hyperlink" xfId="455" builtinId="8" hidden="1"/>
    <cellStyle name="Hyperlink" xfId="447" builtinId="8" hidden="1"/>
    <cellStyle name="Hyperlink" xfId="439" builtinId="8" hidden="1"/>
    <cellStyle name="Hyperlink" xfId="431" builtinId="8" hidden="1"/>
    <cellStyle name="Hyperlink" xfId="423" builtinId="8" hidden="1"/>
    <cellStyle name="Hyperlink" xfId="415" builtinId="8" hidden="1"/>
    <cellStyle name="Hyperlink" xfId="407" builtinId="8" hidden="1"/>
    <cellStyle name="Hyperlink" xfId="399" builtinId="8" hidden="1"/>
    <cellStyle name="Hyperlink" xfId="391" builtinId="8" hidden="1"/>
    <cellStyle name="Hyperlink" xfId="383" builtinId="8" hidden="1"/>
    <cellStyle name="Hyperlink" xfId="375" builtinId="8" hidden="1"/>
    <cellStyle name="Hyperlink" xfId="367" builtinId="8" hidden="1"/>
    <cellStyle name="Hyperlink" xfId="359" builtinId="8" hidden="1"/>
    <cellStyle name="Hyperlink" xfId="351" builtinId="8" hidden="1"/>
    <cellStyle name="Hyperlink" xfId="343" builtinId="8" hidden="1"/>
    <cellStyle name="Hyperlink" xfId="335" builtinId="8" hidden="1"/>
    <cellStyle name="Hyperlink" xfId="327" builtinId="8" hidden="1"/>
    <cellStyle name="Hyperlink" xfId="319" builtinId="8" hidden="1"/>
    <cellStyle name="Hyperlink" xfId="311" builtinId="8" hidden="1"/>
    <cellStyle name="Hyperlink" xfId="303" builtinId="8" hidden="1"/>
    <cellStyle name="Hyperlink" xfId="295" builtinId="8" hidden="1"/>
    <cellStyle name="Hyperlink" xfId="287" builtinId="8" hidden="1"/>
    <cellStyle name="Hyperlink" xfId="279" builtinId="8" hidden="1"/>
    <cellStyle name="Hyperlink" xfId="271" builtinId="8" hidden="1"/>
    <cellStyle name="Hyperlink" xfId="263" builtinId="8" hidden="1"/>
    <cellStyle name="Hyperlink" xfId="255" builtinId="8" hidden="1"/>
    <cellStyle name="Hyperlink" xfId="247" builtinId="8" hidden="1"/>
    <cellStyle name="Hyperlink" xfId="239" builtinId="8" hidden="1"/>
    <cellStyle name="Hyperlink" xfId="231" builtinId="8" hidden="1"/>
    <cellStyle name="Hyperlink" xfId="223" builtinId="8" hidden="1"/>
    <cellStyle name="Hyperlink" xfId="215" builtinId="8" hidden="1"/>
    <cellStyle name="Hyperlink" xfId="207" builtinId="8" hidden="1"/>
    <cellStyle name="Hyperlink" xfId="199"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3" builtinId="8" hidden="1"/>
    <cellStyle name="Hyperlink" xfId="195" builtinId="8" hidden="1"/>
    <cellStyle name="Hyperlink" xfId="191" builtinId="8" hidden="1"/>
    <cellStyle name="Hyperlink" xfId="175" builtinId="8" hidden="1"/>
    <cellStyle name="Hyperlink" xfId="159" builtinId="8" hidden="1"/>
    <cellStyle name="Hyperlink" xfId="143" builtinId="8" hidden="1"/>
    <cellStyle name="Hyperlink" xfId="127" builtinId="8" hidden="1"/>
    <cellStyle name="Hyperlink" xfId="111" builtinId="8" hidden="1"/>
    <cellStyle name="Hyperlink" xfId="95" builtinId="8" hidden="1"/>
    <cellStyle name="Hyperlink" xfId="39" builtinId="8" hidden="1"/>
    <cellStyle name="Hyperlink" xfId="41" builtinId="8" hidden="1"/>
    <cellStyle name="Hyperlink" xfId="43" builtinId="8" hidden="1"/>
    <cellStyle name="Hyperlink" xfId="45"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81" builtinId="8" hidden="1"/>
    <cellStyle name="Hyperlink" xfId="83" builtinId="8" hidden="1"/>
    <cellStyle name="Hyperlink" xfId="79" builtinId="8" hidden="1"/>
    <cellStyle name="Hyperlink" xfId="4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5" builtinId="8" hidden="1"/>
    <cellStyle name="Hyperlink" xfId="7" builtinId="8" hidden="1"/>
    <cellStyle name="Hyperlink" xfId="3" builtinId="8" hidden="1"/>
    <cellStyle name="Hyperlink" xfId="1" builtinId="8" hidden="1"/>
    <cellStyle name="Normal" xfId="0" builtinId="0"/>
    <cellStyle name="Normal 2" xfId="515" xr:uid="{95C9CCE2-4EF0-44D4-B852-7D210BB86AF9}"/>
    <cellStyle name="Normal 2 2" xfId="521" xr:uid="{8FAE676E-0C6E-48FB-AC38-45904B44FF53}"/>
    <cellStyle name="Normal 3" xfId="516" xr:uid="{777C93CA-7F35-47D5-9B0C-CAB392694137}"/>
    <cellStyle name="Normal 3 2" xfId="517" xr:uid="{54CB6F74-4D93-4DCB-8E49-F77531D713A1}"/>
    <cellStyle name="Normal 4" xfId="519" xr:uid="{6FDDE4F6-6475-475C-A292-8F08ADAE6D43}"/>
    <cellStyle name="Normal 4 2" xfId="520" xr:uid="{DC19FB25-2AEA-40DB-BCE4-7C7B948E18AC}"/>
  </cellStyles>
  <dxfs count="1">
    <dxf>
      <fill>
        <patternFill patternType="solid">
          <fgColor rgb="FF1F497D"/>
          <bgColor rgb="FF000000"/>
        </patternFill>
      </fill>
    </dxf>
  </dxfs>
  <tableStyles count="0" defaultTableStyle="TableStyleMedium9" defaultPivotStyle="PivotStyleMedium4"/>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782B8-3D20-44EE-8293-BDC544643571}">
  <sheetPr codeName="Sheet4">
    <tabColor theme="0"/>
  </sheetPr>
  <dimension ref="A1:AH94"/>
  <sheetViews>
    <sheetView zoomScaleNormal="70" workbookViewId="0">
      <pane xSplit="1" topLeftCell="W1" activePane="topRight" state="frozen"/>
      <selection activeCell="H21" sqref="H21"/>
      <selection pane="topRight" activeCell="G14" sqref="G14"/>
    </sheetView>
  </sheetViews>
  <sheetFormatPr defaultColWidth="8" defaultRowHeight="12.75"/>
  <cols>
    <col min="1" max="1" width="21" style="36" customWidth="1"/>
    <col min="2" max="2" width="7.75" style="33" customWidth="1"/>
    <col min="3" max="3" width="7.75" style="26" customWidth="1"/>
    <col min="4" max="4" width="7.75" style="33" customWidth="1"/>
    <col min="5" max="5" width="7.75" style="26" customWidth="1"/>
    <col min="6" max="6" width="7.75" style="33" customWidth="1"/>
    <col min="7" max="7" width="7.75" style="26" customWidth="1"/>
    <col min="8" max="8" width="7.75" style="71" customWidth="1"/>
    <col min="9" max="9" width="8" style="71"/>
    <col min="10" max="10" width="8" style="86"/>
    <col min="11" max="11" width="7.75" style="33" customWidth="1"/>
    <col min="12" max="12" width="7.75" style="26" customWidth="1"/>
    <col min="13" max="13" width="7.75" style="33" customWidth="1"/>
    <col min="14" max="14" width="7.75" style="26" customWidth="1"/>
    <col min="15" max="15" width="7.75" style="33" customWidth="1"/>
    <col min="16" max="16" width="7.75" style="26" customWidth="1"/>
    <col min="17" max="17" width="7.75" style="71" customWidth="1"/>
    <col min="18" max="18" width="8" style="71"/>
    <col min="19" max="19" width="8" style="86"/>
    <col min="20" max="20" width="7.75" style="33" customWidth="1"/>
    <col min="21" max="21" width="7.75" style="26" customWidth="1"/>
    <col min="22" max="22" width="7.75" style="33" customWidth="1"/>
    <col min="23" max="23" width="7.75" style="26" customWidth="1"/>
    <col min="24" max="24" width="7.75" style="33" customWidth="1"/>
    <col min="25" max="25" width="7.75" style="26" customWidth="1"/>
    <col min="26" max="26" width="7.75" style="71" customWidth="1"/>
    <col min="27" max="27" width="8" style="71"/>
    <col min="28" max="28" width="8" style="86"/>
    <col min="29" max="16384" width="8" style="26"/>
  </cols>
  <sheetData>
    <row r="1" spans="1:34" ht="38.25">
      <c r="A1" s="22" t="s">
        <v>95</v>
      </c>
      <c r="B1" s="23" t="s">
        <v>149</v>
      </c>
      <c r="C1" s="22" t="s">
        <v>150</v>
      </c>
      <c r="D1" s="24" t="s">
        <v>151</v>
      </c>
      <c r="E1" s="25" t="s">
        <v>152</v>
      </c>
      <c r="F1" s="23" t="s">
        <v>153</v>
      </c>
      <c r="G1" s="22" t="s">
        <v>154</v>
      </c>
      <c r="H1" s="68" t="s">
        <v>155</v>
      </c>
      <c r="I1" s="69" t="s">
        <v>156</v>
      </c>
      <c r="J1" s="79" t="s">
        <v>157</v>
      </c>
      <c r="K1" s="23" t="s">
        <v>158</v>
      </c>
      <c r="L1" s="22" t="s">
        <v>159</v>
      </c>
      <c r="M1" s="24" t="s">
        <v>160</v>
      </c>
      <c r="N1" s="25" t="s">
        <v>161</v>
      </c>
      <c r="O1" s="23" t="s">
        <v>162</v>
      </c>
      <c r="P1" s="22" t="s">
        <v>163</v>
      </c>
      <c r="Q1" s="68" t="s">
        <v>164</v>
      </c>
      <c r="R1" s="69" t="s">
        <v>165</v>
      </c>
      <c r="S1" s="79" t="s">
        <v>157</v>
      </c>
      <c r="T1" s="23" t="s">
        <v>828</v>
      </c>
      <c r="U1" s="22" t="s">
        <v>829</v>
      </c>
      <c r="V1" s="24" t="s">
        <v>830</v>
      </c>
      <c r="W1" s="25" t="s">
        <v>831</v>
      </c>
      <c r="X1" s="23" t="s">
        <v>832</v>
      </c>
      <c r="Y1" s="22" t="s">
        <v>833</v>
      </c>
      <c r="Z1" s="68" t="s">
        <v>834</v>
      </c>
      <c r="AA1" s="69" t="s">
        <v>835</v>
      </c>
      <c r="AB1" s="79" t="s">
        <v>157</v>
      </c>
    </row>
    <row r="2" spans="1:34">
      <c r="A2" s="27" t="s">
        <v>166</v>
      </c>
      <c r="B2" s="28"/>
      <c r="C2" s="29"/>
      <c r="D2" s="30"/>
      <c r="E2" s="31"/>
      <c r="F2" s="28"/>
      <c r="G2" s="29"/>
      <c r="H2" s="70"/>
      <c r="J2" s="80"/>
      <c r="K2" s="28"/>
      <c r="L2" s="29"/>
      <c r="M2" s="30"/>
      <c r="N2" s="31"/>
      <c r="O2" s="28"/>
      <c r="P2" s="29"/>
      <c r="Q2" s="70"/>
      <c r="S2" s="80"/>
      <c r="T2" s="28"/>
      <c r="U2" s="29"/>
      <c r="V2" s="30"/>
      <c r="W2" s="31"/>
      <c r="X2" s="28"/>
      <c r="Y2" s="29"/>
      <c r="Z2" s="70"/>
      <c r="AB2" s="80"/>
    </row>
    <row r="3" spans="1:34">
      <c r="A3" s="32" t="s">
        <v>167</v>
      </c>
      <c r="D3" s="34"/>
      <c r="E3" s="35"/>
      <c r="H3" s="72"/>
      <c r="J3" s="80"/>
      <c r="M3" s="34"/>
      <c r="N3" s="35"/>
      <c r="Q3" s="72"/>
      <c r="S3" s="80"/>
      <c r="V3" s="34"/>
      <c r="W3" s="35"/>
      <c r="Z3" s="72"/>
      <c r="AB3" s="80"/>
    </row>
    <row r="4" spans="1:34">
      <c r="A4" s="36" t="s">
        <v>168</v>
      </c>
      <c r="C4" s="33"/>
      <c r="D4" s="34">
        <v>18000</v>
      </c>
      <c r="E4" s="35">
        <v>18000</v>
      </c>
      <c r="F4" s="33">
        <v>18000</v>
      </c>
      <c r="G4" s="26">
        <v>18000</v>
      </c>
      <c r="H4" s="72"/>
      <c r="J4" s="80"/>
      <c r="K4" s="33">
        <v>18000</v>
      </c>
      <c r="L4" s="33">
        <v>18000</v>
      </c>
      <c r="M4" s="34">
        <v>18000</v>
      </c>
      <c r="N4" s="35">
        <v>18000</v>
      </c>
      <c r="O4" s="33">
        <v>18000</v>
      </c>
      <c r="P4" s="26">
        <v>18000</v>
      </c>
      <c r="Q4" s="72"/>
      <c r="S4" s="80"/>
      <c r="T4" s="33">
        <v>18000</v>
      </c>
      <c r="U4" s="33">
        <v>18000</v>
      </c>
      <c r="V4" s="34">
        <v>18000</v>
      </c>
      <c r="W4" s="35">
        <v>18000</v>
      </c>
      <c r="X4" s="33">
        <v>18000</v>
      </c>
      <c r="Y4" s="26">
        <v>18000</v>
      </c>
      <c r="Z4" s="72"/>
      <c r="AB4" s="80"/>
    </row>
    <row r="5" spans="1:34">
      <c r="A5" s="36" t="s">
        <v>169</v>
      </c>
      <c r="C5" s="33"/>
      <c r="D5" s="34">
        <f>D4-D50-D51-D52</f>
        <v>12528</v>
      </c>
      <c r="E5" s="35">
        <v>12528</v>
      </c>
      <c r="F5" s="33">
        <f>F4-F50-F51-F52</f>
        <v>12528</v>
      </c>
      <c r="G5" s="26">
        <v>12528</v>
      </c>
      <c r="H5" s="72"/>
      <c r="J5" s="80"/>
      <c r="K5" s="33">
        <f>K4-K50-K51-K52</f>
        <v>12528</v>
      </c>
      <c r="L5" s="33">
        <v>12528</v>
      </c>
      <c r="M5" s="34">
        <f>M4-M50-M51-M52</f>
        <v>12528</v>
      </c>
      <c r="N5" s="35">
        <v>12528</v>
      </c>
      <c r="O5" s="33">
        <f>O4-O50-O51-O52</f>
        <v>12528</v>
      </c>
      <c r="P5" s="26">
        <v>12528</v>
      </c>
      <c r="Q5" s="72"/>
      <c r="S5" s="80"/>
      <c r="T5" s="33">
        <f>T4-T50-T51-T52</f>
        <v>12528</v>
      </c>
      <c r="U5" s="33">
        <v>12528</v>
      </c>
      <c r="V5" s="34">
        <f>V4-V50-V51-V52</f>
        <v>12528</v>
      </c>
      <c r="W5" s="35">
        <v>12528</v>
      </c>
      <c r="X5" s="33">
        <f>X4-X50-X51-X52</f>
        <v>12528</v>
      </c>
      <c r="Y5" s="26">
        <v>12528</v>
      </c>
      <c r="Z5" s="72"/>
      <c r="AB5" s="80"/>
    </row>
    <row r="6" spans="1:34">
      <c r="A6" s="32" t="s">
        <v>170</v>
      </c>
      <c r="C6" s="33"/>
      <c r="D6" s="34"/>
      <c r="E6" s="35"/>
      <c r="H6" s="72"/>
      <c r="J6" s="80"/>
      <c r="L6" s="33"/>
      <c r="M6" s="34"/>
      <c r="N6" s="35"/>
      <c r="Q6" s="72"/>
      <c r="S6" s="80"/>
      <c r="U6" s="33"/>
      <c r="V6" s="34"/>
      <c r="W6" s="35"/>
      <c r="Z6" s="72"/>
      <c r="AB6" s="80"/>
    </row>
    <row r="7" spans="1:34">
      <c r="A7" s="36" t="s">
        <v>171</v>
      </c>
      <c r="C7" s="33"/>
      <c r="D7" s="34">
        <f>D12</f>
        <v>13870</v>
      </c>
      <c r="E7" s="35">
        <v>13808</v>
      </c>
      <c r="F7" s="33">
        <f>F12</f>
        <v>13608</v>
      </c>
      <c r="G7" s="26">
        <v>13808</v>
      </c>
      <c r="H7" s="72"/>
      <c r="J7" s="80"/>
      <c r="K7" s="33">
        <f>K12</f>
        <v>13808</v>
      </c>
      <c r="L7" s="33">
        <v>13808</v>
      </c>
      <c r="M7" s="34">
        <f>M12</f>
        <v>13808</v>
      </c>
      <c r="N7" s="35">
        <v>13808</v>
      </c>
      <c r="O7" s="33">
        <f>O12</f>
        <v>13608</v>
      </c>
      <c r="P7" s="26">
        <v>13808</v>
      </c>
      <c r="Q7" s="72"/>
      <c r="S7" s="80"/>
      <c r="T7" s="33">
        <f>T12</f>
        <v>16858</v>
      </c>
      <c r="U7" s="33">
        <v>13808</v>
      </c>
      <c r="V7" s="34">
        <f>V12</f>
        <v>16858</v>
      </c>
      <c r="W7" s="35">
        <v>13808</v>
      </c>
      <c r="X7" s="33">
        <f>X12</f>
        <v>16658</v>
      </c>
      <c r="Y7" s="26">
        <v>13808</v>
      </c>
      <c r="Z7" s="72"/>
      <c r="AB7" s="80"/>
    </row>
    <row r="8" spans="1:34">
      <c r="A8" s="36" t="s">
        <v>172</v>
      </c>
      <c r="C8" s="33"/>
      <c r="D8" s="34">
        <f>D54</f>
        <v>2440</v>
      </c>
      <c r="E8" s="35">
        <v>2440</v>
      </c>
      <c r="F8" s="33">
        <f>F54</f>
        <v>2440</v>
      </c>
      <c r="G8" s="26">
        <v>2440</v>
      </c>
      <c r="H8" s="72"/>
      <c r="J8" s="80"/>
      <c r="K8" s="33">
        <f>K54</f>
        <v>2440</v>
      </c>
      <c r="L8" s="33">
        <v>2440</v>
      </c>
      <c r="M8" s="34">
        <f>M54</f>
        <v>2440</v>
      </c>
      <c r="N8" s="35">
        <v>2440</v>
      </c>
      <c r="O8" s="33">
        <f>O54</f>
        <v>2440</v>
      </c>
      <c r="P8" s="26">
        <v>2440</v>
      </c>
      <c r="Q8" s="72"/>
      <c r="S8" s="80"/>
      <c r="T8" s="33">
        <f>T54</f>
        <v>2040</v>
      </c>
      <c r="U8" s="33">
        <v>2440</v>
      </c>
      <c r="V8" s="34">
        <f>V54</f>
        <v>2040</v>
      </c>
      <c r="W8" s="35">
        <v>2440</v>
      </c>
      <c r="X8" s="33">
        <f>X54</f>
        <v>2040</v>
      </c>
      <c r="Y8" s="26">
        <v>2440</v>
      </c>
      <c r="Z8" s="72"/>
      <c r="AB8" s="80"/>
    </row>
    <row r="9" spans="1:34">
      <c r="A9" s="32" t="s">
        <v>173</v>
      </c>
      <c r="C9" s="33"/>
      <c r="D9" s="34"/>
      <c r="E9" s="35"/>
      <c r="H9" s="72"/>
      <c r="J9" s="80"/>
      <c r="L9" s="33"/>
      <c r="M9" s="34"/>
      <c r="N9" s="35"/>
      <c r="Q9" s="72"/>
      <c r="S9" s="80"/>
      <c r="U9" s="33"/>
      <c r="V9" s="34"/>
      <c r="W9" s="35"/>
      <c r="Z9" s="72"/>
      <c r="AB9" s="80"/>
      <c r="AH9" s="26">
        <v>0</v>
      </c>
    </row>
    <row r="10" spans="1:34">
      <c r="A10" s="36" t="s">
        <v>174</v>
      </c>
      <c r="B10" s="33">
        <v>11800</v>
      </c>
      <c r="C10" s="33"/>
      <c r="D10" s="34">
        <f>D4-D7-D8</f>
        <v>1690</v>
      </c>
      <c r="E10" s="37">
        <v>1752</v>
      </c>
      <c r="F10" s="33">
        <f>F4-F7-F8</f>
        <v>1952</v>
      </c>
      <c r="G10" s="26">
        <v>1752</v>
      </c>
      <c r="H10" s="72"/>
      <c r="J10" s="80"/>
      <c r="K10" s="33">
        <f>K4-K7-K8</f>
        <v>1752</v>
      </c>
      <c r="L10" s="33">
        <v>1752</v>
      </c>
      <c r="M10" s="34">
        <f>M4-M7-M8</f>
        <v>1752</v>
      </c>
      <c r="N10" s="37">
        <v>1752</v>
      </c>
      <c r="O10" s="33">
        <f>O4-O7-O8</f>
        <v>1952</v>
      </c>
      <c r="P10" s="26">
        <v>1752</v>
      </c>
      <c r="Q10" s="72"/>
      <c r="S10" s="80"/>
      <c r="T10" s="33">
        <f>T4-T7-T8</f>
        <v>-898</v>
      </c>
      <c r="U10" s="33">
        <v>1752</v>
      </c>
      <c r="V10" s="34">
        <f>V4-V7-V8</f>
        <v>-898</v>
      </c>
      <c r="W10" s="37">
        <v>1752</v>
      </c>
      <c r="X10" s="33">
        <f>X4-X7-X8</f>
        <v>-698</v>
      </c>
      <c r="Y10" s="26">
        <v>1752</v>
      </c>
      <c r="Z10" s="72"/>
      <c r="AB10" s="80"/>
    </row>
    <row r="11" spans="1:34">
      <c r="C11" s="33"/>
      <c r="D11" s="34"/>
      <c r="E11" s="37"/>
      <c r="H11" s="72"/>
      <c r="J11" s="80"/>
      <c r="L11" s="33"/>
      <c r="M11" s="34"/>
      <c r="N11" s="37"/>
      <c r="Q11" s="72"/>
      <c r="S11" s="80"/>
      <c r="U11" s="33"/>
      <c r="V11" s="34"/>
      <c r="W11" s="37"/>
      <c r="Z11" s="72"/>
      <c r="AB11" s="80"/>
    </row>
    <row r="12" spans="1:34">
      <c r="A12" s="27" t="s">
        <v>175</v>
      </c>
      <c r="C12" s="33"/>
      <c r="D12" s="34">
        <f>SUM(D13+D25+D31+D35+D40+D45+D49)</f>
        <v>13870</v>
      </c>
      <c r="E12" s="35">
        <v>13808</v>
      </c>
      <c r="F12" s="33">
        <f>SUM(F13+F25+F31+F35+F40+F45+F49)</f>
        <v>13608</v>
      </c>
      <c r="G12" s="26">
        <v>13808</v>
      </c>
      <c r="H12" s="72"/>
      <c r="J12" s="80"/>
      <c r="K12" s="33">
        <f>SUM(K13+K25+K31+K35+K40+K45+K49)</f>
        <v>13808</v>
      </c>
      <c r="L12" s="33">
        <v>13808</v>
      </c>
      <c r="M12" s="34">
        <f>SUM(M13+M25+M31+M35+M40+M45+M49)</f>
        <v>13808</v>
      </c>
      <c r="N12" s="35">
        <v>13808</v>
      </c>
      <c r="O12" s="33">
        <f>SUM(O13+O25+O31+O35+O40+O45+O49)</f>
        <v>13608</v>
      </c>
      <c r="P12" s="26">
        <v>13808</v>
      </c>
      <c r="Q12" s="72"/>
      <c r="S12" s="80"/>
      <c r="T12" s="33">
        <f>SUM(T13+T25+T31+T35+T40+T45+T49)</f>
        <v>16858</v>
      </c>
      <c r="U12" s="33">
        <v>13808</v>
      </c>
      <c r="V12" s="34">
        <f>SUM(V13+V25+V31+V35+V40+V45+V49)</f>
        <v>16858</v>
      </c>
      <c r="W12" s="35">
        <v>13808</v>
      </c>
      <c r="X12" s="33">
        <f>SUM(X13+X25+X31+X35+X40+X45+X49)</f>
        <v>16658</v>
      </c>
      <c r="Y12" s="26">
        <v>13808</v>
      </c>
      <c r="Z12" s="72"/>
      <c r="AB12" s="80"/>
    </row>
    <row r="13" spans="1:34">
      <c r="A13" s="32" t="s">
        <v>176</v>
      </c>
      <c r="C13" s="33"/>
      <c r="D13" s="34">
        <f>SUM(D14:D22)</f>
        <v>4874</v>
      </c>
      <c r="E13" s="35">
        <v>4874</v>
      </c>
      <c r="F13" s="33">
        <f>SUM(F14:F22)</f>
        <v>4874</v>
      </c>
      <c r="G13" s="26">
        <v>4874</v>
      </c>
      <c r="H13" s="72"/>
      <c r="J13" s="80"/>
      <c r="K13" s="33">
        <f>SUM(K14:K22)</f>
        <v>4874</v>
      </c>
      <c r="L13" s="33">
        <v>4874</v>
      </c>
      <c r="M13" s="34">
        <f>SUM(M14:M22)</f>
        <v>4874</v>
      </c>
      <c r="N13" s="35">
        <v>4874</v>
      </c>
      <c r="O13" s="33">
        <f>SUM(O14:O22)</f>
        <v>4874</v>
      </c>
      <c r="P13" s="26">
        <v>4874</v>
      </c>
      <c r="Q13" s="72"/>
      <c r="S13" s="80"/>
      <c r="T13" s="33">
        <f>SUM(T14:T23)</f>
        <v>5159</v>
      </c>
      <c r="U13" s="33">
        <f t="shared" ref="U13:Y13" si="0">SUM(U14:U23)</f>
        <v>5159</v>
      </c>
      <c r="V13" s="33">
        <f t="shared" si="0"/>
        <v>5159</v>
      </c>
      <c r="W13" s="33">
        <f t="shared" si="0"/>
        <v>5159</v>
      </c>
      <c r="X13" s="33">
        <f t="shared" si="0"/>
        <v>5159</v>
      </c>
      <c r="Y13" s="33">
        <f t="shared" si="0"/>
        <v>4884</v>
      </c>
      <c r="Z13" s="72"/>
      <c r="AB13" s="80"/>
    </row>
    <row r="14" spans="1:34">
      <c r="A14" s="36" t="s">
        <v>177</v>
      </c>
      <c r="C14" s="33"/>
      <c r="D14" s="34">
        <v>2750</v>
      </c>
      <c r="E14" s="35">
        <v>2750</v>
      </c>
      <c r="F14" s="33">
        <v>2750</v>
      </c>
      <c r="G14" s="26">
        <v>2750</v>
      </c>
      <c r="H14" s="72"/>
      <c r="J14" s="80"/>
      <c r="K14" s="33">
        <v>2750</v>
      </c>
      <c r="L14" s="33">
        <v>2750</v>
      </c>
      <c r="M14" s="34">
        <v>2750</v>
      </c>
      <c r="N14" s="35">
        <v>2750</v>
      </c>
      <c r="O14" s="33">
        <v>2750</v>
      </c>
      <c r="P14" s="26">
        <v>2750</v>
      </c>
      <c r="Q14" s="72"/>
      <c r="S14" s="80"/>
      <c r="T14" s="33">
        <v>2750</v>
      </c>
      <c r="U14" s="33">
        <v>2750</v>
      </c>
      <c r="V14" s="34">
        <v>2750</v>
      </c>
      <c r="W14" s="35">
        <v>2750</v>
      </c>
      <c r="X14" s="33">
        <v>2750</v>
      </c>
      <c r="Y14" s="26">
        <v>2750</v>
      </c>
      <c r="Z14" s="72"/>
      <c r="AB14" s="80"/>
    </row>
    <row r="15" spans="1:34">
      <c r="A15" s="36" t="s">
        <v>178</v>
      </c>
      <c r="C15" s="33"/>
      <c r="D15" s="34">
        <v>225</v>
      </c>
      <c r="E15" s="35">
        <v>225</v>
      </c>
      <c r="F15" s="33">
        <v>225</v>
      </c>
      <c r="G15" s="26">
        <v>225</v>
      </c>
      <c r="H15" s="72"/>
      <c r="J15" s="80"/>
      <c r="K15" s="33">
        <v>225</v>
      </c>
      <c r="L15" s="33">
        <v>225</v>
      </c>
      <c r="M15" s="34">
        <v>225</v>
      </c>
      <c r="N15" s="35">
        <v>225</v>
      </c>
      <c r="O15" s="33">
        <v>225</v>
      </c>
      <c r="P15" s="26">
        <v>225</v>
      </c>
      <c r="Q15" s="72"/>
      <c r="S15" s="80"/>
      <c r="T15" s="33">
        <v>500</v>
      </c>
      <c r="U15" s="33">
        <v>500</v>
      </c>
      <c r="V15" s="34">
        <v>500</v>
      </c>
      <c r="W15" s="35">
        <v>500</v>
      </c>
      <c r="X15" s="33">
        <v>500</v>
      </c>
      <c r="Y15" s="26">
        <v>225</v>
      </c>
      <c r="Z15" s="72"/>
      <c r="AB15" s="80"/>
    </row>
    <row r="16" spans="1:34">
      <c r="A16" s="36" t="s">
        <v>179</v>
      </c>
      <c r="C16" s="33"/>
      <c r="D16" s="34">
        <v>175</v>
      </c>
      <c r="E16" s="35">
        <v>175</v>
      </c>
      <c r="F16" s="33">
        <v>175</v>
      </c>
      <c r="G16" s="26">
        <v>175</v>
      </c>
      <c r="H16" s="72"/>
      <c r="J16" s="80"/>
      <c r="K16" s="33">
        <v>175</v>
      </c>
      <c r="L16" s="33">
        <v>175</v>
      </c>
      <c r="M16" s="34">
        <v>175</v>
      </c>
      <c r="N16" s="35">
        <v>175</v>
      </c>
      <c r="O16" s="33">
        <v>175</v>
      </c>
      <c r="P16" s="26">
        <v>175</v>
      </c>
      <c r="Q16" s="72"/>
      <c r="S16" s="80"/>
      <c r="T16" s="33">
        <v>125</v>
      </c>
      <c r="U16" s="33">
        <v>125</v>
      </c>
      <c r="V16" s="34">
        <v>125</v>
      </c>
      <c r="W16" s="35">
        <v>125</v>
      </c>
      <c r="X16" s="33">
        <v>125</v>
      </c>
      <c r="Y16" s="26">
        <v>125</v>
      </c>
      <c r="Z16" s="72"/>
      <c r="AB16" s="80"/>
    </row>
    <row r="17" spans="1:28">
      <c r="A17" s="36" t="s">
        <v>136</v>
      </c>
      <c r="C17" s="33"/>
      <c r="D17" s="34">
        <v>172</v>
      </c>
      <c r="E17" s="35">
        <v>172</v>
      </c>
      <c r="F17" s="33">
        <v>172</v>
      </c>
      <c r="G17" s="26">
        <v>172</v>
      </c>
      <c r="H17" s="72"/>
      <c r="J17" s="80"/>
      <c r="K17" s="33">
        <v>172</v>
      </c>
      <c r="L17" s="33">
        <v>172</v>
      </c>
      <c r="M17" s="34">
        <v>172</v>
      </c>
      <c r="N17" s="35">
        <v>172</v>
      </c>
      <c r="O17" s="33">
        <v>172</v>
      </c>
      <c r="P17" s="26">
        <v>172</v>
      </c>
      <c r="Q17" s="72"/>
      <c r="S17" s="80"/>
      <c r="T17" s="33">
        <v>172</v>
      </c>
      <c r="U17" s="33">
        <v>172</v>
      </c>
      <c r="V17" s="34">
        <v>172</v>
      </c>
      <c r="W17" s="35">
        <v>172</v>
      </c>
      <c r="X17" s="33">
        <v>172</v>
      </c>
      <c r="Y17" s="26">
        <v>172</v>
      </c>
      <c r="Z17" s="72"/>
      <c r="AB17" s="80"/>
    </row>
    <row r="18" spans="1:28">
      <c r="A18" s="36" t="s">
        <v>181</v>
      </c>
      <c r="C18" s="33"/>
      <c r="D18" s="34">
        <v>300</v>
      </c>
      <c r="E18" s="35">
        <v>300</v>
      </c>
      <c r="F18" s="33">
        <v>300</v>
      </c>
      <c r="G18" s="26">
        <v>300</v>
      </c>
      <c r="H18" s="72"/>
      <c r="J18" s="80"/>
      <c r="K18" s="33">
        <v>300</v>
      </c>
      <c r="L18" s="33">
        <v>300</v>
      </c>
      <c r="M18" s="34">
        <v>300</v>
      </c>
      <c r="N18" s="35">
        <v>300</v>
      </c>
      <c r="O18" s="33">
        <v>300</v>
      </c>
      <c r="P18" s="26">
        <v>300</v>
      </c>
      <c r="Q18" s="72"/>
      <c r="S18" s="80"/>
      <c r="T18" s="33">
        <v>300</v>
      </c>
      <c r="U18" s="33">
        <v>300</v>
      </c>
      <c r="V18" s="34">
        <v>300</v>
      </c>
      <c r="W18" s="35">
        <v>300</v>
      </c>
      <c r="X18" s="33">
        <v>300</v>
      </c>
      <c r="Y18" s="26">
        <v>300</v>
      </c>
      <c r="Z18" s="72"/>
      <c r="AB18" s="80"/>
    </row>
    <row r="19" spans="1:28">
      <c r="A19" s="36" t="s">
        <v>182</v>
      </c>
      <c r="C19" s="33"/>
      <c r="D19" s="34">
        <v>75</v>
      </c>
      <c r="E19" s="35">
        <v>75</v>
      </c>
      <c r="F19" s="33">
        <v>75</v>
      </c>
      <c r="G19" s="26">
        <v>75</v>
      </c>
      <c r="H19" s="72"/>
      <c r="J19" s="80"/>
      <c r="K19" s="33">
        <v>75</v>
      </c>
      <c r="L19" s="33">
        <v>75</v>
      </c>
      <c r="M19" s="34">
        <v>75</v>
      </c>
      <c r="N19" s="35">
        <v>75</v>
      </c>
      <c r="O19" s="33">
        <v>75</v>
      </c>
      <c r="P19" s="26">
        <v>75</v>
      </c>
      <c r="Q19" s="72"/>
      <c r="S19" s="80"/>
      <c r="T19" s="33">
        <v>75</v>
      </c>
      <c r="U19" s="33">
        <v>75</v>
      </c>
      <c r="V19" s="34">
        <v>75</v>
      </c>
      <c r="W19" s="35">
        <v>75</v>
      </c>
      <c r="X19" s="33">
        <v>75</v>
      </c>
      <c r="Y19" s="26">
        <v>75</v>
      </c>
      <c r="Z19" s="72"/>
      <c r="AB19" s="80"/>
    </row>
    <row r="20" spans="1:28">
      <c r="A20" s="36" t="s">
        <v>183</v>
      </c>
      <c r="C20" s="33"/>
      <c r="D20" s="34">
        <v>50</v>
      </c>
      <c r="E20" s="35">
        <v>50</v>
      </c>
      <c r="F20" s="33">
        <v>50</v>
      </c>
      <c r="G20" s="26">
        <v>50</v>
      </c>
      <c r="H20" s="72"/>
      <c r="J20" s="80"/>
      <c r="K20" s="33">
        <v>50</v>
      </c>
      <c r="L20" s="33">
        <v>50</v>
      </c>
      <c r="M20" s="34">
        <v>50</v>
      </c>
      <c r="N20" s="35">
        <v>50</v>
      </c>
      <c r="O20" s="33">
        <v>50</v>
      </c>
      <c r="P20" s="26">
        <v>50</v>
      </c>
      <c r="Q20" s="72"/>
      <c r="S20" s="80"/>
      <c r="T20" s="33">
        <v>50</v>
      </c>
      <c r="U20" s="33">
        <v>50</v>
      </c>
      <c r="V20" s="34">
        <v>50</v>
      </c>
      <c r="W20" s="35">
        <v>50</v>
      </c>
      <c r="X20" s="33">
        <v>50</v>
      </c>
      <c r="Y20" s="26">
        <v>50</v>
      </c>
      <c r="Z20" s="72"/>
      <c r="AB20" s="80"/>
    </row>
    <row r="21" spans="1:28">
      <c r="A21" s="36" t="s">
        <v>184</v>
      </c>
      <c r="C21" s="33"/>
      <c r="D21" s="34">
        <v>0</v>
      </c>
      <c r="E21" s="35">
        <v>0</v>
      </c>
      <c r="F21" s="33">
        <v>0</v>
      </c>
      <c r="G21" s="26">
        <v>0</v>
      </c>
      <c r="H21" s="72"/>
      <c r="J21" s="80"/>
      <c r="K21" s="33">
        <v>0</v>
      </c>
      <c r="L21" s="33">
        <v>0</v>
      </c>
      <c r="M21" s="34">
        <v>0</v>
      </c>
      <c r="N21" s="35">
        <v>0</v>
      </c>
      <c r="O21" s="33">
        <v>0</v>
      </c>
      <c r="P21" s="26">
        <v>0</v>
      </c>
      <c r="Q21" s="72"/>
      <c r="S21" s="80"/>
      <c r="T21" s="33">
        <v>0</v>
      </c>
      <c r="U21" s="33">
        <v>0</v>
      </c>
      <c r="V21" s="34">
        <v>0</v>
      </c>
      <c r="W21" s="35">
        <v>0</v>
      </c>
      <c r="X21" s="33">
        <v>0</v>
      </c>
      <c r="Y21" s="26">
        <v>0</v>
      </c>
      <c r="Z21" s="72"/>
      <c r="AB21" s="80"/>
    </row>
    <row r="22" spans="1:28">
      <c r="A22" s="36" t="s">
        <v>185</v>
      </c>
      <c r="C22" s="33"/>
      <c r="D22" s="34">
        <v>1127</v>
      </c>
      <c r="E22" s="35">
        <v>1127</v>
      </c>
      <c r="F22" s="33">
        <v>1127</v>
      </c>
      <c r="G22" s="26">
        <v>1127</v>
      </c>
      <c r="H22" s="72"/>
      <c r="J22" s="80"/>
      <c r="K22" s="33">
        <v>1127</v>
      </c>
      <c r="L22" s="33">
        <v>1127</v>
      </c>
      <c r="M22" s="34">
        <v>1127</v>
      </c>
      <c r="N22" s="35">
        <v>1127</v>
      </c>
      <c r="O22" s="33">
        <v>1127</v>
      </c>
      <c r="P22" s="26">
        <v>1127</v>
      </c>
      <c r="Q22" s="72"/>
      <c r="S22" s="80"/>
      <c r="T22" s="33">
        <v>1127</v>
      </c>
      <c r="U22" s="33">
        <v>1127</v>
      </c>
      <c r="V22" s="34">
        <v>1127</v>
      </c>
      <c r="W22" s="35">
        <v>1127</v>
      </c>
      <c r="X22" s="33">
        <v>1127</v>
      </c>
      <c r="Y22" s="26">
        <v>1127</v>
      </c>
      <c r="Z22" s="72"/>
      <c r="AB22" s="80"/>
    </row>
    <row r="23" spans="1:28">
      <c r="A23" s="36" t="s">
        <v>836</v>
      </c>
      <c r="C23" s="33"/>
      <c r="D23" s="34"/>
      <c r="E23" s="35"/>
      <c r="H23" s="72"/>
      <c r="J23" s="80"/>
      <c r="L23" s="33"/>
      <c r="M23" s="34"/>
      <c r="N23" s="35"/>
      <c r="Q23" s="72"/>
      <c r="S23" s="80"/>
      <c r="T23" s="33">
        <v>60</v>
      </c>
      <c r="U23" s="33">
        <v>60</v>
      </c>
      <c r="V23" s="34">
        <v>60</v>
      </c>
      <c r="W23" s="35">
        <v>60</v>
      </c>
      <c r="X23" s="33">
        <v>60</v>
      </c>
      <c r="Y23" s="26">
        <v>60</v>
      </c>
      <c r="Z23" s="72"/>
      <c r="AB23" s="80"/>
    </row>
    <row r="24" spans="1:28">
      <c r="C24" s="33"/>
      <c r="D24" s="34"/>
      <c r="E24" s="35"/>
      <c r="H24" s="72"/>
      <c r="J24" s="80"/>
      <c r="L24" s="33"/>
      <c r="M24" s="34"/>
      <c r="N24" s="35"/>
      <c r="Q24" s="72"/>
      <c r="S24" s="80"/>
      <c r="U24" s="33"/>
      <c r="V24" s="34"/>
      <c r="W24" s="35"/>
      <c r="Z24" s="72"/>
      <c r="AB24" s="80"/>
    </row>
    <row r="25" spans="1:28" ht="25.5">
      <c r="A25" s="32" t="s">
        <v>186</v>
      </c>
      <c r="C25" s="33"/>
      <c r="D25" s="34">
        <f>SUM(D26:D30)</f>
        <v>1185</v>
      </c>
      <c r="E25" s="35">
        <v>1185</v>
      </c>
      <c r="F25" s="33">
        <f>SUM(F26:F30)</f>
        <v>1185</v>
      </c>
      <c r="G25" s="26">
        <v>1185</v>
      </c>
      <c r="H25" s="72"/>
      <c r="J25" s="80"/>
      <c r="K25" s="33">
        <f>SUM(K26:K30)</f>
        <v>1185</v>
      </c>
      <c r="L25" s="33">
        <v>1185</v>
      </c>
      <c r="M25" s="34">
        <f>SUM(M26:M30)</f>
        <v>1185</v>
      </c>
      <c r="N25" s="35">
        <v>1185</v>
      </c>
      <c r="O25" s="33">
        <f>SUM(O26:O30)</f>
        <v>1185</v>
      </c>
      <c r="P25" s="26">
        <v>1185</v>
      </c>
      <c r="Q25" s="72"/>
      <c r="S25" s="80"/>
      <c r="T25" s="33">
        <f>SUM(T26:T30)</f>
        <v>1182</v>
      </c>
      <c r="U25" s="33">
        <v>1185</v>
      </c>
      <c r="V25" s="34">
        <f>SUM(V26:V30)</f>
        <v>1182</v>
      </c>
      <c r="W25" s="35">
        <v>1185</v>
      </c>
      <c r="X25" s="33">
        <f>SUM(X26:X30)</f>
        <v>1182</v>
      </c>
      <c r="Y25" s="26">
        <v>1185</v>
      </c>
      <c r="Z25" s="72"/>
      <c r="AB25" s="80"/>
    </row>
    <row r="26" spans="1:28">
      <c r="A26" s="36" t="s">
        <v>187</v>
      </c>
      <c r="C26" s="33"/>
      <c r="D26" s="34">
        <v>775</v>
      </c>
      <c r="E26" s="35">
        <v>775</v>
      </c>
      <c r="F26" s="33">
        <v>775</v>
      </c>
      <c r="G26" s="26">
        <v>775</v>
      </c>
      <c r="H26" s="72"/>
      <c r="J26" s="80"/>
      <c r="K26" s="33">
        <v>775</v>
      </c>
      <c r="L26" s="33">
        <v>775</v>
      </c>
      <c r="M26" s="34">
        <v>775</v>
      </c>
      <c r="N26" s="35">
        <v>775</v>
      </c>
      <c r="O26" s="33">
        <v>775</v>
      </c>
      <c r="P26" s="26">
        <v>775</v>
      </c>
      <c r="Q26" s="72"/>
      <c r="S26" s="80"/>
      <c r="T26" s="33">
        <v>767</v>
      </c>
      <c r="U26" s="33">
        <v>767</v>
      </c>
      <c r="V26" s="33">
        <v>767</v>
      </c>
      <c r="W26" s="33">
        <v>767</v>
      </c>
      <c r="X26" s="33">
        <v>767</v>
      </c>
      <c r="Y26" s="33">
        <v>767</v>
      </c>
      <c r="Z26" s="72"/>
      <c r="AB26" s="80"/>
    </row>
    <row r="27" spans="1:28">
      <c r="A27" s="36" t="s">
        <v>188</v>
      </c>
      <c r="C27" s="33"/>
      <c r="D27" s="34">
        <v>140</v>
      </c>
      <c r="E27" s="35">
        <v>140</v>
      </c>
      <c r="F27" s="33">
        <v>140</v>
      </c>
      <c r="G27" s="26">
        <v>140</v>
      </c>
      <c r="H27" s="72"/>
      <c r="J27" s="80"/>
      <c r="K27" s="33">
        <v>140</v>
      </c>
      <c r="L27" s="33">
        <v>140</v>
      </c>
      <c r="M27" s="34">
        <v>140</v>
      </c>
      <c r="N27" s="35">
        <v>140</v>
      </c>
      <c r="O27" s="33">
        <v>140</v>
      </c>
      <c r="P27" s="26">
        <v>140</v>
      </c>
      <c r="Q27" s="72"/>
      <c r="S27" s="80"/>
      <c r="T27" s="33">
        <v>145</v>
      </c>
      <c r="U27" s="33">
        <v>145</v>
      </c>
      <c r="V27" s="34">
        <v>145</v>
      </c>
      <c r="W27" s="35">
        <v>145</v>
      </c>
      <c r="X27" s="33">
        <v>145</v>
      </c>
      <c r="Y27" s="26">
        <v>145</v>
      </c>
      <c r="Z27" s="72"/>
      <c r="AB27" s="80"/>
    </row>
    <row r="28" spans="1:28">
      <c r="A28" s="36" t="s">
        <v>189</v>
      </c>
      <c r="C28" s="33"/>
      <c r="D28" s="34">
        <v>40</v>
      </c>
      <c r="E28" s="35">
        <v>40</v>
      </c>
      <c r="F28" s="33">
        <v>40</v>
      </c>
      <c r="G28" s="26">
        <v>40</v>
      </c>
      <c r="H28" s="72"/>
      <c r="J28" s="80"/>
      <c r="K28" s="33">
        <v>40</v>
      </c>
      <c r="L28" s="33">
        <v>40</v>
      </c>
      <c r="M28" s="34">
        <v>40</v>
      </c>
      <c r="N28" s="35">
        <v>40</v>
      </c>
      <c r="O28" s="33">
        <v>40</v>
      </c>
      <c r="P28" s="26">
        <v>40</v>
      </c>
      <c r="Q28" s="72"/>
      <c r="S28" s="80"/>
      <c r="T28" s="33">
        <v>40</v>
      </c>
      <c r="U28" s="33">
        <v>40</v>
      </c>
      <c r="V28" s="34">
        <v>40</v>
      </c>
      <c r="W28" s="35">
        <v>40</v>
      </c>
      <c r="X28" s="33">
        <v>40</v>
      </c>
      <c r="Y28" s="26">
        <v>40</v>
      </c>
      <c r="Z28" s="72"/>
      <c r="AB28" s="80"/>
    </row>
    <row r="29" spans="1:28">
      <c r="A29" s="36" t="s">
        <v>190</v>
      </c>
      <c r="C29" s="33"/>
      <c r="D29" s="34">
        <v>180</v>
      </c>
      <c r="E29" s="35">
        <v>180</v>
      </c>
      <c r="F29" s="33">
        <v>180</v>
      </c>
      <c r="G29" s="26">
        <v>180</v>
      </c>
      <c r="H29" s="72"/>
      <c r="J29" s="80"/>
      <c r="K29" s="33">
        <v>180</v>
      </c>
      <c r="L29" s="33">
        <v>180</v>
      </c>
      <c r="M29" s="34">
        <v>180</v>
      </c>
      <c r="N29" s="35">
        <v>180</v>
      </c>
      <c r="O29" s="33">
        <v>180</v>
      </c>
      <c r="P29" s="26">
        <v>180</v>
      </c>
      <c r="Q29" s="72"/>
      <c r="S29" s="80"/>
      <c r="T29" s="33">
        <v>180</v>
      </c>
      <c r="U29" s="33">
        <v>180</v>
      </c>
      <c r="V29" s="34">
        <v>180</v>
      </c>
      <c r="W29" s="35">
        <v>180</v>
      </c>
      <c r="X29" s="33">
        <v>180</v>
      </c>
      <c r="Y29" s="26">
        <v>180</v>
      </c>
      <c r="Z29" s="72"/>
      <c r="AB29" s="80"/>
    </row>
    <row r="30" spans="1:28">
      <c r="A30" s="36" t="s">
        <v>22</v>
      </c>
      <c r="C30" s="33"/>
      <c r="D30" s="34">
        <v>50</v>
      </c>
      <c r="E30" s="35">
        <v>50</v>
      </c>
      <c r="F30" s="33">
        <v>50</v>
      </c>
      <c r="G30" s="26">
        <v>50</v>
      </c>
      <c r="H30" s="72"/>
      <c r="J30" s="80"/>
      <c r="K30" s="33">
        <v>50</v>
      </c>
      <c r="L30" s="33">
        <v>50</v>
      </c>
      <c r="M30" s="34">
        <v>50</v>
      </c>
      <c r="N30" s="35">
        <v>50</v>
      </c>
      <c r="O30" s="33">
        <v>50</v>
      </c>
      <c r="P30" s="26">
        <v>50</v>
      </c>
      <c r="Q30" s="72"/>
      <c r="S30" s="80"/>
      <c r="T30" s="33">
        <v>50</v>
      </c>
      <c r="U30" s="33">
        <v>50</v>
      </c>
      <c r="V30" s="34">
        <v>50</v>
      </c>
      <c r="W30" s="35">
        <v>50</v>
      </c>
      <c r="X30" s="33">
        <v>50</v>
      </c>
      <c r="Y30" s="26">
        <v>50</v>
      </c>
      <c r="Z30" s="72"/>
      <c r="AB30" s="80"/>
    </row>
    <row r="31" spans="1:28">
      <c r="A31" s="32" t="s">
        <v>191</v>
      </c>
      <c r="C31" s="33"/>
      <c r="D31" s="34">
        <f>SUM(D32:D34)</f>
        <v>1500</v>
      </c>
      <c r="E31" s="35">
        <v>1500</v>
      </c>
      <c r="F31" s="33">
        <f>SUM(F32:F34)</f>
        <v>1300</v>
      </c>
      <c r="G31" s="26">
        <v>1500</v>
      </c>
      <c r="H31" s="72"/>
      <c r="J31" s="80"/>
      <c r="K31" s="33">
        <f>SUM(K32:K34)</f>
        <v>1500</v>
      </c>
      <c r="L31" s="33">
        <v>1500</v>
      </c>
      <c r="M31" s="34">
        <f>SUM(M32:M34)</f>
        <v>1500</v>
      </c>
      <c r="N31" s="35">
        <v>1500</v>
      </c>
      <c r="O31" s="33">
        <f>SUM(O32:O34)</f>
        <v>1300</v>
      </c>
      <c r="P31" s="26">
        <v>1500</v>
      </c>
      <c r="Q31" s="72"/>
      <c r="S31" s="80"/>
      <c r="T31" s="33">
        <f>SUM(T32:T34)</f>
        <v>1500</v>
      </c>
      <c r="U31" s="33">
        <v>1500</v>
      </c>
      <c r="V31" s="34">
        <f>SUM(V32:V34)</f>
        <v>1500</v>
      </c>
      <c r="W31" s="35">
        <v>1500</v>
      </c>
      <c r="X31" s="33">
        <f>SUM(X32:X34)</f>
        <v>1300</v>
      </c>
      <c r="Y31" s="26">
        <v>1500</v>
      </c>
      <c r="Z31" s="72"/>
      <c r="AB31" s="80"/>
    </row>
    <row r="32" spans="1:28">
      <c r="A32" s="36" t="s">
        <v>2</v>
      </c>
      <c r="C32" s="33"/>
      <c r="D32" s="34">
        <v>1200</v>
      </c>
      <c r="E32" s="35">
        <v>1200</v>
      </c>
      <c r="F32" s="33">
        <v>1000</v>
      </c>
      <c r="G32" s="26">
        <v>1200</v>
      </c>
      <c r="H32" s="72"/>
      <c r="J32" s="80"/>
      <c r="K32" s="33">
        <v>1200</v>
      </c>
      <c r="L32" s="33">
        <v>1200</v>
      </c>
      <c r="M32" s="34">
        <v>1200</v>
      </c>
      <c r="N32" s="35">
        <v>1200</v>
      </c>
      <c r="O32" s="33">
        <v>1000</v>
      </c>
      <c r="P32" s="26">
        <v>1200</v>
      </c>
      <c r="Q32" s="72"/>
      <c r="S32" s="80"/>
      <c r="T32" s="33">
        <v>1200</v>
      </c>
      <c r="U32" s="33">
        <v>1200</v>
      </c>
      <c r="V32" s="34">
        <v>1200</v>
      </c>
      <c r="W32" s="35">
        <v>1200</v>
      </c>
      <c r="X32" s="33">
        <v>1000</v>
      </c>
      <c r="Y32" s="26">
        <v>1200</v>
      </c>
      <c r="Z32" s="72"/>
      <c r="AB32" s="80"/>
    </row>
    <row r="33" spans="1:28">
      <c r="A33" s="36" t="s">
        <v>192</v>
      </c>
      <c r="C33" s="33"/>
      <c r="D33" s="34">
        <v>200</v>
      </c>
      <c r="E33" s="35">
        <v>200</v>
      </c>
      <c r="F33" s="33">
        <v>200</v>
      </c>
      <c r="G33" s="26">
        <v>200</v>
      </c>
      <c r="H33" s="72"/>
      <c r="J33" s="80"/>
      <c r="K33" s="33">
        <v>200</v>
      </c>
      <c r="L33" s="33">
        <v>200</v>
      </c>
      <c r="M33" s="34">
        <v>200</v>
      </c>
      <c r="N33" s="35">
        <v>200</v>
      </c>
      <c r="O33" s="33">
        <v>200</v>
      </c>
      <c r="P33" s="26">
        <v>200</v>
      </c>
      <c r="Q33" s="72"/>
      <c r="S33" s="80"/>
      <c r="T33" s="33">
        <v>200</v>
      </c>
      <c r="U33" s="33">
        <v>200</v>
      </c>
      <c r="V33" s="34">
        <v>200</v>
      </c>
      <c r="W33" s="35">
        <v>200</v>
      </c>
      <c r="X33" s="33">
        <v>200</v>
      </c>
      <c r="Y33" s="26">
        <v>200</v>
      </c>
      <c r="Z33" s="72"/>
      <c r="AB33" s="80"/>
    </row>
    <row r="34" spans="1:28">
      <c r="A34" s="36" t="s">
        <v>193</v>
      </c>
      <c r="C34" s="33"/>
      <c r="D34" s="34">
        <v>100</v>
      </c>
      <c r="E34" s="35">
        <v>100</v>
      </c>
      <c r="F34" s="33">
        <v>100</v>
      </c>
      <c r="G34" s="26">
        <v>100</v>
      </c>
      <c r="H34" s="72"/>
      <c r="J34" s="80"/>
      <c r="K34" s="33">
        <v>100</v>
      </c>
      <c r="L34" s="33">
        <v>100</v>
      </c>
      <c r="M34" s="34">
        <v>100</v>
      </c>
      <c r="N34" s="35">
        <v>100</v>
      </c>
      <c r="O34" s="33">
        <v>100</v>
      </c>
      <c r="P34" s="26">
        <v>100</v>
      </c>
      <c r="Q34" s="72"/>
      <c r="S34" s="80"/>
      <c r="T34" s="33">
        <v>100</v>
      </c>
      <c r="U34" s="33">
        <v>100</v>
      </c>
      <c r="V34" s="34">
        <v>100</v>
      </c>
      <c r="W34" s="35">
        <v>100</v>
      </c>
      <c r="X34" s="33">
        <v>100</v>
      </c>
      <c r="Y34" s="26">
        <v>100</v>
      </c>
      <c r="Z34" s="72"/>
      <c r="AB34" s="80"/>
    </row>
    <row r="35" spans="1:28">
      <c r="A35" s="32" t="s">
        <v>194</v>
      </c>
      <c r="C35" s="33"/>
      <c r="D35" s="34">
        <f>SUM(D36:D39)</f>
        <v>374</v>
      </c>
      <c r="E35" s="35">
        <v>312</v>
      </c>
      <c r="F35" s="33">
        <f>SUM(F36:F39)</f>
        <v>312</v>
      </c>
      <c r="G35" s="26">
        <v>312</v>
      </c>
      <c r="H35" s="72"/>
      <c r="J35" s="80"/>
      <c r="K35" s="33">
        <f>SUM(K36:K39)</f>
        <v>312</v>
      </c>
      <c r="L35" s="33">
        <v>312</v>
      </c>
      <c r="M35" s="34">
        <f>SUM(M36:M39)</f>
        <v>312</v>
      </c>
      <c r="N35" s="35">
        <v>312</v>
      </c>
      <c r="O35" s="33">
        <f>SUM(O36:O39)</f>
        <v>312</v>
      </c>
      <c r="P35" s="26">
        <v>312</v>
      </c>
      <c r="Q35" s="72"/>
      <c r="S35" s="80"/>
      <c r="T35" s="33">
        <f>SUM(T36:T39)</f>
        <v>380</v>
      </c>
      <c r="U35" s="33">
        <v>312</v>
      </c>
      <c r="V35" s="34">
        <f>SUM(V36:V39)</f>
        <v>380</v>
      </c>
      <c r="W35" s="35">
        <v>312</v>
      </c>
      <c r="X35" s="33">
        <f>SUM(X36:X39)</f>
        <v>380</v>
      </c>
      <c r="Y35" s="26">
        <v>312</v>
      </c>
      <c r="Z35" s="72"/>
      <c r="AB35" s="80"/>
    </row>
    <row r="36" spans="1:28">
      <c r="A36" s="36" t="s">
        <v>73</v>
      </c>
      <c r="C36" s="33"/>
      <c r="D36" s="34">
        <v>187</v>
      </c>
      <c r="E36" s="35">
        <v>187</v>
      </c>
      <c r="F36" s="33">
        <v>187</v>
      </c>
      <c r="G36" s="26">
        <v>187</v>
      </c>
      <c r="H36" s="72"/>
      <c r="J36" s="80"/>
      <c r="K36" s="33">
        <v>187</v>
      </c>
      <c r="L36" s="33">
        <v>187</v>
      </c>
      <c r="M36" s="34">
        <v>187</v>
      </c>
      <c r="N36" s="35">
        <v>187</v>
      </c>
      <c r="O36" s="33">
        <v>187</v>
      </c>
      <c r="P36" s="26">
        <v>187</v>
      </c>
      <c r="Q36" s="72"/>
      <c r="S36" s="80"/>
      <c r="T36" s="33">
        <v>187</v>
      </c>
      <c r="U36" s="33">
        <v>187</v>
      </c>
      <c r="V36" s="34">
        <v>187</v>
      </c>
      <c r="W36" s="35">
        <v>187</v>
      </c>
      <c r="X36" s="33">
        <v>187</v>
      </c>
      <c r="Y36" s="26">
        <v>187</v>
      </c>
      <c r="Z36" s="72"/>
      <c r="AB36" s="80"/>
    </row>
    <row r="37" spans="1:28">
      <c r="A37" s="36" t="s">
        <v>195</v>
      </c>
      <c r="C37" s="33"/>
      <c r="D37" s="34">
        <v>0</v>
      </c>
      <c r="E37" s="35">
        <v>0</v>
      </c>
      <c r="F37" s="33">
        <v>0</v>
      </c>
      <c r="G37" s="26">
        <v>0</v>
      </c>
      <c r="H37" s="72"/>
      <c r="J37" s="80"/>
      <c r="K37" s="33">
        <v>0</v>
      </c>
      <c r="L37" s="33">
        <v>0</v>
      </c>
      <c r="M37" s="34">
        <v>0</v>
      </c>
      <c r="N37" s="35">
        <v>0</v>
      </c>
      <c r="O37" s="33">
        <v>0</v>
      </c>
      <c r="P37" s="26">
        <v>0</v>
      </c>
      <c r="Q37" s="72"/>
      <c r="S37" s="80"/>
      <c r="T37" s="33">
        <v>0</v>
      </c>
      <c r="U37" s="33">
        <v>0</v>
      </c>
      <c r="V37" s="34">
        <v>0</v>
      </c>
      <c r="W37" s="35">
        <v>0</v>
      </c>
      <c r="X37" s="33">
        <v>0</v>
      </c>
      <c r="Y37" s="26">
        <v>0</v>
      </c>
      <c r="Z37" s="72"/>
      <c r="AB37" s="80"/>
    </row>
    <row r="38" spans="1:28">
      <c r="A38" s="36" t="s">
        <v>196</v>
      </c>
      <c r="C38" s="33"/>
      <c r="D38" s="34">
        <v>62</v>
      </c>
      <c r="E38" s="35">
        <v>0</v>
      </c>
      <c r="F38" s="33">
        <v>0</v>
      </c>
      <c r="G38" s="26">
        <v>0</v>
      </c>
      <c r="H38" s="72"/>
      <c r="J38" s="80"/>
      <c r="K38" s="33">
        <v>0</v>
      </c>
      <c r="L38" s="33">
        <v>0</v>
      </c>
      <c r="M38" s="34">
        <v>0</v>
      </c>
      <c r="N38" s="35">
        <v>0</v>
      </c>
      <c r="O38" s="33">
        <v>0</v>
      </c>
      <c r="P38" s="26">
        <v>0</v>
      </c>
      <c r="Q38" s="72"/>
      <c r="S38" s="80"/>
      <c r="T38" s="33">
        <v>68</v>
      </c>
      <c r="U38" s="33">
        <v>68</v>
      </c>
      <c r="V38" s="34">
        <v>68</v>
      </c>
      <c r="W38" s="35">
        <v>68</v>
      </c>
      <c r="X38" s="33">
        <v>68</v>
      </c>
      <c r="Y38" s="26">
        <v>68</v>
      </c>
      <c r="Z38" s="72"/>
      <c r="AB38" s="80"/>
    </row>
    <row r="39" spans="1:28">
      <c r="A39" s="36" t="s">
        <v>197</v>
      </c>
      <c r="C39" s="33"/>
      <c r="D39" s="34">
        <v>125</v>
      </c>
      <c r="E39" s="35">
        <v>125</v>
      </c>
      <c r="F39" s="33">
        <v>125</v>
      </c>
      <c r="G39" s="26">
        <v>125</v>
      </c>
      <c r="H39" s="72"/>
      <c r="J39" s="80"/>
      <c r="K39" s="33">
        <v>125</v>
      </c>
      <c r="L39" s="33">
        <v>125</v>
      </c>
      <c r="M39" s="34">
        <v>125</v>
      </c>
      <c r="N39" s="35">
        <v>125</v>
      </c>
      <c r="O39" s="33">
        <v>125</v>
      </c>
      <c r="P39" s="26">
        <v>125</v>
      </c>
      <c r="Q39" s="72"/>
      <c r="S39" s="80"/>
      <c r="T39" s="33">
        <v>125</v>
      </c>
      <c r="U39" s="33">
        <v>125</v>
      </c>
      <c r="V39" s="34">
        <v>125</v>
      </c>
      <c r="W39" s="35">
        <v>125</v>
      </c>
      <c r="X39" s="33">
        <v>125</v>
      </c>
      <c r="Y39" s="26">
        <v>125</v>
      </c>
      <c r="Z39" s="72"/>
      <c r="AB39" s="80"/>
    </row>
    <row r="40" spans="1:28">
      <c r="A40" s="32" t="s">
        <v>198</v>
      </c>
      <c r="C40" s="33"/>
      <c r="D40" s="34">
        <f>SUM(D41:D44)</f>
        <v>165</v>
      </c>
      <c r="E40" s="35">
        <v>165</v>
      </c>
      <c r="F40" s="33">
        <f>SUM(F41:F44)</f>
        <v>165</v>
      </c>
      <c r="G40" s="26">
        <v>165</v>
      </c>
      <c r="H40" s="72"/>
      <c r="J40" s="80"/>
      <c r="K40" s="33">
        <f>SUM(K41:K44)</f>
        <v>165</v>
      </c>
      <c r="L40" s="33">
        <v>165</v>
      </c>
      <c r="M40" s="34">
        <f>SUM(M41:M44)</f>
        <v>165</v>
      </c>
      <c r="N40" s="35">
        <v>165</v>
      </c>
      <c r="O40" s="33">
        <f>SUM(O41:O44)</f>
        <v>165</v>
      </c>
      <c r="P40" s="26">
        <v>165</v>
      </c>
      <c r="Q40" s="72"/>
      <c r="S40" s="80"/>
      <c r="T40" s="33">
        <f>SUM(T41:T44)</f>
        <v>165</v>
      </c>
      <c r="U40" s="33">
        <v>165</v>
      </c>
      <c r="V40" s="34">
        <f>SUM(V41:V44)</f>
        <v>165</v>
      </c>
      <c r="W40" s="35">
        <v>165</v>
      </c>
      <c r="X40" s="33">
        <f>SUM(X41:X44)</f>
        <v>165</v>
      </c>
      <c r="Y40" s="26">
        <v>165</v>
      </c>
      <c r="Z40" s="72"/>
      <c r="AB40" s="80"/>
    </row>
    <row r="41" spans="1:28">
      <c r="A41" s="36" t="s">
        <v>199</v>
      </c>
      <c r="C41" s="33"/>
      <c r="D41" s="34">
        <v>65</v>
      </c>
      <c r="E41" s="35">
        <v>65</v>
      </c>
      <c r="F41" s="33">
        <v>65</v>
      </c>
      <c r="G41" s="26">
        <v>65</v>
      </c>
      <c r="H41" s="72"/>
      <c r="J41" s="80"/>
      <c r="K41" s="33">
        <v>65</v>
      </c>
      <c r="L41" s="33">
        <v>65</v>
      </c>
      <c r="M41" s="34">
        <v>65</v>
      </c>
      <c r="N41" s="35">
        <v>65</v>
      </c>
      <c r="O41" s="33">
        <v>65</v>
      </c>
      <c r="P41" s="26">
        <v>65</v>
      </c>
      <c r="Q41" s="72"/>
      <c r="S41" s="80"/>
      <c r="T41" s="33">
        <v>65</v>
      </c>
      <c r="U41" s="33">
        <v>65</v>
      </c>
      <c r="V41" s="34">
        <v>65</v>
      </c>
      <c r="W41" s="35">
        <v>65</v>
      </c>
      <c r="X41" s="33">
        <v>65</v>
      </c>
      <c r="Y41" s="26">
        <v>65</v>
      </c>
      <c r="Z41" s="72"/>
      <c r="AB41" s="80"/>
    </row>
    <row r="42" spans="1:28">
      <c r="A42" s="36" t="s">
        <v>200</v>
      </c>
      <c r="C42" s="33"/>
      <c r="D42" s="34">
        <v>10</v>
      </c>
      <c r="E42" s="35">
        <v>10</v>
      </c>
      <c r="F42" s="33">
        <v>10</v>
      </c>
      <c r="G42" s="26">
        <v>10</v>
      </c>
      <c r="H42" s="72"/>
      <c r="J42" s="80"/>
      <c r="K42" s="33">
        <v>10</v>
      </c>
      <c r="L42" s="33">
        <v>10</v>
      </c>
      <c r="M42" s="34">
        <v>10</v>
      </c>
      <c r="N42" s="35">
        <v>10</v>
      </c>
      <c r="O42" s="33">
        <v>10</v>
      </c>
      <c r="P42" s="26">
        <v>10</v>
      </c>
      <c r="Q42" s="72"/>
      <c r="S42" s="80"/>
      <c r="T42" s="33">
        <v>10</v>
      </c>
      <c r="U42" s="33">
        <v>10</v>
      </c>
      <c r="V42" s="34">
        <v>10</v>
      </c>
      <c r="W42" s="35">
        <v>10</v>
      </c>
      <c r="X42" s="33">
        <v>10</v>
      </c>
      <c r="Y42" s="26">
        <v>10</v>
      </c>
      <c r="Z42" s="72"/>
      <c r="AB42" s="80"/>
    </row>
    <row r="43" spans="1:28">
      <c r="A43" s="36" t="s">
        <v>201</v>
      </c>
      <c r="C43" s="33"/>
      <c r="D43" s="34">
        <v>20</v>
      </c>
      <c r="E43" s="35">
        <v>20</v>
      </c>
      <c r="F43" s="33">
        <v>20</v>
      </c>
      <c r="G43" s="26">
        <v>20</v>
      </c>
      <c r="H43" s="72"/>
      <c r="J43" s="80"/>
      <c r="K43" s="33">
        <v>20</v>
      </c>
      <c r="L43" s="33">
        <v>20</v>
      </c>
      <c r="M43" s="34">
        <v>20</v>
      </c>
      <c r="N43" s="35">
        <v>20</v>
      </c>
      <c r="O43" s="33">
        <v>20</v>
      </c>
      <c r="P43" s="26">
        <v>20</v>
      </c>
      <c r="Q43" s="72"/>
      <c r="S43" s="80"/>
      <c r="T43" s="33">
        <v>20</v>
      </c>
      <c r="U43" s="33">
        <v>20</v>
      </c>
      <c r="V43" s="34">
        <v>20</v>
      </c>
      <c r="W43" s="35">
        <v>20</v>
      </c>
      <c r="X43" s="33">
        <v>20</v>
      </c>
      <c r="Y43" s="26">
        <v>20</v>
      </c>
      <c r="Z43" s="72"/>
      <c r="AB43" s="80"/>
    </row>
    <row r="44" spans="1:28">
      <c r="A44" s="36" t="s">
        <v>202</v>
      </c>
      <c r="C44" s="33"/>
      <c r="D44" s="34">
        <v>70</v>
      </c>
      <c r="E44" s="35">
        <v>70</v>
      </c>
      <c r="F44" s="33">
        <v>70</v>
      </c>
      <c r="G44" s="26">
        <v>70</v>
      </c>
      <c r="H44" s="72"/>
      <c r="J44" s="80"/>
      <c r="K44" s="33">
        <v>70</v>
      </c>
      <c r="L44" s="33">
        <v>70</v>
      </c>
      <c r="M44" s="34">
        <v>70</v>
      </c>
      <c r="N44" s="35">
        <v>70</v>
      </c>
      <c r="O44" s="33">
        <v>70</v>
      </c>
      <c r="P44" s="26">
        <v>70</v>
      </c>
      <c r="Q44" s="72"/>
      <c r="S44" s="80"/>
      <c r="T44" s="33">
        <v>70</v>
      </c>
      <c r="U44" s="33">
        <v>70</v>
      </c>
      <c r="V44" s="34">
        <v>70</v>
      </c>
      <c r="W44" s="35">
        <v>70</v>
      </c>
      <c r="X44" s="33">
        <v>70</v>
      </c>
      <c r="Y44" s="26">
        <v>70</v>
      </c>
      <c r="Z44" s="72"/>
      <c r="AB44" s="80"/>
    </row>
    <row r="45" spans="1:28">
      <c r="A45" s="32" t="s">
        <v>203</v>
      </c>
      <c r="C45" s="33"/>
      <c r="D45" s="34">
        <f>SUM(D46:D48)</f>
        <v>300</v>
      </c>
      <c r="E45" s="35">
        <v>300</v>
      </c>
      <c r="F45" s="33">
        <f>SUM(F46:F48)</f>
        <v>300</v>
      </c>
      <c r="G45" s="26">
        <v>300</v>
      </c>
      <c r="H45" s="72"/>
      <c r="J45" s="80"/>
      <c r="K45" s="33">
        <f>SUM(K46:K48)</f>
        <v>300</v>
      </c>
      <c r="L45" s="33">
        <v>300</v>
      </c>
      <c r="M45" s="34">
        <f>SUM(M46:M48)</f>
        <v>300</v>
      </c>
      <c r="N45" s="35">
        <v>300</v>
      </c>
      <c r="O45" s="33">
        <f>SUM(O46:O48)</f>
        <v>300</v>
      </c>
      <c r="P45" s="26">
        <v>300</v>
      </c>
      <c r="Q45" s="72"/>
      <c r="S45" s="80"/>
      <c r="T45" s="33">
        <f>SUM(T46:T48)</f>
        <v>3000</v>
      </c>
      <c r="U45" s="33">
        <v>300</v>
      </c>
      <c r="V45" s="34">
        <f>SUM(V46:V48)</f>
        <v>3000</v>
      </c>
      <c r="W45" s="35">
        <v>300</v>
      </c>
      <c r="X45" s="33">
        <f>SUM(X46:X48)</f>
        <v>3000</v>
      </c>
      <c r="Y45" s="26">
        <v>300</v>
      </c>
      <c r="Z45" s="72"/>
      <c r="AB45" s="80"/>
    </row>
    <row r="46" spans="1:28">
      <c r="A46" s="36" t="s">
        <v>204</v>
      </c>
      <c r="C46" s="33"/>
      <c r="D46" s="34">
        <v>0</v>
      </c>
      <c r="E46" s="35">
        <v>0</v>
      </c>
      <c r="F46" s="33">
        <v>0</v>
      </c>
      <c r="G46" s="26">
        <v>0</v>
      </c>
      <c r="H46" s="72"/>
      <c r="J46" s="80"/>
      <c r="K46" s="33">
        <v>0</v>
      </c>
      <c r="L46" s="33">
        <v>0</v>
      </c>
      <c r="M46" s="34">
        <v>0</v>
      </c>
      <c r="N46" s="35">
        <v>0</v>
      </c>
      <c r="O46" s="33">
        <v>0</v>
      </c>
      <c r="P46" s="26">
        <v>0</v>
      </c>
      <c r="Q46" s="72"/>
      <c r="S46" s="80"/>
      <c r="T46" s="33">
        <v>0</v>
      </c>
      <c r="U46" s="33">
        <v>0</v>
      </c>
      <c r="V46" s="34">
        <v>0</v>
      </c>
      <c r="W46" s="35">
        <v>0</v>
      </c>
      <c r="X46" s="33">
        <v>0</v>
      </c>
      <c r="Y46" s="26">
        <v>0</v>
      </c>
      <c r="Z46" s="72"/>
      <c r="AB46" s="80"/>
    </row>
    <row r="47" spans="1:28">
      <c r="A47" s="36" t="s">
        <v>205</v>
      </c>
      <c r="C47" s="33"/>
      <c r="D47" s="34">
        <v>100</v>
      </c>
      <c r="E47" s="35">
        <v>100</v>
      </c>
      <c r="F47" s="33">
        <v>100</v>
      </c>
      <c r="G47" s="26">
        <v>100</v>
      </c>
      <c r="H47" s="72"/>
      <c r="J47" s="80"/>
      <c r="K47" s="33">
        <v>100</v>
      </c>
      <c r="L47" s="33">
        <v>100</v>
      </c>
      <c r="M47" s="34">
        <v>100</v>
      </c>
      <c r="N47" s="35">
        <v>100</v>
      </c>
      <c r="O47" s="33">
        <v>100</v>
      </c>
      <c r="P47" s="26">
        <v>100</v>
      </c>
      <c r="Q47" s="72"/>
      <c r="S47" s="80"/>
      <c r="T47" s="33">
        <v>2800</v>
      </c>
      <c r="U47" s="33">
        <v>2800</v>
      </c>
      <c r="V47" s="34">
        <v>2800</v>
      </c>
      <c r="W47" s="35">
        <v>2800</v>
      </c>
      <c r="X47" s="33">
        <v>2800</v>
      </c>
      <c r="Y47" s="26">
        <v>2800</v>
      </c>
      <c r="Z47" s="72"/>
      <c r="AB47" s="80"/>
    </row>
    <row r="48" spans="1:28">
      <c r="A48" s="36" t="s">
        <v>206</v>
      </c>
      <c r="C48" s="33"/>
      <c r="D48" s="34">
        <v>200</v>
      </c>
      <c r="E48" s="35">
        <v>200</v>
      </c>
      <c r="F48" s="33">
        <v>200</v>
      </c>
      <c r="G48" s="26">
        <v>200</v>
      </c>
      <c r="H48" s="72"/>
      <c r="J48" s="80"/>
      <c r="K48" s="33">
        <v>200</v>
      </c>
      <c r="L48" s="33">
        <v>200</v>
      </c>
      <c r="M48" s="34">
        <v>200</v>
      </c>
      <c r="N48" s="35">
        <v>200</v>
      </c>
      <c r="O48" s="33">
        <v>200</v>
      </c>
      <c r="P48" s="26">
        <v>200</v>
      </c>
      <c r="Q48" s="72"/>
      <c r="S48" s="80"/>
      <c r="T48" s="33">
        <v>200</v>
      </c>
      <c r="U48" s="33">
        <v>200</v>
      </c>
      <c r="V48" s="34">
        <v>200</v>
      </c>
      <c r="W48" s="35">
        <v>200</v>
      </c>
      <c r="X48" s="33">
        <v>200</v>
      </c>
      <c r="Y48" s="26">
        <v>200</v>
      </c>
      <c r="Z48" s="72"/>
      <c r="AB48" s="80"/>
    </row>
    <row r="49" spans="1:28">
      <c r="A49" s="32" t="s">
        <v>207</v>
      </c>
      <c r="C49" s="33"/>
      <c r="D49" s="34">
        <f>SUM(D50:D52)</f>
        <v>5472</v>
      </c>
      <c r="E49" s="35">
        <v>5472</v>
      </c>
      <c r="F49" s="33">
        <f>SUM(F50:F52)</f>
        <v>5472</v>
      </c>
      <c r="G49" s="26">
        <v>5472</v>
      </c>
      <c r="H49" s="72"/>
      <c r="J49" s="80"/>
      <c r="K49" s="33">
        <f>SUM(K50:K52)</f>
        <v>5472</v>
      </c>
      <c r="L49" s="33">
        <v>5472</v>
      </c>
      <c r="M49" s="34">
        <f>SUM(M50:M52)</f>
        <v>5472</v>
      </c>
      <c r="N49" s="35">
        <v>5472</v>
      </c>
      <c r="O49" s="33">
        <f>SUM(O50:O52)</f>
        <v>5472</v>
      </c>
      <c r="P49" s="26">
        <v>5472</v>
      </c>
      <c r="Q49" s="72"/>
      <c r="S49" s="80"/>
      <c r="T49" s="33">
        <f>SUM(T50:T52)</f>
        <v>5472</v>
      </c>
      <c r="U49" s="33">
        <v>5472</v>
      </c>
      <c r="V49" s="34">
        <f>SUM(V50:V52)</f>
        <v>5472</v>
      </c>
      <c r="W49" s="35">
        <v>5472</v>
      </c>
      <c r="X49" s="33">
        <f>SUM(X50:X52)</f>
        <v>5472</v>
      </c>
      <c r="Y49" s="26">
        <v>5472</v>
      </c>
      <c r="Z49" s="72"/>
      <c r="AB49" s="80"/>
    </row>
    <row r="50" spans="1:28">
      <c r="A50" s="36" t="s">
        <v>208</v>
      </c>
      <c r="C50" s="33"/>
      <c r="D50" s="34">
        <v>4320</v>
      </c>
      <c r="E50" s="35">
        <v>4320</v>
      </c>
      <c r="F50" s="33">
        <v>4320</v>
      </c>
      <c r="G50" s="26">
        <v>4320</v>
      </c>
      <c r="H50" s="72"/>
      <c r="J50" s="80"/>
      <c r="K50" s="33">
        <v>4320</v>
      </c>
      <c r="L50" s="33">
        <v>4320</v>
      </c>
      <c r="M50" s="34">
        <v>4320</v>
      </c>
      <c r="N50" s="35">
        <v>4320</v>
      </c>
      <c r="O50" s="33">
        <v>4320</v>
      </c>
      <c r="P50" s="26">
        <v>4320</v>
      </c>
      <c r="Q50" s="72"/>
      <c r="S50" s="80"/>
      <c r="T50" s="33">
        <v>4320</v>
      </c>
      <c r="U50" s="33">
        <v>4320</v>
      </c>
      <c r="V50" s="34">
        <v>4320</v>
      </c>
      <c r="W50" s="35">
        <v>4320</v>
      </c>
      <c r="X50" s="33">
        <v>4320</v>
      </c>
      <c r="Y50" s="26">
        <v>4320</v>
      </c>
      <c r="Z50" s="72"/>
      <c r="AB50" s="80"/>
    </row>
    <row r="51" spans="1:28">
      <c r="A51" s="36" t="s">
        <v>209</v>
      </c>
      <c r="C51" s="33"/>
      <c r="D51" s="34">
        <v>891</v>
      </c>
      <c r="E51" s="35">
        <v>891</v>
      </c>
      <c r="F51" s="33">
        <v>891</v>
      </c>
      <c r="G51" s="26">
        <v>891</v>
      </c>
      <c r="H51" s="72"/>
      <c r="J51" s="80"/>
      <c r="K51" s="33">
        <v>891</v>
      </c>
      <c r="L51" s="33">
        <v>891</v>
      </c>
      <c r="M51" s="34">
        <v>891</v>
      </c>
      <c r="N51" s="35">
        <v>891</v>
      </c>
      <c r="O51" s="33">
        <v>891</v>
      </c>
      <c r="P51" s="26">
        <v>891</v>
      </c>
      <c r="Q51" s="72"/>
      <c r="S51" s="80"/>
      <c r="T51" s="33">
        <v>891</v>
      </c>
      <c r="U51" s="33">
        <v>891</v>
      </c>
      <c r="V51" s="34">
        <v>891</v>
      </c>
      <c r="W51" s="35">
        <v>891</v>
      </c>
      <c r="X51" s="33">
        <v>891</v>
      </c>
      <c r="Y51" s="26">
        <v>891</v>
      </c>
      <c r="Z51" s="72"/>
      <c r="AB51" s="80"/>
    </row>
    <row r="52" spans="1:28">
      <c r="A52" s="36" t="s">
        <v>210</v>
      </c>
      <c r="C52" s="33"/>
      <c r="D52" s="34">
        <v>261</v>
      </c>
      <c r="E52" s="35">
        <v>261</v>
      </c>
      <c r="F52" s="33">
        <v>261</v>
      </c>
      <c r="G52" s="26">
        <v>261</v>
      </c>
      <c r="H52" s="72"/>
      <c r="J52" s="80"/>
      <c r="K52" s="33">
        <v>261</v>
      </c>
      <c r="L52" s="33">
        <v>261</v>
      </c>
      <c r="M52" s="34">
        <v>261</v>
      </c>
      <c r="N52" s="35">
        <v>261</v>
      </c>
      <c r="O52" s="33">
        <v>261</v>
      </c>
      <c r="P52" s="26">
        <v>261</v>
      </c>
      <c r="Q52" s="72"/>
      <c r="S52" s="80"/>
      <c r="T52" s="33">
        <v>261</v>
      </c>
      <c r="U52" s="33">
        <v>261</v>
      </c>
      <c r="V52" s="34">
        <v>261</v>
      </c>
      <c r="W52" s="35">
        <v>261</v>
      </c>
      <c r="X52" s="33">
        <v>261</v>
      </c>
      <c r="Y52" s="26">
        <v>261</v>
      </c>
      <c r="Z52" s="72"/>
      <c r="AB52" s="80"/>
    </row>
    <row r="53" spans="1:28">
      <c r="C53" s="33"/>
      <c r="D53" s="34"/>
      <c r="E53" s="35"/>
      <c r="H53" s="72"/>
      <c r="J53" s="80"/>
      <c r="L53" s="33"/>
      <c r="M53" s="34"/>
      <c r="N53" s="35"/>
      <c r="Q53" s="72"/>
      <c r="S53" s="80"/>
      <c r="U53" s="33"/>
      <c r="V53" s="34"/>
      <c r="W53" s="35"/>
      <c r="Z53" s="72"/>
      <c r="AB53" s="80"/>
    </row>
    <row r="54" spans="1:28">
      <c r="A54" s="38" t="s">
        <v>211</v>
      </c>
      <c r="C54" s="33"/>
      <c r="D54" s="34">
        <f>SUM(D55+D60)</f>
        <v>2440</v>
      </c>
      <c r="E54" s="35">
        <v>2440</v>
      </c>
      <c r="F54" s="33">
        <f>SUM(F55+F60)</f>
        <v>2440</v>
      </c>
      <c r="G54" s="26">
        <v>2440</v>
      </c>
      <c r="H54" s="72"/>
      <c r="J54" s="80"/>
      <c r="K54" s="33">
        <f>SUM(K55+K60)</f>
        <v>2440</v>
      </c>
      <c r="L54" s="33">
        <v>2440</v>
      </c>
      <c r="M54" s="34">
        <f>SUM(M55+M60)</f>
        <v>2440</v>
      </c>
      <c r="N54" s="35">
        <v>2440</v>
      </c>
      <c r="O54" s="33">
        <f>SUM(O55+O60)</f>
        <v>2440</v>
      </c>
      <c r="P54" s="26">
        <v>2440</v>
      </c>
      <c r="Q54" s="72"/>
      <c r="S54" s="80"/>
      <c r="T54" s="33">
        <f>SUM(T55+T60)</f>
        <v>2040</v>
      </c>
      <c r="U54" s="33">
        <v>2440</v>
      </c>
      <c r="V54" s="34">
        <f>SUM(V55+V60)</f>
        <v>2040</v>
      </c>
      <c r="W54" s="35">
        <v>2440</v>
      </c>
      <c r="X54" s="33">
        <f>SUM(X55+X60)</f>
        <v>2040</v>
      </c>
      <c r="Y54" s="26">
        <v>2440</v>
      </c>
      <c r="Z54" s="72"/>
      <c r="AB54" s="80"/>
    </row>
    <row r="55" spans="1:28">
      <c r="A55" s="32" t="s">
        <v>212</v>
      </c>
      <c r="C55" s="33"/>
      <c r="D55" s="34">
        <f>SUM(D56:D59)</f>
        <v>240</v>
      </c>
      <c r="E55" s="35">
        <v>240</v>
      </c>
      <c r="F55" s="33">
        <f>SUM(F56:F59)</f>
        <v>240</v>
      </c>
      <c r="G55" s="26">
        <v>240</v>
      </c>
      <c r="H55" s="72"/>
      <c r="J55" s="80"/>
      <c r="K55" s="33">
        <f>SUM(K56:K59)</f>
        <v>240</v>
      </c>
      <c r="L55" s="33">
        <v>240</v>
      </c>
      <c r="M55" s="34">
        <f>SUM(M56:M59)</f>
        <v>240</v>
      </c>
      <c r="N55" s="35">
        <v>240</v>
      </c>
      <c r="O55" s="33">
        <f>SUM(O56:O59)</f>
        <v>240</v>
      </c>
      <c r="P55" s="26">
        <v>240</v>
      </c>
      <c r="Q55" s="72"/>
      <c r="S55" s="80"/>
      <c r="T55" s="33">
        <f>SUM(T56:T59)</f>
        <v>240</v>
      </c>
      <c r="U55" s="33">
        <v>240</v>
      </c>
      <c r="V55" s="34">
        <f>SUM(V56:V59)</f>
        <v>240</v>
      </c>
      <c r="W55" s="35">
        <v>240</v>
      </c>
      <c r="X55" s="33">
        <f>SUM(X56:X59)</f>
        <v>240</v>
      </c>
      <c r="Y55" s="26">
        <v>240</v>
      </c>
      <c r="Z55" s="72"/>
      <c r="AB55" s="80"/>
    </row>
    <row r="56" spans="1:28">
      <c r="A56" s="36" t="s">
        <v>213</v>
      </c>
      <c r="C56" s="33"/>
      <c r="D56" s="34">
        <v>100</v>
      </c>
      <c r="E56" s="35">
        <v>100</v>
      </c>
      <c r="F56" s="33">
        <v>100</v>
      </c>
      <c r="G56" s="26">
        <v>100</v>
      </c>
      <c r="H56" s="72"/>
      <c r="J56" s="80"/>
      <c r="K56" s="33">
        <v>100</v>
      </c>
      <c r="L56" s="33">
        <v>100</v>
      </c>
      <c r="M56" s="34">
        <v>100</v>
      </c>
      <c r="N56" s="35">
        <v>100</v>
      </c>
      <c r="O56" s="33">
        <v>100</v>
      </c>
      <c r="P56" s="26">
        <v>100</v>
      </c>
      <c r="Q56" s="72"/>
      <c r="S56" s="80"/>
      <c r="T56" s="33">
        <v>100</v>
      </c>
      <c r="U56" s="33">
        <v>100</v>
      </c>
      <c r="V56" s="34">
        <v>100</v>
      </c>
      <c r="W56" s="35">
        <v>100</v>
      </c>
      <c r="X56" s="33">
        <v>100</v>
      </c>
      <c r="Y56" s="26">
        <v>100</v>
      </c>
      <c r="Z56" s="72"/>
      <c r="AB56" s="80"/>
    </row>
    <row r="57" spans="1:28">
      <c r="A57" s="36" t="s">
        <v>214</v>
      </c>
      <c r="C57" s="33"/>
      <c r="D57" s="34">
        <v>85</v>
      </c>
      <c r="E57" s="35">
        <v>85</v>
      </c>
      <c r="F57" s="33">
        <v>85</v>
      </c>
      <c r="G57" s="26">
        <v>85</v>
      </c>
      <c r="H57" s="72"/>
      <c r="J57" s="80"/>
      <c r="K57" s="33">
        <v>85</v>
      </c>
      <c r="L57" s="33">
        <v>85</v>
      </c>
      <c r="M57" s="34">
        <v>85</v>
      </c>
      <c r="N57" s="35">
        <v>85</v>
      </c>
      <c r="O57" s="33">
        <v>85</v>
      </c>
      <c r="P57" s="26">
        <v>85</v>
      </c>
      <c r="Q57" s="72"/>
      <c r="S57" s="80"/>
      <c r="T57" s="33">
        <v>85</v>
      </c>
      <c r="U57" s="33">
        <v>85</v>
      </c>
      <c r="V57" s="34">
        <v>85</v>
      </c>
      <c r="W57" s="35">
        <v>85</v>
      </c>
      <c r="X57" s="33">
        <v>85</v>
      </c>
      <c r="Y57" s="26">
        <v>85</v>
      </c>
      <c r="Z57" s="72"/>
      <c r="AB57" s="80"/>
    </row>
    <row r="58" spans="1:28">
      <c r="A58" s="36" t="s">
        <v>215</v>
      </c>
      <c r="C58" s="33"/>
      <c r="D58" s="34">
        <v>40</v>
      </c>
      <c r="E58" s="35">
        <v>40</v>
      </c>
      <c r="F58" s="33">
        <v>40</v>
      </c>
      <c r="G58" s="26">
        <v>40</v>
      </c>
      <c r="H58" s="72"/>
      <c r="J58" s="80"/>
      <c r="K58" s="33">
        <v>40</v>
      </c>
      <c r="L58" s="33">
        <v>40</v>
      </c>
      <c r="M58" s="34">
        <v>40</v>
      </c>
      <c r="N58" s="35">
        <v>40</v>
      </c>
      <c r="O58" s="33">
        <v>40</v>
      </c>
      <c r="P58" s="26">
        <v>40</v>
      </c>
      <c r="Q58" s="72"/>
      <c r="S58" s="80"/>
      <c r="T58" s="33">
        <v>40</v>
      </c>
      <c r="U58" s="33">
        <v>40</v>
      </c>
      <c r="V58" s="34">
        <v>40</v>
      </c>
      <c r="W58" s="35">
        <v>40</v>
      </c>
      <c r="X58" s="33">
        <v>40</v>
      </c>
      <c r="Y58" s="26">
        <v>40</v>
      </c>
      <c r="Z58" s="72"/>
      <c r="AB58" s="80"/>
    </row>
    <row r="59" spans="1:28">
      <c r="A59" s="36" t="s">
        <v>0</v>
      </c>
      <c r="C59" s="33"/>
      <c r="D59" s="34">
        <v>15</v>
      </c>
      <c r="E59" s="35">
        <v>15</v>
      </c>
      <c r="F59" s="33">
        <v>15</v>
      </c>
      <c r="G59" s="26">
        <v>15</v>
      </c>
      <c r="H59" s="72"/>
      <c r="J59" s="80"/>
      <c r="K59" s="33">
        <v>15</v>
      </c>
      <c r="L59" s="33">
        <v>15</v>
      </c>
      <c r="M59" s="34">
        <v>15</v>
      </c>
      <c r="N59" s="35">
        <v>15</v>
      </c>
      <c r="O59" s="33">
        <v>15</v>
      </c>
      <c r="P59" s="26">
        <v>15</v>
      </c>
      <c r="Q59" s="72"/>
      <c r="S59" s="80"/>
      <c r="T59" s="33">
        <v>15</v>
      </c>
      <c r="U59" s="33">
        <v>15</v>
      </c>
      <c r="V59" s="34">
        <v>15</v>
      </c>
      <c r="W59" s="35">
        <v>15</v>
      </c>
      <c r="X59" s="33">
        <v>15</v>
      </c>
      <c r="Y59" s="26">
        <v>15</v>
      </c>
      <c r="Z59" s="72"/>
      <c r="AB59" s="80"/>
    </row>
    <row r="60" spans="1:28">
      <c r="A60" s="32" t="s">
        <v>216</v>
      </c>
      <c r="C60" s="33"/>
      <c r="D60" s="34">
        <f>SUM(D61:D63)</f>
        <v>2200</v>
      </c>
      <c r="E60" s="35">
        <v>2200</v>
      </c>
      <c r="F60" s="33">
        <f>SUM(F61:F63)</f>
        <v>2200</v>
      </c>
      <c r="G60" s="26">
        <v>2200</v>
      </c>
      <c r="H60" s="72"/>
      <c r="J60" s="80"/>
      <c r="K60" s="33">
        <f>SUM(K61:K63)</f>
        <v>2200</v>
      </c>
      <c r="L60" s="33">
        <v>2200</v>
      </c>
      <c r="M60" s="34">
        <f>SUM(M61:M63)</f>
        <v>2200</v>
      </c>
      <c r="N60" s="35">
        <v>2200</v>
      </c>
      <c r="O60" s="33">
        <f>SUM(O61:O63)</f>
        <v>2200</v>
      </c>
      <c r="P60" s="26">
        <v>2200</v>
      </c>
      <c r="Q60" s="72"/>
      <c r="S60" s="80"/>
      <c r="T60" s="33">
        <f>SUM(T61:T63)</f>
        <v>1800</v>
      </c>
      <c r="U60" s="33">
        <v>2200</v>
      </c>
      <c r="V60" s="34">
        <f>SUM(V61:V63)</f>
        <v>1800</v>
      </c>
      <c r="W60" s="35">
        <v>2200</v>
      </c>
      <c r="X60" s="33">
        <f>SUM(X61:X63)</f>
        <v>1800</v>
      </c>
      <c r="Y60" s="26">
        <v>2200</v>
      </c>
      <c r="Z60" s="72"/>
      <c r="AB60" s="80"/>
    </row>
    <row r="61" spans="1:28">
      <c r="A61" s="36" t="s">
        <v>217</v>
      </c>
      <c r="C61" s="33"/>
      <c r="D61" s="35">
        <v>800</v>
      </c>
      <c r="E61" s="35">
        <v>800</v>
      </c>
      <c r="F61" s="33">
        <v>800</v>
      </c>
      <c r="G61" s="26">
        <v>800</v>
      </c>
      <c r="H61" s="72"/>
      <c r="J61" s="80"/>
      <c r="K61" s="33">
        <v>800</v>
      </c>
      <c r="L61" s="33">
        <v>800</v>
      </c>
      <c r="M61" s="34">
        <v>800</v>
      </c>
      <c r="N61" s="35">
        <v>800</v>
      </c>
      <c r="O61" s="33">
        <v>800</v>
      </c>
      <c r="P61" s="26">
        <v>800</v>
      </c>
      <c r="Q61" s="72"/>
      <c r="S61" s="80"/>
      <c r="T61" s="33">
        <v>500</v>
      </c>
      <c r="U61" s="33">
        <v>500</v>
      </c>
      <c r="V61" s="33">
        <v>500</v>
      </c>
      <c r="W61" s="33">
        <v>500</v>
      </c>
      <c r="X61" s="33">
        <v>500</v>
      </c>
      <c r="Y61" s="33">
        <v>500</v>
      </c>
      <c r="Z61" s="72"/>
      <c r="AB61" s="80"/>
    </row>
    <row r="62" spans="1:28">
      <c r="A62" s="36" t="s">
        <v>86</v>
      </c>
      <c r="C62" s="33"/>
      <c r="D62" s="35">
        <v>800</v>
      </c>
      <c r="E62" s="35">
        <v>800</v>
      </c>
      <c r="F62" s="33">
        <v>800</v>
      </c>
      <c r="G62" s="26">
        <v>800</v>
      </c>
      <c r="H62" s="72"/>
      <c r="J62" s="80"/>
      <c r="K62" s="33">
        <v>800</v>
      </c>
      <c r="L62" s="33">
        <v>800</v>
      </c>
      <c r="M62" s="34">
        <v>800</v>
      </c>
      <c r="N62" s="35">
        <v>800</v>
      </c>
      <c r="O62" s="33">
        <v>800</v>
      </c>
      <c r="P62" s="26">
        <v>800</v>
      </c>
      <c r="Q62" s="72"/>
      <c r="S62" s="80"/>
      <c r="T62" s="33">
        <v>600</v>
      </c>
      <c r="U62" s="33">
        <v>600</v>
      </c>
      <c r="V62" s="33">
        <v>600</v>
      </c>
      <c r="W62" s="33">
        <v>600</v>
      </c>
      <c r="X62" s="33">
        <v>600</v>
      </c>
      <c r="Y62" s="33">
        <v>600</v>
      </c>
      <c r="Z62" s="72"/>
      <c r="AB62" s="80"/>
    </row>
    <row r="63" spans="1:28" ht="13.5" thickBot="1">
      <c r="A63" s="39" t="s">
        <v>218</v>
      </c>
      <c r="B63" s="40"/>
      <c r="C63" s="40"/>
      <c r="D63" s="41">
        <v>600</v>
      </c>
      <c r="E63" s="41">
        <v>600</v>
      </c>
      <c r="F63" s="40">
        <v>600</v>
      </c>
      <c r="G63" s="41">
        <v>600</v>
      </c>
      <c r="H63" s="72"/>
      <c r="J63" s="80"/>
      <c r="K63" s="42">
        <v>600</v>
      </c>
      <c r="L63" s="40">
        <v>600</v>
      </c>
      <c r="M63" s="43">
        <v>600</v>
      </c>
      <c r="N63" s="41">
        <v>600</v>
      </c>
      <c r="O63" s="40">
        <v>600</v>
      </c>
      <c r="P63" s="41">
        <v>600</v>
      </c>
      <c r="Q63" s="72"/>
      <c r="S63" s="80"/>
      <c r="T63" s="42">
        <v>700</v>
      </c>
      <c r="U63" s="40">
        <v>700</v>
      </c>
      <c r="V63" s="43">
        <v>700</v>
      </c>
      <c r="W63" s="41">
        <v>700</v>
      </c>
      <c r="X63" s="40">
        <v>700</v>
      </c>
      <c r="Y63" s="41">
        <v>700</v>
      </c>
      <c r="Z63" s="72"/>
      <c r="AB63" s="80"/>
    </row>
    <row r="64" spans="1:28" ht="38.25">
      <c r="A64" s="44" t="s">
        <v>219</v>
      </c>
      <c r="H64" s="68" t="s">
        <v>155</v>
      </c>
      <c r="I64" s="69" t="s">
        <v>156</v>
      </c>
      <c r="J64" s="79" t="s">
        <v>157</v>
      </c>
      <c r="Q64" s="68" t="s">
        <v>164</v>
      </c>
      <c r="R64" s="69" t="s">
        <v>165</v>
      </c>
      <c r="S64" s="79" t="s">
        <v>157</v>
      </c>
      <c r="Z64" s="68" t="s">
        <v>164</v>
      </c>
      <c r="AA64" s="69" t="s">
        <v>165</v>
      </c>
      <c r="AB64" s="79" t="s">
        <v>157</v>
      </c>
    </row>
    <row r="65" spans="1:31">
      <c r="A65" s="44"/>
      <c r="H65" s="72"/>
      <c r="J65" s="80"/>
      <c r="Q65" s="72"/>
      <c r="S65" s="80"/>
      <c r="Z65" s="72"/>
      <c r="AB65" s="80"/>
    </row>
    <row r="66" spans="1:31">
      <c r="A66" s="45" t="s">
        <v>220</v>
      </c>
      <c r="B66" s="46"/>
      <c r="C66" s="47"/>
      <c r="D66" s="46"/>
      <c r="E66" s="47"/>
      <c r="F66" s="46"/>
      <c r="G66" s="47"/>
      <c r="H66" s="73"/>
      <c r="I66" s="74"/>
      <c r="J66" s="81"/>
      <c r="K66" s="46"/>
      <c r="L66" s="47"/>
      <c r="M66" s="46"/>
      <c r="N66" s="47"/>
      <c r="O66" s="46"/>
      <c r="P66" s="47"/>
      <c r="Q66" s="73"/>
      <c r="R66" s="74"/>
      <c r="S66" s="81"/>
      <c r="T66" s="46"/>
      <c r="U66" s="47"/>
      <c r="V66" s="46"/>
      <c r="W66" s="47"/>
      <c r="X66" s="46"/>
      <c r="Y66" s="47"/>
      <c r="Z66" s="73"/>
      <c r="AA66" s="74"/>
      <c r="AB66" s="81"/>
    </row>
    <row r="67" spans="1:31">
      <c r="A67" s="48" t="s">
        <v>221</v>
      </c>
      <c r="H67" s="75">
        <v>27249</v>
      </c>
      <c r="J67" s="80"/>
      <c r="Q67" s="75">
        <v>27249</v>
      </c>
      <c r="S67" s="80"/>
      <c r="Z67" s="75">
        <v>27249</v>
      </c>
      <c r="AB67" s="80"/>
    </row>
    <row r="68" spans="1:31">
      <c r="A68" s="48" t="s">
        <v>222</v>
      </c>
      <c r="H68" s="75">
        <f>H67*0.22</f>
        <v>5994.78</v>
      </c>
      <c r="J68" s="80"/>
      <c r="Q68" s="75">
        <f>Q67*0.22</f>
        <v>5994.78</v>
      </c>
      <c r="S68" s="80"/>
      <c r="Z68" s="75">
        <f>Z67*0.22</f>
        <v>5994.78</v>
      </c>
      <c r="AB68" s="80"/>
    </row>
    <row r="69" spans="1:31">
      <c r="A69" s="48" t="s">
        <v>223</v>
      </c>
      <c r="H69" s="75">
        <f>H67-H68</f>
        <v>21254.22</v>
      </c>
      <c r="J69" s="80"/>
      <c r="Q69" s="75">
        <f>Q67-Q68</f>
        <v>21254.22</v>
      </c>
      <c r="S69" s="80"/>
      <c r="Z69" s="75">
        <f>Z67-Z68</f>
        <v>21254.22</v>
      </c>
      <c r="AB69" s="80"/>
    </row>
    <row r="70" spans="1:31">
      <c r="A70" s="48" t="s">
        <v>224</v>
      </c>
      <c r="G70" s="49"/>
      <c r="H70" s="75">
        <f>B10+D10+F10</f>
        <v>15442</v>
      </c>
      <c r="J70" s="80"/>
      <c r="P70" s="49"/>
      <c r="Q70" s="75">
        <f>K10+M10+O10</f>
        <v>5456</v>
      </c>
      <c r="S70" s="80"/>
      <c r="Y70" s="49"/>
      <c r="Z70" s="75">
        <f>T10+V10+X10</f>
        <v>-2494</v>
      </c>
      <c r="AB70" s="80"/>
    </row>
    <row r="71" spans="1:31" ht="25.5">
      <c r="A71" s="48" t="s">
        <v>225</v>
      </c>
      <c r="G71" s="49">
        <f>G72+G73</f>
        <v>1</v>
      </c>
      <c r="H71" s="75">
        <f>H69+H70</f>
        <v>36696.22</v>
      </c>
      <c r="J71" s="80"/>
      <c r="P71" s="49">
        <f>P72+P73</f>
        <v>1</v>
      </c>
      <c r="Q71" s="75">
        <f>Q69+Q70</f>
        <v>26710.22</v>
      </c>
      <c r="S71" s="80"/>
      <c r="U71" s="26">
        <v>10</v>
      </c>
      <c r="V71" s="33" t="s">
        <v>841</v>
      </c>
      <c r="Y71" s="49">
        <f>Y72+Y73</f>
        <v>1</v>
      </c>
      <c r="Z71" s="75">
        <f>Z69+Z70</f>
        <v>18760.22</v>
      </c>
      <c r="AB71" s="80"/>
    </row>
    <row r="72" spans="1:31" ht="25.5">
      <c r="A72" s="48" t="s">
        <v>226</v>
      </c>
      <c r="G72" s="50">
        <v>1</v>
      </c>
      <c r="H72" s="75">
        <f>H71*G72</f>
        <v>36696.22</v>
      </c>
      <c r="J72" s="82"/>
      <c r="P72" s="50">
        <v>1</v>
      </c>
      <c r="Q72" s="75">
        <f>Q71*P72</f>
        <v>26710.22</v>
      </c>
      <c r="S72" s="82"/>
      <c r="U72" s="26">
        <v>8</v>
      </c>
      <c r="V72" s="33" t="s">
        <v>840</v>
      </c>
      <c r="Y72" s="50">
        <v>1</v>
      </c>
      <c r="Z72" s="75">
        <f>Z71*Y72</f>
        <v>18760.22</v>
      </c>
      <c r="AB72" s="82"/>
    </row>
    <row r="73" spans="1:31">
      <c r="A73" s="51" t="s">
        <v>227</v>
      </c>
      <c r="B73" s="40"/>
      <c r="C73" s="52"/>
      <c r="D73" s="40"/>
      <c r="E73" s="52"/>
      <c r="F73" s="40"/>
      <c r="G73" s="53">
        <v>0</v>
      </c>
      <c r="H73" s="76">
        <f>H71-H72</f>
        <v>0</v>
      </c>
      <c r="I73" s="77"/>
      <c r="J73" s="83"/>
      <c r="K73" s="40"/>
      <c r="L73" s="52"/>
      <c r="M73" s="40"/>
      <c r="N73" s="52"/>
      <c r="O73" s="40"/>
      <c r="P73" s="53">
        <v>0</v>
      </c>
      <c r="Q73" s="76">
        <f>Q71-Q72</f>
        <v>0</v>
      </c>
      <c r="R73" s="77"/>
      <c r="S73" s="83"/>
      <c r="T73" s="40"/>
      <c r="U73" s="52">
        <v>8</v>
      </c>
      <c r="V73" s="40" t="s">
        <v>839</v>
      </c>
      <c r="W73" s="52"/>
      <c r="X73" s="40"/>
      <c r="Y73" s="53">
        <v>0</v>
      </c>
      <c r="Z73" s="76">
        <f>Z71-Z72</f>
        <v>0</v>
      </c>
      <c r="AA73" s="77"/>
      <c r="AB73" s="83"/>
    </row>
    <row r="74" spans="1:31">
      <c r="G74" s="49"/>
      <c r="H74" s="75"/>
      <c r="J74" s="80"/>
      <c r="P74" s="49"/>
      <c r="Q74" s="75"/>
      <c r="S74" s="80"/>
      <c r="U74" s="26">
        <v>10</v>
      </c>
      <c r="V74" s="33" t="s">
        <v>509</v>
      </c>
      <c r="Y74" s="49"/>
      <c r="Z74" s="75"/>
      <c r="AB74" s="80"/>
    </row>
    <row r="75" spans="1:31" ht="25.5">
      <c r="A75" s="45" t="s">
        <v>228</v>
      </c>
      <c r="B75" s="46"/>
      <c r="C75" s="47"/>
      <c r="D75" s="46"/>
      <c r="E75" s="47"/>
      <c r="F75" s="46"/>
      <c r="G75" s="54">
        <f>G76+G77+G78+G79</f>
        <v>1</v>
      </c>
      <c r="H75" s="78">
        <f>H72</f>
        <v>36696.22</v>
      </c>
      <c r="I75" s="74"/>
      <c r="J75" s="84">
        <f>H75-I75</f>
        <v>36696.22</v>
      </c>
      <c r="K75" s="46"/>
      <c r="L75" s="47"/>
      <c r="M75" s="46"/>
      <c r="N75" s="47"/>
      <c r="O75" s="46"/>
      <c r="P75" s="54">
        <f>P76+P77+P78+P79</f>
        <v>1</v>
      </c>
      <c r="Q75" s="78">
        <f>Q72</f>
        <v>26710.22</v>
      </c>
      <c r="R75" s="74">
        <f>SUM(R76:R79)</f>
        <v>49000</v>
      </c>
      <c r="S75" s="84">
        <f>SUM(S76:S79)</f>
        <v>14406.440000000002</v>
      </c>
      <c r="T75" s="46"/>
      <c r="U75" s="47"/>
      <c r="V75" s="46"/>
      <c r="W75" s="47"/>
      <c r="X75" s="46"/>
      <c r="Y75" s="54">
        <f>Y76+Y77+Y78+Y79</f>
        <v>1</v>
      </c>
      <c r="Z75" s="78">
        <f>Z72</f>
        <v>18760.22</v>
      </c>
      <c r="AA75" s="74">
        <f>SUM(AA76:AA79)</f>
        <v>0</v>
      </c>
      <c r="AB75" s="84">
        <f>SUM(AB76:AB79)</f>
        <v>33166.660000000003</v>
      </c>
    </row>
    <row r="76" spans="1:31">
      <c r="A76" s="48" t="s">
        <v>229</v>
      </c>
      <c r="C76" s="49"/>
      <c r="E76" s="49"/>
      <c r="G76" s="49">
        <v>1</v>
      </c>
      <c r="H76" s="75">
        <f>G76*$H$72</f>
        <v>36696.22</v>
      </c>
      <c r="I76" s="71">
        <v>0</v>
      </c>
      <c r="J76" s="82">
        <f>H76-I76</f>
        <v>36696.22</v>
      </c>
      <c r="L76" s="49"/>
      <c r="N76" s="49"/>
      <c r="O76" s="55">
        <f>Q75</f>
        <v>26710.22</v>
      </c>
      <c r="P76" s="49">
        <v>1</v>
      </c>
      <c r="Q76" s="75">
        <f>P76*O76</f>
        <v>26710.22</v>
      </c>
      <c r="R76" s="71">
        <v>49000</v>
      </c>
      <c r="S76" s="82">
        <f>Q76-R76+J76</f>
        <v>14406.440000000002</v>
      </c>
      <c r="U76" s="49"/>
      <c r="W76" s="49"/>
      <c r="X76" s="55">
        <f>Z75</f>
        <v>18760.22</v>
      </c>
      <c r="Y76" s="49">
        <v>1</v>
      </c>
      <c r="Z76" s="75">
        <f>Y76*X76</f>
        <v>18760.22</v>
      </c>
      <c r="AA76" s="71">
        <v>0</v>
      </c>
      <c r="AB76" s="82">
        <f>Z76-AA76+S76</f>
        <v>33166.660000000003</v>
      </c>
      <c r="AD76" s="26">
        <v>6</v>
      </c>
      <c r="AE76" s="26" t="s">
        <v>842</v>
      </c>
    </row>
    <row r="77" spans="1:31">
      <c r="A77" s="48" t="s">
        <v>230</v>
      </c>
      <c r="C77" s="49"/>
      <c r="E77" s="49"/>
      <c r="G77" s="49">
        <v>0</v>
      </c>
      <c r="H77" s="75">
        <f>G77*$H$72</f>
        <v>0</v>
      </c>
      <c r="I77" s="71">
        <v>0</v>
      </c>
      <c r="J77" s="82">
        <f>H77-I77</f>
        <v>0</v>
      </c>
      <c r="L77" s="49"/>
      <c r="N77" s="49"/>
      <c r="O77" s="55">
        <f>Q75</f>
        <v>26710.22</v>
      </c>
      <c r="P77" s="49">
        <v>0</v>
      </c>
      <c r="Q77" s="75">
        <f>P77*O77</f>
        <v>0</v>
      </c>
      <c r="R77" s="71">
        <v>0</v>
      </c>
      <c r="S77" s="82">
        <f>Q77-R77+J77</f>
        <v>0</v>
      </c>
      <c r="U77" s="49"/>
      <c r="W77" s="49"/>
      <c r="X77" s="55">
        <f>Z75</f>
        <v>18760.22</v>
      </c>
      <c r="Y77" s="49">
        <v>0</v>
      </c>
      <c r="Z77" s="75">
        <f>Y77*X77</f>
        <v>0</v>
      </c>
      <c r="AA77" s="71">
        <v>0</v>
      </c>
      <c r="AB77" s="82">
        <f>Z77-AA77+S77</f>
        <v>0</v>
      </c>
      <c r="AD77" s="26">
        <v>5</v>
      </c>
      <c r="AE77" s="26" t="s">
        <v>843</v>
      </c>
    </row>
    <row r="78" spans="1:31">
      <c r="A78" s="48" t="s">
        <v>231</v>
      </c>
      <c r="C78" s="49"/>
      <c r="E78" s="49"/>
      <c r="G78" s="49">
        <v>0</v>
      </c>
      <c r="H78" s="75">
        <f>G78*$H$72</f>
        <v>0</v>
      </c>
      <c r="I78" s="71">
        <v>0</v>
      </c>
      <c r="J78" s="82">
        <f>H78-I78</f>
        <v>0</v>
      </c>
      <c r="L78" s="49"/>
      <c r="N78" s="49"/>
      <c r="O78" s="55">
        <f>Q75</f>
        <v>26710.22</v>
      </c>
      <c r="P78" s="49">
        <v>0</v>
      </c>
      <c r="Q78" s="75">
        <f>P78*O78</f>
        <v>0</v>
      </c>
      <c r="R78" s="71">
        <v>0</v>
      </c>
      <c r="S78" s="82">
        <f>Q78-R78+J78</f>
        <v>0</v>
      </c>
      <c r="U78" s="49"/>
      <c r="W78" s="49"/>
      <c r="X78" s="55">
        <f>Z75</f>
        <v>18760.22</v>
      </c>
      <c r="Y78" s="49">
        <v>0</v>
      </c>
      <c r="Z78" s="75">
        <f>Y78*X78</f>
        <v>0</v>
      </c>
      <c r="AA78" s="71">
        <v>0</v>
      </c>
      <c r="AB78" s="82">
        <f>Z78-AA78+S78</f>
        <v>0</v>
      </c>
      <c r="AD78" s="26">
        <v>1</v>
      </c>
      <c r="AE78" s="26" t="s">
        <v>844</v>
      </c>
    </row>
    <row r="79" spans="1:31">
      <c r="A79" s="51" t="s">
        <v>232</v>
      </c>
      <c r="B79" s="40"/>
      <c r="C79" s="53"/>
      <c r="D79" s="40"/>
      <c r="E79" s="53"/>
      <c r="F79" s="40"/>
      <c r="G79" s="53">
        <v>0</v>
      </c>
      <c r="H79" s="76">
        <f>G79*$H$72</f>
        <v>0</v>
      </c>
      <c r="I79" s="77">
        <v>0</v>
      </c>
      <c r="J79" s="85">
        <f>H79-I79</f>
        <v>0</v>
      </c>
      <c r="K79" s="40"/>
      <c r="L79" s="53"/>
      <c r="M79" s="40"/>
      <c r="N79" s="53"/>
      <c r="O79" s="56">
        <f>Q75</f>
        <v>26710.22</v>
      </c>
      <c r="P79" s="53">
        <v>0</v>
      </c>
      <c r="Q79" s="76">
        <f>P79*O79</f>
        <v>0</v>
      </c>
      <c r="R79" s="77">
        <v>0</v>
      </c>
      <c r="S79" s="85">
        <f>Q79-R79+J79</f>
        <v>0</v>
      </c>
      <c r="T79" s="40"/>
      <c r="U79" s="53"/>
      <c r="V79" s="40"/>
      <c r="W79" s="53"/>
      <c r="X79" s="56">
        <f>Z75</f>
        <v>18760.22</v>
      </c>
      <c r="Y79" s="53">
        <v>0</v>
      </c>
      <c r="Z79" s="76">
        <f>Y79*X79</f>
        <v>0</v>
      </c>
      <c r="AA79" s="77">
        <v>0</v>
      </c>
      <c r="AB79" s="85">
        <f>Z79-AA79+S79</f>
        <v>0</v>
      </c>
      <c r="AD79" s="26">
        <v>2</v>
      </c>
      <c r="AE79" s="26" t="s">
        <v>845</v>
      </c>
    </row>
    <row r="80" spans="1:31">
      <c r="C80" s="49"/>
      <c r="E80" s="49"/>
      <c r="G80" s="49"/>
      <c r="H80" s="75"/>
      <c r="J80" s="80"/>
      <c r="L80" s="49"/>
      <c r="N80" s="49"/>
      <c r="O80" s="55"/>
      <c r="P80" s="49"/>
      <c r="Q80" s="75"/>
      <c r="S80" s="80"/>
      <c r="U80" s="49"/>
      <c r="W80" s="49"/>
      <c r="X80" s="55"/>
      <c r="Y80" s="49"/>
      <c r="Z80" s="75"/>
      <c r="AB80" s="80"/>
      <c r="AD80" s="26">
        <v>10</v>
      </c>
      <c r="AE80" s="26" t="s">
        <v>846</v>
      </c>
    </row>
    <row r="81" spans="1:32" ht="25.5">
      <c r="A81" s="45" t="s">
        <v>233</v>
      </c>
      <c r="B81" s="46"/>
      <c r="C81" s="47"/>
      <c r="D81" s="46"/>
      <c r="E81" s="47"/>
      <c r="F81" s="46"/>
      <c r="G81" s="54">
        <f>G82+G83+G84+G85+G86</f>
        <v>1</v>
      </c>
      <c r="H81" s="78">
        <f>H73</f>
        <v>0</v>
      </c>
      <c r="I81" s="74"/>
      <c r="J81" s="81"/>
      <c r="K81" s="46"/>
      <c r="L81" s="47"/>
      <c r="M81" s="46"/>
      <c r="N81" s="47"/>
      <c r="O81" s="57"/>
      <c r="P81" s="54">
        <f>P82+P83+P84+P85+P86</f>
        <v>1</v>
      </c>
      <c r="Q81" s="78">
        <f>Q73</f>
        <v>0</v>
      </c>
      <c r="R81" s="74">
        <f>SUM(R82:R86)</f>
        <v>0</v>
      </c>
      <c r="S81" s="84">
        <f>SUM(S82:S86)</f>
        <v>0</v>
      </c>
      <c r="T81" s="46"/>
      <c r="U81" s="47"/>
      <c r="V81" s="46"/>
      <c r="W81" s="47"/>
      <c r="X81" s="57"/>
      <c r="Y81" s="54">
        <f>Y82+Y83+Y84+Y85+Y86</f>
        <v>1</v>
      </c>
      <c r="Z81" s="78">
        <f>Z73</f>
        <v>0</v>
      </c>
      <c r="AA81" s="74">
        <f>SUM(AA82:AA86)</f>
        <v>0</v>
      </c>
      <c r="AB81" s="84">
        <f>SUM(AB82:AB86)</f>
        <v>0</v>
      </c>
      <c r="AD81" s="26">
        <v>3</v>
      </c>
      <c r="AE81" s="26" t="s">
        <v>847</v>
      </c>
    </row>
    <row r="82" spans="1:32">
      <c r="A82" s="48" t="s">
        <v>234</v>
      </c>
      <c r="C82" s="49"/>
      <c r="E82" s="49"/>
      <c r="G82" s="49">
        <v>0.85</v>
      </c>
      <c r="H82" s="75">
        <f>G82*$H$73</f>
        <v>0</v>
      </c>
      <c r="I82" s="71">
        <v>0</v>
      </c>
      <c r="J82" s="82">
        <f>H82-I82</f>
        <v>0</v>
      </c>
      <c r="L82" s="49"/>
      <c r="N82" s="49"/>
      <c r="O82" s="55">
        <f>Q81</f>
        <v>0</v>
      </c>
      <c r="P82" s="49">
        <v>0</v>
      </c>
      <c r="Q82" s="75">
        <f>P82*O82</f>
        <v>0</v>
      </c>
      <c r="R82" s="71">
        <v>0</v>
      </c>
      <c r="S82" s="82">
        <f>Q82-R82+J82</f>
        <v>0</v>
      </c>
      <c r="U82" s="49"/>
      <c r="W82" s="49"/>
      <c r="X82" s="55">
        <f>Z81</f>
        <v>0</v>
      </c>
      <c r="Y82" s="49">
        <v>0</v>
      </c>
      <c r="Z82" s="75">
        <f>Y82*X82</f>
        <v>0</v>
      </c>
      <c r="AA82" s="71">
        <v>0</v>
      </c>
      <c r="AB82" s="82">
        <f>Z82-AA82+S82</f>
        <v>0</v>
      </c>
      <c r="AD82" s="26">
        <v>3</v>
      </c>
      <c r="AE82" s="26" t="s">
        <v>87</v>
      </c>
    </row>
    <row r="83" spans="1:32">
      <c r="A83" s="48" t="s">
        <v>235</v>
      </c>
      <c r="C83" s="49"/>
      <c r="E83" s="49"/>
      <c r="G83" s="49">
        <v>0</v>
      </c>
      <c r="H83" s="75">
        <f>G83*$H$73</f>
        <v>0</v>
      </c>
      <c r="I83" s="71">
        <v>0</v>
      </c>
      <c r="J83" s="82">
        <f>H83-I83</f>
        <v>0</v>
      </c>
      <c r="L83" s="49"/>
      <c r="N83" s="49"/>
      <c r="O83" s="55">
        <f>Q81</f>
        <v>0</v>
      </c>
      <c r="P83" s="49">
        <v>0</v>
      </c>
      <c r="Q83" s="75">
        <f>P83*O83</f>
        <v>0</v>
      </c>
      <c r="R83" s="71">
        <v>0</v>
      </c>
      <c r="S83" s="82">
        <f>Q83-R83+J83</f>
        <v>0</v>
      </c>
      <c r="U83" s="49"/>
      <c r="W83" s="49"/>
      <c r="X83" s="55">
        <f>Z81</f>
        <v>0</v>
      </c>
      <c r="Y83" s="49">
        <v>0</v>
      </c>
      <c r="Z83" s="75">
        <f>Y83*X83</f>
        <v>0</v>
      </c>
      <c r="AA83" s="71">
        <v>0</v>
      </c>
      <c r="AB83" s="82">
        <f>Z83-AA83+S83</f>
        <v>0</v>
      </c>
      <c r="AD83" s="26">
        <v>3</v>
      </c>
      <c r="AE83" s="26" t="s">
        <v>86</v>
      </c>
    </row>
    <row r="84" spans="1:32">
      <c r="A84" s="48" t="s">
        <v>236</v>
      </c>
      <c r="C84" s="49"/>
      <c r="E84" s="49"/>
      <c r="G84" s="49">
        <v>0</v>
      </c>
      <c r="H84" s="75">
        <f>G84*$H$73</f>
        <v>0</v>
      </c>
      <c r="I84" s="71">
        <v>0</v>
      </c>
      <c r="J84" s="82">
        <f>H84-I84</f>
        <v>0</v>
      </c>
      <c r="L84" s="49"/>
      <c r="N84" s="49"/>
      <c r="O84" s="55">
        <f>Q81</f>
        <v>0</v>
      </c>
      <c r="P84" s="49">
        <v>0</v>
      </c>
      <c r="Q84" s="75">
        <f>P84*O84</f>
        <v>0</v>
      </c>
      <c r="R84" s="71">
        <v>0</v>
      </c>
      <c r="S84" s="82">
        <f>Q84-R84+J84</f>
        <v>0</v>
      </c>
      <c r="U84" s="49"/>
      <c r="W84" s="49"/>
      <c r="X84" s="55">
        <f>Z81</f>
        <v>0</v>
      </c>
      <c r="Y84" s="49">
        <v>0</v>
      </c>
      <c r="Z84" s="75">
        <f>Y84*X84</f>
        <v>0</v>
      </c>
      <c r="AA84" s="71">
        <v>0</v>
      </c>
      <c r="AB84" s="82">
        <f>Z84-AA84+S84</f>
        <v>0</v>
      </c>
      <c r="AD84" s="26">
        <f>SUM(AD76:AD83)</f>
        <v>33</v>
      </c>
    </row>
    <row r="85" spans="1:32">
      <c r="A85" s="48" t="s">
        <v>237</v>
      </c>
      <c r="C85" s="49"/>
      <c r="E85" s="49"/>
      <c r="G85" s="49">
        <v>0</v>
      </c>
      <c r="H85" s="75">
        <f>G85*$H$73</f>
        <v>0</v>
      </c>
      <c r="I85" s="71">
        <v>0</v>
      </c>
      <c r="J85" s="82">
        <f>H85-I85</f>
        <v>0</v>
      </c>
      <c r="L85" s="49"/>
      <c r="N85" s="49"/>
      <c r="O85" s="55">
        <f>Q81</f>
        <v>0</v>
      </c>
      <c r="P85" s="49">
        <v>0</v>
      </c>
      <c r="Q85" s="75">
        <f>P85*O85</f>
        <v>0</v>
      </c>
      <c r="R85" s="71">
        <v>0</v>
      </c>
      <c r="S85" s="82">
        <f>Q85-R85+J85</f>
        <v>0</v>
      </c>
      <c r="U85" s="49"/>
      <c r="W85" s="49"/>
      <c r="X85" s="55">
        <f>Z81</f>
        <v>0</v>
      </c>
      <c r="Y85" s="49">
        <v>0</v>
      </c>
      <c r="Z85" s="75">
        <f>Y85*X85</f>
        <v>0</v>
      </c>
      <c r="AA85" s="71">
        <v>0</v>
      </c>
      <c r="AB85" s="82">
        <f>Z85-AA85+S85</f>
        <v>0</v>
      </c>
      <c r="AF85" s="58"/>
    </row>
    <row r="86" spans="1:32" ht="25.5">
      <c r="A86" s="51" t="s">
        <v>238</v>
      </c>
      <c r="B86" s="40"/>
      <c r="C86" s="53"/>
      <c r="D86" s="40"/>
      <c r="E86" s="53"/>
      <c r="F86" s="40"/>
      <c r="G86" s="53">
        <v>0.15</v>
      </c>
      <c r="H86" s="76">
        <f>G86*$H$73</f>
        <v>0</v>
      </c>
      <c r="I86" s="77"/>
      <c r="J86" s="85">
        <f>H86-I86</f>
        <v>0</v>
      </c>
      <c r="K86" s="40"/>
      <c r="L86" s="53"/>
      <c r="M86" s="40"/>
      <c r="N86" s="53"/>
      <c r="O86" s="56">
        <f>Q81</f>
        <v>0</v>
      </c>
      <c r="P86" s="53">
        <v>1</v>
      </c>
      <c r="Q86" s="76">
        <f>P86*O86</f>
        <v>0</v>
      </c>
      <c r="R86" s="77"/>
      <c r="S86" s="85">
        <f>Q86-R86+J86</f>
        <v>0</v>
      </c>
      <c r="T86" s="40"/>
      <c r="U86" s="53"/>
      <c r="V86" s="40"/>
      <c r="W86" s="53"/>
      <c r="X86" s="56">
        <f>Z81</f>
        <v>0</v>
      </c>
      <c r="Y86" s="53">
        <v>1</v>
      </c>
      <c r="Z86" s="76">
        <f>Y86*X86</f>
        <v>0</v>
      </c>
      <c r="AA86" s="77"/>
      <c r="AB86" s="85">
        <f>Z86-AA86+S86</f>
        <v>0</v>
      </c>
    </row>
    <row r="88" spans="1:32" ht="47.25">
      <c r="A88" s="59" t="s">
        <v>239</v>
      </c>
    </row>
    <row r="90" spans="1:32">
      <c r="A90" s="36" t="s">
        <v>837</v>
      </c>
      <c r="B90" s="87" t="s">
        <v>838</v>
      </c>
    </row>
    <row r="91" spans="1:32">
      <c r="A91" s="36" t="s">
        <v>907</v>
      </c>
      <c r="B91" s="87" t="s">
        <v>908</v>
      </c>
    </row>
    <row r="94" spans="1:32">
      <c r="N94" s="26" t="s">
        <v>180</v>
      </c>
      <c r="W94" s="26" t="s">
        <v>180</v>
      </c>
    </row>
  </sheetData>
  <phoneticPr fontId="4"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2E19C-FFEB-40CA-9F4F-E1E1AD912E89}">
  <sheetPr>
    <tabColor theme="0"/>
    <pageSetUpPr fitToPage="1"/>
  </sheetPr>
  <dimension ref="A1:N8"/>
  <sheetViews>
    <sheetView zoomScale="90" zoomScaleNormal="90" workbookViewId="0">
      <selection activeCell="L10" sqref="L10"/>
    </sheetView>
  </sheetViews>
  <sheetFormatPr defaultColWidth="8.625" defaultRowHeight="15.75"/>
  <cols>
    <col min="1" max="1" width="8.625" style="66"/>
    <col min="2" max="2" width="11.5" style="66" customWidth="1"/>
    <col min="3" max="3" width="15" style="66" customWidth="1"/>
    <col min="4" max="4" width="14.875" style="66" customWidth="1"/>
    <col min="5" max="5" width="19.375" style="15" customWidth="1"/>
    <col min="6" max="6" width="34.5" style="226" customWidth="1"/>
    <col min="7" max="7" width="9.5" style="66" customWidth="1"/>
    <col min="8" max="8" width="15.5" style="227" customWidth="1"/>
    <col min="9" max="14" width="15.5" style="66" customWidth="1"/>
    <col min="15" max="16384" width="8.625" style="228"/>
  </cols>
  <sheetData>
    <row r="1" spans="1:14" s="215" customFormat="1" ht="15.6" customHeight="1">
      <c r="A1" s="210" t="s">
        <v>2250</v>
      </c>
      <c r="B1" s="210" t="s">
        <v>2251</v>
      </c>
      <c r="C1" s="210" t="s">
        <v>2252</v>
      </c>
      <c r="D1" s="210" t="s">
        <v>2253</v>
      </c>
      <c r="E1" s="211" t="s">
        <v>2254</v>
      </c>
      <c r="F1" s="212" t="s">
        <v>2255</v>
      </c>
      <c r="G1" s="210" t="s">
        <v>2256</v>
      </c>
      <c r="H1" s="213" t="s">
        <v>802</v>
      </c>
      <c r="I1" s="214" t="s">
        <v>1058</v>
      </c>
      <c r="J1" s="214" t="s">
        <v>2257</v>
      </c>
      <c r="K1" s="214" t="s">
        <v>2259</v>
      </c>
      <c r="L1" s="214" t="s">
        <v>2006</v>
      </c>
      <c r="M1" s="214" t="s">
        <v>1713</v>
      </c>
      <c r="N1" s="214" t="s">
        <v>2193</v>
      </c>
    </row>
    <row r="2" spans="1:14" s="224" customFormat="1" ht="15.6" customHeight="1">
      <c r="A2" s="216"/>
      <c r="B2" s="216"/>
      <c r="C2" s="217" t="s">
        <v>2258</v>
      </c>
      <c r="D2" s="217"/>
      <c r="E2" s="218"/>
      <c r="F2" s="219"/>
      <c r="G2" s="216"/>
      <c r="H2" s="220"/>
      <c r="I2" s="221"/>
      <c r="J2" s="222"/>
      <c r="K2" s="221"/>
      <c r="L2" s="223"/>
      <c r="M2" s="222"/>
      <c r="N2" s="222"/>
    </row>
    <row r="3" spans="1:14" s="224" customFormat="1" ht="15.6" customHeight="1">
      <c r="A3" s="216"/>
      <c r="B3" s="216"/>
      <c r="C3" s="217" t="s">
        <v>2713</v>
      </c>
      <c r="D3" s="217"/>
      <c r="E3" s="218"/>
      <c r="F3" s="219"/>
      <c r="G3" s="66"/>
      <c r="H3" s="220"/>
      <c r="I3" s="221"/>
      <c r="J3" s="222"/>
      <c r="K3" s="221"/>
      <c r="L3" s="223"/>
      <c r="M3" s="222"/>
      <c r="N3" s="222"/>
    </row>
    <row r="4" spans="1:14" s="224" customFormat="1" ht="15.6" customHeight="1">
      <c r="A4" s="216"/>
      <c r="B4" s="216"/>
      <c r="C4" s="217" t="s">
        <v>2260</v>
      </c>
      <c r="D4" s="217"/>
      <c r="E4" s="218"/>
      <c r="F4" s="219"/>
      <c r="G4" s="66"/>
      <c r="H4" s="220"/>
      <c r="I4" s="221"/>
      <c r="J4" s="222"/>
      <c r="K4" s="221"/>
      <c r="L4" s="223"/>
      <c r="M4" s="222"/>
      <c r="N4" s="222"/>
    </row>
    <row r="5" spans="1:14" s="224" customFormat="1" ht="15.6" customHeight="1">
      <c r="A5" s="216"/>
      <c r="B5" s="216"/>
      <c r="C5" s="217" t="s">
        <v>2718</v>
      </c>
      <c r="D5" s="217"/>
      <c r="E5" s="218"/>
      <c r="F5" s="219"/>
      <c r="G5" s="66"/>
      <c r="H5" s="220"/>
      <c r="I5" s="221"/>
      <c r="J5" s="222"/>
      <c r="K5" s="221"/>
      <c r="L5" s="223"/>
      <c r="M5" s="222"/>
      <c r="N5" s="222"/>
    </row>
    <row r="6" spans="1:14" ht="15.6" customHeight="1">
      <c r="A6" s="66">
        <v>2</v>
      </c>
      <c r="B6" s="225">
        <v>44989</v>
      </c>
      <c r="C6" s="66" t="s">
        <v>2258</v>
      </c>
      <c r="D6" s="66" t="s">
        <v>86</v>
      </c>
      <c r="E6" s="15" t="s">
        <v>2262</v>
      </c>
      <c r="F6" s="226" t="s">
        <v>2263</v>
      </c>
      <c r="G6" s="66">
        <f t="shared" ref="G6:G7" si="0">H6+I6+J6+K6+L6+(M6*3)+(N6*2)</f>
        <v>58</v>
      </c>
      <c r="H6" s="227">
        <v>4</v>
      </c>
      <c r="I6" s="66">
        <v>6</v>
      </c>
      <c r="J6" s="66">
        <v>6</v>
      </c>
      <c r="K6" s="66">
        <v>5</v>
      </c>
      <c r="L6" s="66">
        <v>5</v>
      </c>
      <c r="M6" s="66">
        <v>6</v>
      </c>
      <c r="N6" s="66">
        <v>7</v>
      </c>
    </row>
    <row r="7" spans="1:14" ht="15.6" customHeight="1">
      <c r="A7" s="66">
        <v>1</v>
      </c>
      <c r="B7" s="225">
        <v>44975</v>
      </c>
      <c r="C7" s="66" t="s">
        <v>2258</v>
      </c>
      <c r="D7" s="66" t="s">
        <v>86</v>
      </c>
      <c r="E7" s="15" t="s">
        <v>2262</v>
      </c>
      <c r="F7" s="226" t="s">
        <v>2263</v>
      </c>
      <c r="G7" s="66">
        <f t="shared" si="0"/>
        <v>53</v>
      </c>
      <c r="H7" s="227">
        <v>6</v>
      </c>
      <c r="I7" s="66">
        <v>4</v>
      </c>
      <c r="J7" s="66">
        <v>6</v>
      </c>
      <c r="K7" s="66">
        <v>5</v>
      </c>
      <c r="L7" s="66">
        <v>6</v>
      </c>
      <c r="M7" s="66">
        <v>6</v>
      </c>
      <c r="N7" s="66">
        <v>4</v>
      </c>
    </row>
    <row r="8" spans="1:14" s="227" customFormat="1">
      <c r="A8" s="66"/>
      <c r="B8" s="225"/>
      <c r="C8" s="66"/>
      <c r="D8" s="66"/>
      <c r="E8" s="15"/>
      <c r="F8" s="226"/>
      <c r="G8" s="66"/>
      <c r="I8" s="66"/>
      <c r="J8" s="66"/>
      <c r="K8" s="66"/>
      <c r="L8" s="66"/>
      <c r="M8" s="66"/>
      <c r="N8" s="66"/>
    </row>
  </sheetData>
  <pageMargins left="0.25" right="0.25" top="0.75" bottom="0.75" header="0.3" footer="0.3"/>
  <pageSetup scale="55"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164B2-2B5F-485B-9FFF-8ACBC1F72617}">
  <sheetPr codeName="Sheet5">
    <tabColor theme="0"/>
  </sheetPr>
  <dimension ref="A1:N225"/>
  <sheetViews>
    <sheetView zoomScaleNormal="100" workbookViewId="0">
      <pane ySplit="1" topLeftCell="A11" activePane="bottomLeft" state="frozen"/>
      <selection activeCell="H21" sqref="H21"/>
      <selection pane="bottomLeft" activeCell="D20" sqref="D20"/>
    </sheetView>
  </sheetViews>
  <sheetFormatPr defaultColWidth="28.125" defaultRowHeight="15"/>
  <cols>
    <col min="1" max="1" width="11.375" style="99" customWidth="1"/>
    <col min="2" max="2" width="12.125" style="99" customWidth="1"/>
    <col min="3" max="3" width="27.25" style="99" customWidth="1"/>
    <col min="4" max="4" width="17.625" style="99" customWidth="1"/>
    <col min="5" max="6" width="10.625" style="100" customWidth="1"/>
    <col min="7" max="7" width="28.125" style="100" customWidth="1"/>
    <col min="8" max="8" width="14.125" style="100" customWidth="1"/>
    <col min="9" max="9" width="28.125" style="100"/>
    <col min="10" max="10" width="7.25" style="100" customWidth="1"/>
    <col min="11" max="11" width="13.625" style="100" customWidth="1"/>
    <col min="12" max="12" width="10.375" style="100" customWidth="1"/>
    <col min="13" max="13" width="19.75" style="100" customWidth="1"/>
    <col min="14" max="16384" width="28.125" style="100"/>
  </cols>
  <sheetData>
    <row r="1" spans="1:14">
      <c r="A1" s="99" t="s">
        <v>240</v>
      </c>
      <c r="B1" s="99" t="s">
        <v>241</v>
      </c>
      <c r="C1" s="99" t="s">
        <v>242</v>
      </c>
      <c r="D1" s="99" t="s">
        <v>243</v>
      </c>
      <c r="E1" s="100" t="s">
        <v>244</v>
      </c>
      <c r="F1" s="100" t="s">
        <v>245</v>
      </c>
    </row>
    <row r="2" spans="1:14" ht="15.75">
      <c r="A2" s="99" t="s">
        <v>667</v>
      </c>
      <c r="B2" s="99" t="s">
        <v>246</v>
      </c>
      <c r="C2" s="99" t="s">
        <v>283</v>
      </c>
      <c r="D2" s="99" t="s">
        <v>259</v>
      </c>
      <c r="E2" s="60"/>
      <c r="F2" s="20"/>
      <c r="H2" s="101" t="s">
        <v>1255</v>
      </c>
      <c r="I2"/>
      <c r="J2"/>
      <c r="K2" s="2" t="s">
        <v>666</v>
      </c>
      <c r="L2" t="s">
        <v>246</v>
      </c>
      <c r="M2" t="s">
        <v>7</v>
      </c>
      <c r="N2" t="s">
        <v>248</v>
      </c>
    </row>
    <row r="3" spans="1:14" ht="15.75">
      <c r="A3" s="99" t="s">
        <v>667</v>
      </c>
      <c r="B3" s="99" t="s">
        <v>246</v>
      </c>
      <c r="C3" s="99" t="s">
        <v>285</v>
      </c>
      <c r="D3" s="99" t="s">
        <v>259</v>
      </c>
      <c r="E3" s="60"/>
      <c r="H3" s="2" t="s">
        <v>1256</v>
      </c>
      <c r="I3" t="s">
        <v>1277</v>
      </c>
      <c r="J3"/>
      <c r="K3" s="2" t="s">
        <v>666</v>
      </c>
      <c r="L3" t="s">
        <v>246</v>
      </c>
      <c r="M3" t="s">
        <v>251</v>
      </c>
      <c r="N3" t="s">
        <v>248</v>
      </c>
    </row>
    <row r="4" spans="1:14" ht="15.75">
      <c r="A4" s="99" t="s">
        <v>667</v>
      </c>
      <c r="B4" s="99" t="s">
        <v>246</v>
      </c>
      <c r="C4" s="99" t="s">
        <v>286</v>
      </c>
      <c r="D4" s="99" t="s">
        <v>259</v>
      </c>
      <c r="E4" s="60"/>
      <c r="H4" s="2" t="s">
        <v>1257</v>
      </c>
      <c r="I4" t="s">
        <v>1280</v>
      </c>
      <c r="J4"/>
      <c r="K4" s="2" t="s">
        <v>666</v>
      </c>
      <c r="L4" t="s">
        <v>246</v>
      </c>
      <c r="M4" t="s">
        <v>247</v>
      </c>
      <c r="N4" t="s">
        <v>248</v>
      </c>
    </row>
    <row r="5" spans="1:14" ht="15.75">
      <c r="A5" s="99" t="s">
        <v>667</v>
      </c>
      <c r="B5" s="99" t="s">
        <v>246</v>
      </c>
      <c r="C5" s="99" t="s">
        <v>287</v>
      </c>
      <c r="D5" s="99" t="s">
        <v>259</v>
      </c>
      <c r="E5" s="60"/>
      <c r="H5" s="2" t="s">
        <v>1258</v>
      </c>
      <c r="I5" t="s">
        <v>1265</v>
      </c>
      <c r="J5"/>
      <c r="K5" s="2" t="s">
        <v>666</v>
      </c>
      <c r="L5" t="s">
        <v>246</v>
      </c>
      <c r="M5" t="s">
        <v>249</v>
      </c>
      <c r="N5" t="s">
        <v>248</v>
      </c>
    </row>
    <row r="6" spans="1:14" ht="15.75">
      <c r="A6" s="99" t="s">
        <v>667</v>
      </c>
      <c r="B6" s="99" t="s">
        <v>246</v>
      </c>
      <c r="C6" s="99" t="s">
        <v>288</v>
      </c>
      <c r="D6" s="99" t="s">
        <v>259</v>
      </c>
      <c r="E6" s="60"/>
      <c r="H6" s="2" t="s">
        <v>1259</v>
      </c>
      <c r="I6" t="s">
        <v>1266</v>
      </c>
      <c r="J6"/>
      <c r="K6" s="2" t="s">
        <v>666</v>
      </c>
      <c r="L6" t="s">
        <v>246</v>
      </c>
      <c r="M6" t="s">
        <v>252</v>
      </c>
      <c r="N6" t="s">
        <v>248</v>
      </c>
    </row>
    <row r="7" spans="1:14" ht="15.75">
      <c r="A7" s="99" t="s">
        <v>667</v>
      </c>
      <c r="B7" s="99" t="s">
        <v>246</v>
      </c>
      <c r="C7" s="99" t="s">
        <v>290</v>
      </c>
      <c r="D7" s="99" t="s">
        <v>259</v>
      </c>
      <c r="E7" s="60"/>
      <c r="H7" s="2" t="s">
        <v>1260</v>
      </c>
      <c r="I7" t="s">
        <v>1267</v>
      </c>
      <c r="J7"/>
      <c r="K7" s="2" t="s">
        <v>666</v>
      </c>
      <c r="L7" t="s">
        <v>246</v>
      </c>
      <c r="M7" t="s">
        <v>253</v>
      </c>
      <c r="N7" t="s">
        <v>248</v>
      </c>
    </row>
    <row r="8" spans="1:14" ht="15.75">
      <c r="A8" s="99" t="s">
        <v>667</v>
      </c>
      <c r="B8" s="99" t="s">
        <v>246</v>
      </c>
      <c r="C8" s="99" t="s">
        <v>1284</v>
      </c>
      <c r="D8" s="99" t="s">
        <v>259</v>
      </c>
      <c r="E8" s="60"/>
      <c r="H8" s="2" t="s">
        <v>1261</v>
      </c>
      <c r="I8" t="s">
        <v>1268</v>
      </c>
      <c r="J8"/>
      <c r="K8" s="2" t="s">
        <v>666</v>
      </c>
      <c r="L8" t="s">
        <v>246</v>
      </c>
      <c r="M8" t="s">
        <v>250</v>
      </c>
      <c r="N8" t="s">
        <v>248</v>
      </c>
    </row>
    <row r="9" spans="1:14" ht="15.75">
      <c r="A9" s="99" t="s">
        <v>667</v>
      </c>
      <c r="B9" s="99" t="s">
        <v>246</v>
      </c>
      <c r="C9" s="99" t="s">
        <v>1286</v>
      </c>
      <c r="D9" s="99" t="s">
        <v>259</v>
      </c>
      <c r="E9" s="60"/>
      <c r="H9" s="2"/>
      <c r="I9"/>
      <c r="J9"/>
      <c r="K9" s="2" t="s">
        <v>666</v>
      </c>
      <c r="L9" t="s">
        <v>246</v>
      </c>
      <c r="M9" t="s">
        <v>1250</v>
      </c>
      <c r="N9" t="s">
        <v>248</v>
      </c>
    </row>
    <row r="10" spans="1:14" ht="15.75">
      <c r="A10" s="99" t="s">
        <v>667</v>
      </c>
      <c r="B10" s="21" t="s">
        <v>246</v>
      </c>
      <c r="C10" s="21" t="s">
        <v>291</v>
      </c>
      <c r="D10" s="99" t="s">
        <v>259</v>
      </c>
      <c r="E10" s="60"/>
      <c r="H10" s="101" t="s">
        <v>1262</v>
      </c>
      <c r="I10"/>
      <c r="J10"/>
      <c r="K10" s="2" t="s">
        <v>666</v>
      </c>
      <c r="L10" t="s">
        <v>246</v>
      </c>
      <c r="M10" t="s">
        <v>435</v>
      </c>
      <c r="N10" t="s">
        <v>248</v>
      </c>
    </row>
    <row r="11" spans="1:14" ht="15.75">
      <c r="A11" s="99" t="s">
        <v>667</v>
      </c>
      <c r="B11" s="99" t="s">
        <v>292</v>
      </c>
      <c r="C11" s="99" t="s">
        <v>293</v>
      </c>
      <c r="D11" s="99" t="s">
        <v>259</v>
      </c>
      <c r="E11" s="60"/>
      <c r="H11" s="2" t="s">
        <v>1256</v>
      </c>
      <c r="I11" t="s">
        <v>1277</v>
      </c>
      <c r="J11"/>
      <c r="K11" s="2" t="s">
        <v>1278</v>
      </c>
      <c r="L11" t="s">
        <v>246</v>
      </c>
      <c r="M11" t="s">
        <v>257</v>
      </c>
      <c r="N11" t="s">
        <v>255</v>
      </c>
    </row>
    <row r="12" spans="1:14" ht="15.75">
      <c r="A12" s="99" t="s">
        <v>667</v>
      </c>
      <c r="B12" s="99" t="s">
        <v>292</v>
      </c>
      <c r="C12" s="99" t="s">
        <v>294</v>
      </c>
      <c r="D12" s="99" t="s">
        <v>259</v>
      </c>
      <c r="E12" s="60"/>
      <c r="H12" s="2" t="s">
        <v>1257</v>
      </c>
      <c r="I12" t="s">
        <v>1269</v>
      </c>
      <c r="J12"/>
      <c r="K12" s="2" t="s">
        <v>1278</v>
      </c>
      <c r="L12" t="s">
        <v>246</v>
      </c>
      <c r="M12" t="s">
        <v>254</v>
      </c>
      <c r="N12" t="s">
        <v>255</v>
      </c>
    </row>
    <row r="13" spans="1:14" ht="15.75">
      <c r="A13" s="99" t="s">
        <v>667</v>
      </c>
      <c r="B13" s="99" t="s">
        <v>292</v>
      </c>
      <c r="C13" s="99" t="s">
        <v>295</v>
      </c>
      <c r="D13" s="99" t="s">
        <v>259</v>
      </c>
      <c r="E13" s="60"/>
      <c r="H13" s="2" t="s">
        <v>1258</v>
      </c>
      <c r="I13" t="s">
        <v>1270</v>
      </c>
      <c r="J13"/>
      <c r="K13" s="2" t="s">
        <v>1278</v>
      </c>
      <c r="L13" t="s">
        <v>246</v>
      </c>
      <c r="M13" t="s">
        <v>261</v>
      </c>
      <c r="N13" t="s">
        <v>259</v>
      </c>
    </row>
    <row r="14" spans="1:14" ht="15.75">
      <c r="A14" s="99" t="s">
        <v>667</v>
      </c>
      <c r="B14" s="99" t="s">
        <v>262</v>
      </c>
      <c r="C14" s="99" t="s">
        <v>263</v>
      </c>
      <c r="D14" s="99" t="s">
        <v>259</v>
      </c>
      <c r="E14" s="60"/>
      <c r="H14" s="2" t="s">
        <v>1259</v>
      </c>
      <c r="I14" t="s">
        <v>1271</v>
      </c>
      <c r="J14"/>
      <c r="K14" s="2" t="s">
        <v>1278</v>
      </c>
      <c r="L14" t="s">
        <v>246</v>
      </c>
      <c r="M14" t="s">
        <v>258</v>
      </c>
      <c r="N14" t="s">
        <v>259</v>
      </c>
    </row>
    <row r="15" spans="1:14" ht="15.75">
      <c r="A15" s="99" t="s">
        <v>667</v>
      </c>
      <c r="B15" s="99" t="s">
        <v>262</v>
      </c>
      <c r="C15" s="99" t="s">
        <v>296</v>
      </c>
      <c r="D15" s="99" t="s">
        <v>259</v>
      </c>
      <c r="E15" s="60"/>
      <c r="H15" s="2" t="s">
        <v>1260</v>
      </c>
      <c r="I15" t="s">
        <v>1283</v>
      </c>
      <c r="J15"/>
      <c r="K15" s="2" t="s">
        <v>1278</v>
      </c>
      <c r="L15" t="s">
        <v>246</v>
      </c>
      <c r="M15" t="s">
        <v>260</v>
      </c>
      <c r="N15" t="s">
        <v>259</v>
      </c>
    </row>
    <row r="16" spans="1:14" ht="15.75">
      <c r="A16" s="99" t="s">
        <v>667</v>
      </c>
      <c r="B16" s="99" t="s">
        <v>262</v>
      </c>
      <c r="C16" s="99" t="s">
        <v>1285</v>
      </c>
      <c r="D16" s="99" t="s">
        <v>265</v>
      </c>
      <c r="E16" s="60"/>
      <c r="H16" s="2" t="s">
        <v>1261</v>
      </c>
      <c r="I16" t="s">
        <v>1268</v>
      </c>
      <c r="J16"/>
      <c r="K16" s="2" t="s">
        <v>1278</v>
      </c>
      <c r="L16" t="s">
        <v>246</v>
      </c>
      <c r="M16" t="s">
        <v>264</v>
      </c>
      <c r="N16" t="s">
        <v>265</v>
      </c>
    </row>
    <row r="17" spans="1:14" ht="15.75">
      <c r="A17" s="99" t="s">
        <v>667</v>
      </c>
      <c r="B17" s="99" t="s">
        <v>262</v>
      </c>
      <c r="C17" s="99" t="s">
        <v>300</v>
      </c>
      <c r="D17" s="21" t="s">
        <v>301</v>
      </c>
      <c r="E17" s="60"/>
      <c r="H17" s="2"/>
      <c r="I17"/>
      <c r="J17"/>
      <c r="K17" s="2" t="s">
        <v>1278</v>
      </c>
      <c r="L17" t="s">
        <v>246</v>
      </c>
      <c r="M17" t="s">
        <v>266</v>
      </c>
      <c r="N17" t="s">
        <v>265</v>
      </c>
    </row>
    <row r="18" spans="1:14" ht="15.75">
      <c r="A18" s="99" t="s">
        <v>667</v>
      </c>
      <c r="B18" s="99" t="s">
        <v>262</v>
      </c>
      <c r="C18" s="99" t="s">
        <v>304</v>
      </c>
      <c r="D18" s="99" t="s">
        <v>303</v>
      </c>
      <c r="E18" s="60"/>
      <c r="H18" s="101" t="s">
        <v>1263</v>
      </c>
      <c r="I18"/>
      <c r="J18"/>
      <c r="K18" s="2" t="s">
        <v>1278</v>
      </c>
      <c r="L18" t="s">
        <v>246</v>
      </c>
      <c r="M18" t="s">
        <v>267</v>
      </c>
      <c r="N18" t="s">
        <v>265</v>
      </c>
    </row>
    <row r="19" spans="1:14" ht="15.75">
      <c r="A19" s="99" t="s">
        <v>667</v>
      </c>
      <c r="B19" s="99" t="s">
        <v>262</v>
      </c>
      <c r="C19" s="99" t="s">
        <v>2702</v>
      </c>
      <c r="D19" s="99" t="s">
        <v>2703</v>
      </c>
      <c r="E19" s="60"/>
      <c r="H19" s="2" t="s">
        <v>1256</v>
      </c>
      <c r="I19" t="s">
        <v>1277</v>
      </c>
      <c r="J19"/>
      <c r="K19" s="2" t="s">
        <v>1278</v>
      </c>
      <c r="L19" t="s">
        <v>246</v>
      </c>
      <c r="M19" t="s">
        <v>268</v>
      </c>
      <c r="N19" t="s">
        <v>265</v>
      </c>
    </row>
    <row r="20" spans="1:14" ht="15.75">
      <c r="A20" s="99" t="s">
        <v>667</v>
      </c>
      <c r="B20" s="99" t="s">
        <v>246</v>
      </c>
      <c r="C20" s="99" t="s">
        <v>305</v>
      </c>
      <c r="D20" s="99" t="s">
        <v>306</v>
      </c>
      <c r="E20" s="60"/>
      <c r="H20" s="2" t="s">
        <v>1257</v>
      </c>
      <c r="I20" t="s">
        <v>1279</v>
      </c>
      <c r="J20"/>
      <c r="K20" s="2" t="s">
        <v>1278</v>
      </c>
      <c r="L20" t="s">
        <v>246</v>
      </c>
      <c r="M20" t="s">
        <v>269</v>
      </c>
      <c r="N20" t="s">
        <v>265</v>
      </c>
    </row>
    <row r="21" spans="1:14" ht="15.75">
      <c r="A21" s="99" t="s">
        <v>667</v>
      </c>
      <c r="B21" s="99" t="s">
        <v>246</v>
      </c>
      <c r="C21" s="99" t="s">
        <v>135</v>
      </c>
      <c r="D21" s="99" t="s">
        <v>306</v>
      </c>
      <c r="E21" s="60"/>
      <c r="H21" s="2" t="s">
        <v>1258</v>
      </c>
      <c r="I21" t="s">
        <v>1265</v>
      </c>
      <c r="J21"/>
      <c r="K21" s="2" t="s">
        <v>1278</v>
      </c>
      <c r="L21" t="s">
        <v>262</v>
      </c>
      <c r="M21" t="s">
        <v>274</v>
      </c>
      <c r="N21" t="s">
        <v>270</v>
      </c>
    </row>
    <row r="22" spans="1:14" ht="15.75">
      <c r="A22" s="99" t="s">
        <v>667</v>
      </c>
      <c r="B22" s="99" t="s">
        <v>246</v>
      </c>
      <c r="C22" s="99" t="s">
        <v>307</v>
      </c>
      <c r="D22" s="99" t="s">
        <v>306</v>
      </c>
      <c r="E22" s="60"/>
      <c r="H22" s="2" t="s">
        <v>1259</v>
      </c>
      <c r="I22" t="s">
        <v>1266</v>
      </c>
      <c r="J22"/>
      <c r="K22" s="2" t="s">
        <v>1278</v>
      </c>
      <c r="L22" t="s">
        <v>246</v>
      </c>
      <c r="M22" t="s">
        <v>275</v>
      </c>
      <c r="N22" t="s">
        <v>276</v>
      </c>
    </row>
    <row r="23" spans="1:14" ht="15.75">
      <c r="A23" s="99" t="s">
        <v>667</v>
      </c>
      <c r="B23" s="99" t="s">
        <v>308</v>
      </c>
      <c r="C23" s="99" t="s">
        <v>309</v>
      </c>
      <c r="D23" s="99" t="s">
        <v>306</v>
      </c>
      <c r="E23" s="60"/>
      <c r="H23" s="2" t="s">
        <v>1260</v>
      </c>
      <c r="I23" t="s">
        <v>1267</v>
      </c>
      <c r="J23"/>
      <c r="K23" s="2" t="s">
        <v>1278</v>
      </c>
      <c r="L23" t="s">
        <v>246</v>
      </c>
      <c r="M23" t="s">
        <v>277</v>
      </c>
      <c r="N23" t="s">
        <v>276</v>
      </c>
    </row>
    <row r="24" spans="1:14" ht="15.75">
      <c r="A24" s="99" t="s">
        <v>667</v>
      </c>
      <c r="B24" s="99" t="s">
        <v>308</v>
      </c>
      <c r="C24" s="99" t="s">
        <v>310</v>
      </c>
      <c r="D24" s="99" t="s">
        <v>306</v>
      </c>
      <c r="E24" s="60"/>
      <c r="H24" s="2" t="s">
        <v>1261</v>
      </c>
      <c r="I24" t="s">
        <v>1268</v>
      </c>
      <c r="J24"/>
      <c r="K24" s="2" t="s">
        <v>1278</v>
      </c>
      <c r="L24" t="s">
        <v>246</v>
      </c>
      <c r="M24" t="s">
        <v>1253</v>
      </c>
      <c r="N24" t="s">
        <v>278</v>
      </c>
    </row>
    <row r="25" spans="1:14" ht="15.75">
      <c r="A25" s="99" t="s">
        <v>667</v>
      </c>
      <c r="B25" s="99" t="s">
        <v>308</v>
      </c>
      <c r="C25" s="99" t="s">
        <v>311</v>
      </c>
      <c r="D25" s="99" t="s">
        <v>306</v>
      </c>
      <c r="E25" s="60"/>
      <c r="H25" s="2"/>
      <c r="I25"/>
      <c r="J25"/>
      <c r="K25" s="2" t="s">
        <v>1278</v>
      </c>
      <c r="L25" t="s">
        <v>262</v>
      </c>
      <c r="M25" t="s">
        <v>279</v>
      </c>
      <c r="N25" t="s">
        <v>278</v>
      </c>
    </row>
    <row r="26" spans="1:14" ht="15.75">
      <c r="A26" s="99" t="s">
        <v>667</v>
      </c>
      <c r="B26" s="99" t="s">
        <v>138</v>
      </c>
      <c r="D26" s="99" t="s">
        <v>306</v>
      </c>
      <c r="E26" s="60"/>
      <c r="H26" s="101" t="s">
        <v>1264</v>
      </c>
      <c r="I26"/>
      <c r="J26"/>
      <c r="K26" s="2" t="s">
        <v>1278</v>
      </c>
      <c r="L26" t="s">
        <v>246</v>
      </c>
      <c r="M26" t="s">
        <v>271</v>
      </c>
      <c r="N26" t="s">
        <v>1252</v>
      </c>
    </row>
    <row r="27" spans="1:14" ht="15.75">
      <c r="A27" s="99" t="s">
        <v>667</v>
      </c>
      <c r="B27" s="99" t="s">
        <v>138</v>
      </c>
      <c r="D27" s="99" t="s">
        <v>312</v>
      </c>
      <c r="E27" s="60"/>
      <c r="H27" s="2" t="s">
        <v>1256</v>
      </c>
      <c r="I27" t="s">
        <v>1277</v>
      </c>
      <c r="J27"/>
      <c r="K27" s="2" t="s">
        <v>1278</v>
      </c>
      <c r="L27" t="s">
        <v>246</v>
      </c>
      <c r="M27" t="s">
        <v>272</v>
      </c>
      <c r="N27" t="s">
        <v>1252</v>
      </c>
    </row>
    <row r="28" spans="1:14" ht="15.75">
      <c r="A28" s="99" t="s">
        <v>667</v>
      </c>
      <c r="B28" s="99" t="s">
        <v>246</v>
      </c>
      <c r="C28" s="99" t="s">
        <v>317</v>
      </c>
      <c r="D28" s="99" t="s">
        <v>318</v>
      </c>
      <c r="E28" s="60"/>
      <c r="H28" s="2" t="s">
        <v>1257</v>
      </c>
      <c r="I28" t="s">
        <v>1269</v>
      </c>
      <c r="J28"/>
      <c r="K28" s="2" t="s">
        <v>1278</v>
      </c>
      <c r="L28" t="s">
        <v>246</v>
      </c>
      <c r="M28" t="s">
        <v>1251</v>
      </c>
      <c r="N28" t="s">
        <v>1252</v>
      </c>
    </row>
    <row r="29" spans="1:14" ht="15.75">
      <c r="A29" s="99" t="s">
        <v>667</v>
      </c>
      <c r="B29" s="99" t="s">
        <v>246</v>
      </c>
      <c r="C29" s="99" t="s">
        <v>319</v>
      </c>
      <c r="D29" s="99" t="s">
        <v>318</v>
      </c>
      <c r="E29" s="60"/>
      <c r="H29" s="2" t="s">
        <v>1258</v>
      </c>
      <c r="I29" t="s">
        <v>1276</v>
      </c>
      <c r="J29"/>
      <c r="K29" s="2" t="s">
        <v>1278</v>
      </c>
      <c r="L29" t="s">
        <v>246</v>
      </c>
      <c r="M29" t="s">
        <v>273</v>
      </c>
      <c r="N29" t="s">
        <v>1252</v>
      </c>
    </row>
    <row r="30" spans="1:14" ht="15.75">
      <c r="A30" s="99" t="s">
        <v>667</v>
      </c>
      <c r="B30" s="99" t="s">
        <v>246</v>
      </c>
      <c r="C30" s="99" t="s">
        <v>320</v>
      </c>
      <c r="D30" s="99" t="s">
        <v>318</v>
      </c>
      <c r="E30" s="60"/>
      <c r="H30" s="2" t="s">
        <v>1259</v>
      </c>
      <c r="I30" t="s">
        <v>1282</v>
      </c>
      <c r="J30"/>
      <c r="K30" s="2"/>
      <c r="L30"/>
      <c r="M30"/>
      <c r="N30"/>
    </row>
    <row r="31" spans="1:14" ht="15.75">
      <c r="A31" s="99" t="s">
        <v>667</v>
      </c>
      <c r="B31" s="99" t="s">
        <v>246</v>
      </c>
      <c r="D31" s="99" t="s">
        <v>321</v>
      </c>
      <c r="E31" s="60"/>
      <c r="H31" s="2" t="s">
        <v>1260</v>
      </c>
      <c r="I31" t="s">
        <v>1281</v>
      </c>
      <c r="J31"/>
      <c r="K31" s="2"/>
      <c r="L31"/>
      <c r="M31"/>
      <c r="N31"/>
    </row>
    <row r="32" spans="1:14" s="20" customFormat="1" ht="15.75">
      <c r="A32" s="99" t="s">
        <v>667</v>
      </c>
      <c r="B32" s="99" t="s">
        <v>262</v>
      </c>
      <c r="C32" s="99"/>
      <c r="D32" s="99" t="s">
        <v>321</v>
      </c>
      <c r="E32" s="60"/>
      <c r="F32" s="100"/>
      <c r="H32" s="2" t="s">
        <v>1261</v>
      </c>
      <c r="I32" t="s">
        <v>1268</v>
      </c>
      <c r="J32"/>
      <c r="K32" s="2"/>
      <c r="L32"/>
      <c r="M32"/>
      <c r="N32"/>
    </row>
    <row r="33" spans="1:5">
      <c r="A33" s="99" t="s">
        <v>667</v>
      </c>
      <c r="B33" s="99" t="s">
        <v>262</v>
      </c>
      <c r="C33" s="99" t="s">
        <v>1287</v>
      </c>
      <c r="D33" s="99" t="s">
        <v>322</v>
      </c>
      <c r="E33" s="60"/>
    </row>
    <row r="34" spans="1:5">
      <c r="A34" s="99" t="s">
        <v>1272</v>
      </c>
      <c r="B34" s="99" t="s">
        <v>292</v>
      </c>
      <c r="C34" s="99" t="s">
        <v>257</v>
      </c>
      <c r="D34" s="99" t="s">
        <v>255</v>
      </c>
      <c r="E34" s="60"/>
    </row>
    <row r="35" spans="1:5">
      <c r="A35" s="99" t="s">
        <v>1272</v>
      </c>
      <c r="B35" s="99" t="s">
        <v>246</v>
      </c>
      <c r="C35" s="99" t="s">
        <v>282</v>
      </c>
      <c r="D35" s="99" t="s">
        <v>259</v>
      </c>
      <c r="E35" s="60"/>
    </row>
    <row r="36" spans="1:5">
      <c r="A36" s="99" t="s">
        <v>1272</v>
      </c>
      <c r="B36" s="99" t="s">
        <v>888</v>
      </c>
      <c r="C36" s="99" t="s">
        <v>889</v>
      </c>
      <c r="D36" s="99" t="s">
        <v>276</v>
      </c>
      <c r="E36" s="60"/>
    </row>
    <row r="37" spans="1:5">
      <c r="A37" s="99" t="s">
        <v>1272</v>
      </c>
      <c r="B37" s="99" t="s">
        <v>246</v>
      </c>
      <c r="C37" s="99" t="s">
        <v>297</v>
      </c>
      <c r="D37" s="99" t="s">
        <v>278</v>
      </c>
      <c r="E37" s="60"/>
    </row>
    <row r="38" spans="1:5">
      <c r="A38" s="99" t="s">
        <v>1272</v>
      </c>
      <c r="B38" s="99" t="s">
        <v>246</v>
      </c>
      <c r="C38" s="99" t="s">
        <v>504</v>
      </c>
      <c r="D38" s="99" t="s">
        <v>278</v>
      </c>
      <c r="E38" s="60"/>
    </row>
    <row r="39" spans="1:5">
      <c r="A39" s="99" t="s">
        <v>1272</v>
      </c>
      <c r="B39" s="99" t="s">
        <v>262</v>
      </c>
      <c r="C39" s="99" t="s">
        <v>327</v>
      </c>
      <c r="D39" s="99" t="s">
        <v>299</v>
      </c>
      <c r="E39" s="60"/>
    </row>
    <row r="40" spans="1:5">
      <c r="A40" s="99" t="s">
        <v>1272</v>
      </c>
      <c r="B40" s="99" t="s">
        <v>262</v>
      </c>
      <c r="C40" s="99" t="s">
        <v>328</v>
      </c>
      <c r="D40" s="99" t="s">
        <v>299</v>
      </c>
      <c r="E40" s="60"/>
    </row>
    <row r="41" spans="1:5">
      <c r="A41" s="99" t="s">
        <v>1272</v>
      </c>
      <c r="B41" s="99" t="s">
        <v>308</v>
      </c>
      <c r="C41" s="99" t="s">
        <v>332</v>
      </c>
      <c r="D41" s="99" t="s">
        <v>330</v>
      </c>
      <c r="E41" s="60"/>
    </row>
    <row r="42" spans="1:5">
      <c r="A42" s="99" t="s">
        <v>1272</v>
      </c>
      <c r="B42" s="99" t="s">
        <v>308</v>
      </c>
      <c r="C42" s="99" t="s">
        <v>333</v>
      </c>
      <c r="D42" s="99" t="s">
        <v>330</v>
      </c>
      <c r="E42" s="60"/>
    </row>
    <row r="43" spans="1:5">
      <c r="A43" s="99" t="s">
        <v>1272</v>
      </c>
      <c r="B43" s="99" t="s">
        <v>262</v>
      </c>
      <c r="C43" s="99" t="s">
        <v>346</v>
      </c>
      <c r="D43" s="21" t="s">
        <v>301</v>
      </c>
      <c r="E43" s="60"/>
    </row>
    <row r="44" spans="1:5">
      <c r="A44" s="99" t="s">
        <v>1272</v>
      </c>
      <c r="B44" s="99" t="s">
        <v>246</v>
      </c>
      <c r="C44" s="99" t="s">
        <v>887</v>
      </c>
      <c r="D44" s="99" t="s">
        <v>303</v>
      </c>
      <c r="E44" s="60"/>
    </row>
    <row r="45" spans="1:5">
      <c r="A45" s="99" t="s">
        <v>1272</v>
      </c>
      <c r="B45" s="99" t="s">
        <v>308</v>
      </c>
      <c r="C45" s="99" t="s">
        <v>351</v>
      </c>
      <c r="D45" s="99" t="s">
        <v>312</v>
      </c>
      <c r="E45" s="60"/>
    </row>
    <row r="46" spans="1:5">
      <c r="A46" s="99" t="s">
        <v>1272</v>
      </c>
      <c r="B46" s="99" t="s">
        <v>308</v>
      </c>
      <c r="C46" s="99" t="s">
        <v>352</v>
      </c>
      <c r="D46" s="99" t="s">
        <v>312</v>
      </c>
      <c r="E46" s="60"/>
    </row>
    <row r="47" spans="1:5">
      <c r="A47" s="99" t="s">
        <v>1275</v>
      </c>
      <c r="B47" s="99" t="s">
        <v>246</v>
      </c>
      <c r="C47" s="99" t="s">
        <v>289</v>
      </c>
      <c r="D47" s="99" t="s">
        <v>259</v>
      </c>
      <c r="E47" s="60"/>
    </row>
    <row r="48" spans="1:5">
      <c r="A48" s="99" t="s">
        <v>1275</v>
      </c>
      <c r="B48" s="99" t="s">
        <v>262</v>
      </c>
      <c r="C48" s="99" t="s">
        <v>324</v>
      </c>
      <c r="D48" s="99" t="s">
        <v>278</v>
      </c>
      <c r="E48" s="60"/>
    </row>
    <row r="49" spans="1:5">
      <c r="A49" s="99" t="s">
        <v>1275</v>
      </c>
      <c r="B49" s="99" t="s">
        <v>308</v>
      </c>
      <c r="C49" s="99" t="s">
        <v>334</v>
      </c>
      <c r="D49" s="99" t="s">
        <v>330</v>
      </c>
      <c r="E49" s="60"/>
    </row>
    <row r="50" spans="1:5">
      <c r="A50" s="99" t="s">
        <v>1275</v>
      </c>
      <c r="B50" s="99" t="s">
        <v>308</v>
      </c>
      <c r="C50" s="99" t="s">
        <v>335</v>
      </c>
      <c r="D50" s="99" t="s">
        <v>330</v>
      </c>
      <c r="E50" s="60"/>
    </row>
    <row r="51" spans="1:5">
      <c r="A51" s="99" t="s">
        <v>1275</v>
      </c>
      <c r="B51" s="99" t="s">
        <v>308</v>
      </c>
      <c r="C51" s="99" t="s">
        <v>336</v>
      </c>
      <c r="D51" s="99" t="s">
        <v>330</v>
      </c>
      <c r="E51" s="60"/>
    </row>
    <row r="52" spans="1:5">
      <c r="A52" s="99" t="s">
        <v>1275</v>
      </c>
      <c r="B52" s="99" t="s">
        <v>308</v>
      </c>
      <c r="C52" s="99" t="s">
        <v>337</v>
      </c>
      <c r="D52" s="99" t="s">
        <v>330</v>
      </c>
      <c r="E52" s="60"/>
    </row>
    <row r="53" spans="1:5">
      <c r="A53" s="99" t="s">
        <v>1275</v>
      </c>
      <c r="B53" s="99" t="s">
        <v>308</v>
      </c>
      <c r="C53" s="99" t="s">
        <v>338</v>
      </c>
      <c r="D53" s="99" t="s">
        <v>330</v>
      </c>
      <c r="E53" s="60"/>
    </row>
    <row r="54" spans="1:5">
      <c r="A54" s="99" t="s">
        <v>1275</v>
      </c>
      <c r="B54" s="99" t="s">
        <v>308</v>
      </c>
      <c r="C54" s="99" t="s">
        <v>339</v>
      </c>
      <c r="D54" s="99" t="s">
        <v>330</v>
      </c>
      <c r="E54" s="60"/>
    </row>
    <row r="55" spans="1:5">
      <c r="A55" s="99" t="s">
        <v>1275</v>
      </c>
      <c r="B55" s="99" t="s">
        <v>308</v>
      </c>
      <c r="C55" s="99" t="s">
        <v>340</v>
      </c>
      <c r="D55" s="99" t="s">
        <v>330</v>
      </c>
      <c r="E55" s="60"/>
    </row>
    <row r="56" spans="1:5">
      <c r="A56" s="99" t="s">
        <v>1275</v>
      </c>
      <c r="B56" s="99" t="s">
        <v>308</v>
      </c>
      <c r="C56" s="99" t="s">
        <v>343</v>
      </c>
      <c r="D56" s="21" t="s">
        <v>301</v>
      </c>
      <c r="E56" s="60"/>
    </row>
    <row r="57" spans="1:5">
      <c r="A57" s="99" t="s">
        <v>1275</v>
      </c>
      <c r="B57" s="99" t="s">
        <v>308</v>
      </c>
      <c r="C57" s="99" t="s">
        <v>344</v>
      </c>
      <c r="D57" s="21" t="s">
        <v>301</v>
      </c>
      <c r="E57" s="60"/>
    </row>
    <row r="58" spans="1:5">
      <c r="A58" s="99" t="s">
        <v>1275</v>
      </c>
      <c r="B58" s="99" t="s">
        <v>262</v>
      </c>
      <c r="C58" s="99" t="s">
        <v>345</v>
      </c>
      <c r="D58" s="21" t="s">
        <v>301</v>
      </c>
      <c r="E58" s="60"/>
    </row>
    <row r="59" spans="1:5">
      <c r="A59" s="99" t="s">
        <v>1275</v>
      </c>
      <c r="B59" s="99" t="s">
        <v>348</v>
      </c>
      <c r="D59" s="99" t="s">
        <v>347</v>
      </c>
      <c r="E59" s="60"/>
    </row>
    <row r="60" spans="1:5">
      <c r="A60" s="99" t="s">
        <v>1275</v>
      </c>
      <c r="B60" s="99" t="s">
        <v>313</v>
      </c>
      <c r="C60" s="99" t="s">
        <v>314</v>
      </c>
      <c r="D60" s="99" t="s">
        <v>315</v>
      </c>
      <c r="E60" s="60"/>
    </row>
    <row r="61" spans="1:5">
      <c r="A61" s="99" t="s">
        <v>1275</v>
      </c>
      <c r="B61" s="99" t="s">
        <v>313</v>
      </c>
      <c r="C61" s="99" t="s">
        <v>316</v>
      </c>
      <c r="D61" s="99" t="s">
        <v>315</v>
      </c>
      <c r="E61" s="60"/>
    </row>
    <row r="62" spans="1:5">
      <c r="A62" s="99" t="s">
        <v>1275</v>
      </c>
      <c r="B62" s="99" t="s">
        <v>308</v>
      </c>
      <c r="C62" s="99" t="s">
        <v>353</v>
      </c>
      <c r="D62" s="99" t="s">
        <v>318</v>
      </c>
      <c r="E62" s="60"/>
    </row>
    <row r="63" spans="1:5">
      <c r="A63" s="99" t="s">
        <v>1275</v>
      </c>
      <c r="B63" s="99" t="s">
        <v>308</v>
      </c>
      <c r="C63" s="99" t="s">
        <v>354</v>
      </c>
      <c r="D63" s="99" t="s">
        <v>318</v>
      </c>
      <c r="E63" s="60"/>
    </row>
    <row r="64" spans="1:5">
      <c r="A64" s="99" t="s">
        <v>1273</v>
      </c>
      <c r="B64" s="99" t="s">
        <v>246</v>
      </c>
      <c r="C64" s="99" t="s">
        <v>280</v>
      </c>
      <c r="D64" s="99" t="s">
        <v>248</v>
      </c>
      <c r="E64" s="60"/>
    </row>
    <row r="65" spans="1:5">
      <c r="A65" s="99" t="s">
        <v>1273</v>
      </c>
      <c r="B65" s="99" t="s">
        <v>246</v>
      </c>
      <c r="C65" s="99" t="s">
        <v>281</v>
      </c>
      <c r="D65" s="99" t="s">
        <v>248</v>
      </c>
      <c r="E65" s="60"/>
    </row>
    <row r="66" spans="1:5" ht="30">
      <c r="A66" s="99" t="s">
        <v>1273</v>
      </c>
      <c r="B66" s="99" t="s">
        <v>246</v>
      </c>
      <c r="C66" s="99" t="s">
        <v>323</v>
      </c>
      <c r="D66" s="99" t="s">
        <v>248</v>
      </c>
      <c r="E66" s="60"/>
    </row>
    <row r="67" spans="1:5">
      <c r="A67" s="99" t="s">
        <v>1273</v>
      </c>
      <c r="B67" s="99" t="s">
        <v>246</v>
      </c>
      <c r="C67" s="99" t="s">
        <v>425</v>
      </c>
      <c r="D67" s="99" t="s">
        <v>248</v>
      </c>
      <c r="E67" s="60"/>
    </row>
    <row r="68" spans="1:5">
      <c r="A68" s="99" t="s">
        <v>1273</v>
      </c>
      <c r="B68" s="99" t="s">
        <v>246</v>
      </c>
      <c r="C68" s="99" t="s">
        <v>426</v>
      </c>
      <c r="D68" s="99" t="s">
        <v>248</v>
      </c>
      <c r="E68" s="60"/>
    </row>
    <row r="69" spans="1:5">
      <c r="A69" s="99" t="s">
        <v>1273</v>
      </c>
      <c r="B69" s="99" t="s">
        <v>246</v>
      </c>
      <c r="C69" s="99" t="s">
        <v>427</v>
      </c>
      <c r="D69" s="99" t="s">
        <v>248</v>
      </c>
      <c r="E69" s="60"/>
    </row>
    <row r="70" spans="1:5">
      <c r="A70" s="99" t="s">
        <v>1273</v>
      </c>
      <c r="B70" s="99" t="s">
        <v>246</v>
      </c>
      <c r="C70" s="99" t="s">
        <v>428</v>
      </c>
      <c r="D70" s="99" t="s">
        <v>248</v>
      </c>
      <c r="E70" s="60"/>
    </row>
    <row r="71" spans="1:5">
      <c r="A71" s="99" t="s">
        <v>1273</v>
      </c>
      <c r="B71" s="99" t="s">
        <v>246</v>
      </c>
      <c r="C71" s="99" t="s">
        <v>429</v>
      </c>
      <c r="D71" s="99" t="s">
        <v>248</v>
      </c>
      <c r="E71" s="60"/>
    </row>
    <row r="72" spans="1:5">
      <c r="A72" s="99" t="s">
        <v>1273</v>
      </c>
      <c r="B72" s="99" t="s">
        <v>246</v>
      </c>
      <c r="C72" s="99" t="s">
        <v>430</v>
      </c>
      <c r="D72" s="99" t="s">
        <v>248</v>
      </c>
      <c r="E72" s="60"/>
    </row>
    <row r="73" spans="1:5">
      <c r="A73" s="99" t="s">
        <v>1273</v>
      </c>
      <c r="B73" s="99" t="s">
        <v>246</v>
      </c>
      <c r="C73" s="99" t="s">
        <v>431</v>
      </c>
      <c r="D73" s="99" t="s">
        <v>248</v>
      </c>
      <c r="E73" s="60"/>
    </row>
    <row r="74" spans="1:5">
      <c r="A74" s="99" t="s">
        <v>1273</v>
      </c>
      <c r="B74" s="99" t="s">
        <v>246</v>
      </c>
      <c r="C74" s="99" t="s">
        <v>432</v>
      </c>
      <c r="D74" s="99" t="s">
        <v>248</v>
      </c>
      <c r="E74" s="60"/>
    </row>
    <row r="75" spans="1:5">
      <c r="A75" s="99" t="s">
        <v>1273</v>
      </c>
      <c r="B75" s="99" t="s">
        <v>246</v>
      </c>
      <c r="C75" s="99" t="s">
        <v>433</v>
      </c>
      <c r="D75" s="99" t="s">
        <v>248</v>
      </c>
      <c r="E75" s="60"/>
    </row>
    <row r="76" spans="1:5">
      <c r="A76" s="99" t="s">
        <v>1273</v>
      </c>
      <c r="B76" s="99" t="s">
        <v>246</v>
      </c>
      <c r="C76" s="99" t="s">
        <v>434</v>
      </c>
      <c r="D76" s="99" t="s">
        <v>248</v>
      </c>
      <c r="E76" s="60"/>
    </row>
    <row r="77" spans="1:5">
      <c r="A77" s="99" t="s">
        <v>1273</v>
      </c>
      <c r="B77" s="99" t="s">
        <v>246</v>
      </c>
      <c r="C77" s="99" t="s">
        <v>435</v>
      </c>
      <c r="D77" s="99" t="s">
        <v>248</v>
      </c>
      <c r="E77" s="60"/>
    </row>
    <row r="78" spans="1:5">
      <c r="A78" s="99" t="s">
        <v>1273</v>
      </c>
      <c r="B78" s="99" t="s">
        <v>246</v>
      </c>
      <c r="C78" s="99" t="s">
        <v>436</v>
      </c>
      <c r="D78" s="99" t="s">
        <v>248</v>
      </c>
      <c r="E78" s="60"/>
    </row>
    <row r="79" spans="1:5">
      <c r="A79" s="99" t="s">
        <v>1273</v>
      </c>
      <c r="B79" s="99" t="s">
        <v>246</v>
      </c>
      <c r="C79" s="99" t="s">
        <v>437</v>
      </c>
      <c r="D79" s="99" t="s">
        <v>248</v>
      </c>
      <c r="E79" s="60"/>
    </row>
    <row r="80" spans="1:5">
      <c r="A80" s="99" t="s">
        <v>1273</v>
      </c>
      <c r="B80" s="99" t="s">
        <v>246</v>
      </c>
      <c r="C80" s="99" t="s">
        <v>438</v>
      </c>
      <c r="D80" s="99" t="s">
        <v>248</v>
      </c>
      <c r="E80" s="60"/>
    </row>
    <row r="81" spans="1:6">
      <c r="A81" s="99" t="s">
        <v>1273</v>
      </c>
      <c r="B81" s="99" t="s">
        <v>246</v>
      </c>
      <c r="C81" s="99" t="s">
        <v>439</v>
      </c>
      <c r="D81" s="99" t="s">
        <v>248</v>
      </c>
      <c r="E81" s="60"/>
      <c r="F81" s="20"/>
    </row>
    <row r="82" spans="1:6">
      <c r="A82" s="99" t="s">
        <v>1273</v>
      </c>
      <c r="B82" s="99" t="s">
        <v>246</v>
      </c>
      <c r="C82" s="99" t="s">
        <v>440</v>
      </c>
      <c r="D82" s="99" t="s">
        <v>248</v>
      </c>
      <c r="E82" s="60"/>
    </row>
    <row r="83" spans="1:6">
      <c r="A83" s="99" t="s">
        <v>1273</v>
      </c>
      <c r="B83" s="99" t="s">
        <v>246</v>
      </c>
      <c r="C83" s="99" t="s">
        <v>441</v>
      </c>
      <c r="D83" s="99" t="s">
        <v>248</v>
      </c>
      <c r="E83" s="60"/>
    </row>
    <row r="84" spans="1:6">
      <c r="A84" s="99" t="s">
        <v>1273</v>
      </c>
      <c r="B84" s="99" t="s">
        <v>246</v>
      </c>
      <c r="C84" s="99" t="s">
        <v>442</v>
      </c>
      <c r="D84" s="99" t="s">
        <v>248</v>
      </c>
      <c r="E84" s="60"/>
    </row>
    <row r="85" spans="1:6">
      <c r="A85" s="99" t="s">
        <v>1273</v>
      </c>
      <c r="B85" s="99" t="s">
        <v>246</v>
      </c>
      <c r="C85" s="99" t="s">
        <v>443</v>
      </c>
      <c r="D85" s="99" t="s">
        <v>248</v>
      </c>
      <c r="E85" s="60"/>
    </row>
    <row r="86" spans="1:6">
      <c r="A86" s="99" t="s">
        <v>1273</v>
      </c>
      <c r="B86" s="99" t="s">
        <v>308</v>
      </c>
      <c r="C86" s="99" t="s">
        <v>444</v>
      </c>
      <c r="D86" s="99" t="s">
        <v>248</v>
      </c>
      <c r="E86" s="60"/>
    </row>
    <row r="87" spans="1:6">
      <c r="A87" s="99" t="s">
        <v>1273</v>
      </c>
      <c r="B87" s="99" t="s">
        <v>308</v>
      </c>
      <c r="C87" s="99" t="s">
        <v>445</v>
      </c>
      <c r="D87" s="99" t="s">
        <v>248</v>
      </c>
      <c r="E87" s="60"/>
    </row>
    <row r="88" spans="1:6">
      <c r="A88" s="99" t="s">
        <v>1273</v>
      </c>
      <c r="B88" s="99" t="s">
        <v>308</v>
      </c>
      <c r="C88" s="99" t="s">
        <v>446</v>
      </c>
      <c r="D88" s="99" t="s">
        <v>248</v>
      </c>
      <c r="E88" s="60"/>
    </row>
    <row r="89" spans="1:6">
      <c r="A89" s="99" t="s">
        <v>1273</v>
      </c>
      <c r="B89" s="99" t="s">
        <v>348</v>
      </c>
      <c r="C89" s="99" t="s">
        <v>447</v>
      </c>
      <c r="D89" s="99" t="s">
        <v>248</v>
      </c>
      <c r="E89" s="60"/>
    </row>
    <row r="90" spans="1:6">
      <c r="A90" s="99" t="s">
        <v>1273</v>
      </c>
      <c r="B90" s="99" t="s">
        <v>262</v>
      </c>
      <c r="C90" s="99" t="s">
        <v>448</v>
      </c>
      <c r="D90" s="99" t="s">
        <v>248</v>
      </c>
      <c r="E90" s="60"/>
    </row>
    <row r="91" spans="1:6">
      <c r="A91" s="99" t="s">
        <v>1273</v>
      </c>
      <c r="B91" s="99" t="s">
        <v>262</v>
      </c>
      <c r="C91" s="99" t="s">
        <v>449</v>
      </c>
      <c r="D91" s="99" t="s">
        <v>248</v>
      </c>
      <c r="E91" s="60"/>
    </row>
    <row r="92" spans="1:6">
      <c r="A92" s="99" t="s">
        <v>1273</v>
      </c>
      <c r="B92" s="99" t="s">
        <v>262</v>
      </c>
      <c r="C92" s="99" t="s">
        <v>450</v>
      </c>
      <c r="D92" s="99" t="s">
        <v>248</v>
      </c>
      <c r="E92" s="60"/>
    </row>
    <row r="93" spans="1:6">
      <c r="A93" s="99" t="s">
        <v>1273</v>
      </c>
      <c r="B93" s="99" t="s">
        <v>262</v>
      </c>
      <c r="C93" s="99" t="s">
        <v>451</v>
      </c>
      <c r="D93" s="99" t="s">
        <v>248</v>
      </c>
      <c r="E93" s="60"/>
    </row>
    <row r="94" spans="1:6">
      <c r="A94" s="99" t="s">
        <v>1273</v>
      </c>
      <c r="B94" s="99" t="s">
        <v>262</v>
      </c>
      <c r="C94" s="99" t="s">
        <v>452</v>
      </c>
      <c r="D94" s="99" t="s">
        <v>248</v>
      </c>
      <c r="E94" s="60"/>
    </row>
    <row r="95" spans="1:6">
      <c r="A95" s="99" t="s">
        <v>1273</v>
      </c>
      <c r="B95" s="99" t="s">
        <v>262</v>
      </c>
      <c r="C95" s="99" t="s">
        <v>444</v>
      </c>
      <c r="D95" s="99" t="s">
        <v>248</v>
      </c>
      <c r="E95" s="60"/>
    </row>
    <row r="96" spans="1:6">
      <c r="A96" s="99" t="s">
        <v>1273</v>
      </c>
      <c r="B96" s="99" t="s">
        <v>262</v>
      </c>
      <c r="C96" s="99" t="s">
        <v>433</v>
      </c>
      <c r="D96" s="99" t="s">
        <v>248</v>
      </c>
      <c r="E96" s="60"/>
    </row>
    <row r="97" spans="1:5">
      <c r="A97" s="99" t="s">
        <v>1273</v>
      </c>
      <c r="B97" s="99" t="s">
        <v>418</v>
      </c>
      <c r="C97" s="99" t="s">
        <v>453</v>
      </c>
      <c r="D97" s="99" t="s">
        <v>248</v>
      </c>
      <c r="E97" s="60"/>
    </row>
    <row r="98" spans="1:5">
      <c r="A98" s="99" t="s">
        <v>1273</v>
      </c>
      <c r="B98" s="99" t="s">
        <v>418</v>
      </c>
      <c r="C98" s="99" t="s">
        <v>454</v>
      </c>
      <c r="D98" s="99" t="s">
        <v>248</v>
      </c>
      <c r="E98" s="60"/>
    </row>
    <row r="99" spans="1:5">
      <c r="A99" s="99" t="s">
        <v>1273</v>
      </c>
      <c r="B99" s="99" t="s">
        <v>246</v>
      </c>
      <c r="C99" s="99" t="s">
        <v>355</v>
      </c>
      <c r="D99" s="99" t="s">
        <v>255</v>
      </c>
      <c r="E99" s="60"/>
    </row>
    <row r="100" spans="1:5">
      <c r="A100" s="99" t="s">
        <v>1273</v>
      </c>
      <c r="B100" s="99" t="s">
        <v>246</v>
      </c>
      <c r="C100" s="99" t="s">
        <v>356</v>
      </c>
      <c r="D100" s="99" t="s">
        <v>255</v>
      </c>
      <c r="E100" s="60"/>
    </row>
    <row r="101" spans="1:5">
      <c r="A101" s="99" t="s">
        <v>1273</v>
      </c>
      <c r="B101" s="99" t="s">
        <v>246</v>
      </c>
      <c r="C101" s="99" t="s">
        <v>455</v>
      </c>
      <c r="D101" s="99" t="s">
        <v>255</v>
      </c>
      <c r="E101" s="60"/>
    </row>
    <row r="102" spans="1:5">
      <c r="A102" s="99" t="s">
        <v>1273</v>
      </c>
      <c r="B102" s="99" t="s">
        <v>308</v>
      </c>
      <c r="C102" s="99" t="s">
        <v>456</v>
      </c>
      <c r="D102" s="99" t="s">
        <v>255</v>
      </c>
      <c r="E102" s="60"/>
    </row>
    <row r="103" spans="1:5">
      <c r="A103" s="99" t="s">
        <v>1273</v>
      </c>
      <c r="B103" s="99" t="s">
        <v>348</v>
      </c>
      <c r="C103" s="99" t="s">
        <v>357</v>
      </c>
      <c r="D103" s="99" t="s">
        <v>255</v>
      </c>
      <c r="E103" s="60"/>
    </row>
    <row r="104" spans="1:5">
      <c r="A104" s="99" t="s">
        <v>1273</v>
      </c>
      <c r="B104" s="99" t="s">
        <v>292</v>
      </c>
      <c r="C104" s="99" t="s">
        <v>256</v>
      </c>
      <c r="D104" s="99" t="s">
        <v>255</v>
      </c>
      <c r="E104" s="60"/>
    </row>
    <row r="105" spans="1:5">
      <c r="A105" s="99" t="s">
        <v>1273</v>
      </c>
      <c r="B105" s="99" t="s">
        <v>246</v>
      </c>
      <c r="C105" s="99" t="s">
        <v>1274</v>
      </c>
      <c r="D105" s="99" t="s">
        <v>259</v>
      </c>
      <c r="E105" s="60"/>
    </row>
    <row r="106" spans="1:5">
      <c r="A106" s="99" t="s">
        <v>1273</v>
      </c>
      <c r="B106" s="99" t="s">
        <v>246</v>
      </c>
      <c r="C106" s="99" t="s">
        <v>358</v>
      </c>
      <c r="D106" s="99" t="s">
        <v>259</v>
      </c>
      <c r="E106" s="60"/>
    </row>
    <row r="107" spans="1:5">
      <c r="A107" s="99" t="s">
        <v>1273</v>
      </c>
      <c r="B107" s="99" t="s">
        <v>246</v>
      </c>
      <c r="C107" s="99" t="s">
        <v>359</v>
      </c>
      <c r="D107" s="99" t="s">
        <v>259</v>
      </c>
      <c r="E107" s="60"/>
    </row>
    <row r="108" spans="1:5">
      <c r="A108" s="99" t="s">
        <v>1273</v>
      </c>
      <c r="B108" s="99" t="s">
        <v>246</v>
      </c>
      <c r="C108" s="99" t="s">
        <v>360</v>
      </c>
      <c r="D108" s="99" t="s">
        <v>259</v>
      </c>
      <c r="E108" s="60"/>
    </row>
    <row r="109" spans="1:5">
      <c r="A109" s="99" t="s">
        <v>1273</v>
      </c>
      <c r="B109" s="99" t="s">
        <v>246</v>
      </c>
      <c r="C109" s="99" t="s">
        <v>361</v>
      </c>
      <c r="D109" s="99" t="s">
        <v>259</v>
      </c>
      <c r="E109" s="60"/>
    </row>
    <row r="110" spans="1:5">
      <c r="A110" s="99" t="s">
        <v>1273</v>
      </c>
      <c r="B110" s="99" t="s">
        <v>246</v>
      </c>
      <c r="C110" s="99" t="s">
        <v>362</v>
      </c>
      <c r="D110" s="99" t="s">
        <v>259</v>
      </c>
      <c r="E110" s="60"/>
    </row>
    <row r="111" spans="1:5">
      <c r="A111" s="99" t="s">
        <v>1273</v>
      </c>
      <c r="B111" s="99" t="s">
        <v>308</v>
      </c>
      <c r="C111" s="99" t="s">
        <v>457</v>
      </c>
      <c r="D111" s="99" t="s">
        <v>259</v>
      </c>
      <c r="E111" s="60"/>
    </row>
    <row r="112" spans="1:5">
      <c r="A112" s="99" t="s">
        <v>1273</v>
      </c>
      <c r="B112" s="99" t="s">
        <v>262</v>
      </c>
      <c r="C112" s="99" t="s">
        <v>363</v>
      </c>
      <c r="D112" s="99" t="s">
        <v>259</v>
      </c>
      <c r="E112" s="60"/>
    </row>
    <row r="113" spans="1:5">
      <c r="A113" s="99" t="s">
        <v>1273</v>
      </c>
      <c r="B113" s="99" t="s">
        <v>262</v>
      </c>
      <c r="C113" s="99" t="s">
        <v>458</v>
      </c>
      <c r="D113" s="99" t="s">
        <v>259</v>
      </c>
      <c r="E113" s="60"/>
    </row>
    <row r="114" spans="1:5">
      <c r="A114" s="99" t="s">
        <v>1273</v>
      </c>
      <c r="B114" s="99" t="s">
        <v>262</v>
      </c>
      <c r="C114" s="99" t="s">
        <v>459</v>
      </c>
      <c r="D114" s="99" t="s">
        <v>259</v>
      </c>
      <c r="E114" s="60"/>
    </row>
    <row r="115" spans="1:5">
      <c r="A115" s="99" t="s">
        <v>1273</v>
      </c>
      <c r="B115" s="99" t="s">
        <v>262</v>
      </c>
      <c r="C115" s="99" t="s">
        <v>286</v>
      </c>
      <c r="D115" s="99" t="s">
        <v>259</v>
      </c>
      <c r="E115" s="60"/>
    </row>
    <row r="116" spans="1:5">
      <c r="A116" s="99" t="s">
        <v>1273</v>
      </c>
      <c r="B116" s="99" t="s">
        <v>262</v>
      </c>
      <c r="C116" s="99" t="s">
        <v>261</v>
      </c>
      <c r="D116" s="99" t="s">
        <v>259</v>
      </c>
      <c r="E116" s="60"/>
    </row>
    <row r="117" spans="1:5">
      <c r="A117" s="99" t="s">
        <v>1273</v>
      </c>
      <c r="B117" s="99" t="s">
        <v>246</v>
      </c>
      <c r="C117" s="99" t="s">
        <v>460</v>
      </c>
      <c r="D117" s="99" t="s">
        <v>265</v>
      </c>
      <c r="E117" s="60"/>
    </row>
    <row r="118" spans="1:5">
      <c r="A118" s="99" t="s">
        <v>1273</v>
      </c>
      <c r="B118" s="99" t="s">
        <v>246</v>
      </c>
      <c r="C118" s="99" t="s">
        <v>364</v>
      </c>
      <c r="D118" s="99" t="s">
        <v>270</v>
      </c>
      <c r="E118" s="60"/>
    </row>
    <row r="119" spans="1:5">
      <c r="A119" s="99" t="s">
        <v>1273</v>
      </c>
      <c r="B119" s="99" t="s">
        <v>262</v>
      </c>
      <c r="C119" s="99" t="s">
        <v>461</v>
      </c>
      <c r="D119" s="99" t="s">
        <v>270</v>
      </c>
      <c r="E119" s="60"/>
    </row>
    <row r="120" spans="1:5">
      <c r="A120" s="99" t="s">
        <v>1273</v>
      </c>
      <c r="B120" s="99" t="s">
        <v>262</v>
      </c>
      <c r="C120" s="99" t="s">
        <v>284</v>
      </c>
      <c r="D120" s="99" t="s">
        <v>270</v>
      </c>
      <c r="E120" s="60"/>
    </row>
    <row r="121" spans="1:5">
      <c r="A121" s="99" t="s">
        <v>1273</v>
      </c>
      <c r="B121" s="99" t="s">
        <v>308</v>
      </c>
      <c r="C121" s="99" t="s">
        <v>462</v>
      </c>
      <c r="D121" s="99" t="s">
        <v>276</v>
      </c>
      <c r="E121" s="60"/>
    </row>
    <row r="122" spans="1:5">
      <c r="A122" s="99" t="s">
        <v>1273</v>
      </c>
      <c r="B122" s="99" t="s">
        <v>292</v>
      </c>
      <c r="C122" s="99" t="s">
        <v>256</v>
      </c>
      <c r="D122" s="99" t="s">
        <v>276</v>
      </c>
      <c r="E122" s="60"/>
    </row>
    <row r="123" spans="1:5">
      <c r="A123" s="99" t="s">
        <v>1273</v>
      </c>
      <c r="B123" s="99" t="s">
        <v>246</v>
      </c>
      <c r="C123" s="99" t="s">
        <v>365</v>
      </c>
      <c r="D123" s="99" t="s">
        <v>278</v>
      </c>
      <c r="E123" s="60"/>
    </row>
    <row r="124" spans="1:5">
      <c r="A124" s="99" t="s">
        <v>1273</v>
      </c>
      <c r="B124" s="99" t="s">
        <v>262</v>
      </c>
      <c r="C124" s="99" t="s">
        <v>463</v>
      </c>
      <c r="D124" s="99" t="s">
        <v>278</v>
      </c>
      <c r="E124" s="60"/>
    </row>
    <row r="125" spans="1:5">
      <c r="A125" s="99" t="s">
        <v>1273</v>
      </c>
      <c r="B125" s="99" t="s">
        <v>349</v>
      </c>
      <c r="C125" s="99" t="s">
        <v>464</v>
      </c>
      <c r="D125" s="99" t="s">
        <v>278</v>
      </c>
      <c r="E125" s="60"/>
    </row>
    <row r="126" spans="1:5">
      <c r="A126" s="99" t="s">
        <v>1273</v>
      </c>
      <c r="B126" s="99" t="s">
        <v>246</v>
      </c>
      <c r="C126" s="99" t="s">
        <v>298</v>
      </c>
      <c r="D126" s="99" t="s">
        <v>299</v>
      </c>
      <c r="E126" s="60"/>
    </row>
    <row r="127" spans="1:5">
      <c r="A127" s="99" t="s">
        <v>1273</v>
      </c>
      <c r="B127" s="99" t="s">
        <v>246</v>
      </c>
      <c r="C127" s="99" t="s">
        <v>325</v>
      </c>
      <c r="D127" s="99" t="s">
        <v>299</v>
      </c>
      <c r="E127" s="60"/>
    </row>
    <row r="128" spans="1:5">
      <c r="A128" s="99" t="s">
        <v>1273</v>
      </c>
      <c r="B128" s="99" t="s">
        <v>246</v>
      </c>
      <c r="C128" s="99" t="s">
        <v>326</v>
      </c>
      <c r="D128" s="99" t="s">
        <v>299</v>
      </c>
      <c r="E128" s="60"/>
    </row>
    <row r="129" spans="1:5">
      <c r="A129" s="99" t="s">
        <v>1273</v>
      </c>
      <c r="B129" s="99" t="s">
        <v>308</v>
      </c>
      <c r="C129" s="99" t="s">
        <v>465</v>
      </c>
      <c r="D129" s="99" t="s">
        <v>299</v>
      </c>
      <c r="E129" s="60"/>
    </row>
    <row r="130" spans="1:5">
      <c r="A130" s="99" t="s">
        <v>1273</v>
      </c>
      <c r="B130" s="99" t="s">
        <v>262</v>
      </c>
      <c r="C130" s="99" t="s">
        <v>366</v>
      </c>
      <c r="D130" s="99" t="s">
        <v>299</v>
      </c>
      <c r="E130" s="60"/>
    </row>
    <row r="131" spans="1:5">
      <c r="A131" s="99" t="s">
        <v>1273</v>
      </c>
      <c r="B131" s="99" t="s">
        <v>262</v>
      </c>
      <c r="C131" s="99" t="s">
        <v>367</v>
      </c>
      <c r="D131" s="99" t="s">
        <v>299</v>
      </c>
      <c r="E131" s="60"/>
    </row>
    <row r="132" spans="1:5">
      <c r="A132" s="99" t="s">
        <v>1273</v>
      </c>
      <c r="B132" s="99" t="s">
        <v>262</v>
      </c>
      <c r="C132" s="99" t="s">
        <v>466</v>
      </c>
      <c r="D132" s="99" t="s">
        <v>299</v>
      </c>
      <c r="E132" s="60"/>
    </row>
    <row r="133" spans="1:5">
      <c r="A133" s="99" t="s">
        <v>1273</v>
      </c>
      <c r="B133" s="99" t="s">
        <v>262</v>
      </c>
      <c r="C133" s="99" t="s">
        <v>467</v>
      </c>
      <c r="D133" s="99" t="s">
        <v>299</v>
      </c>
      <c r="E133" s="60"/>
    </row>
    <row r="134" spans="1:5">
      <c r="A134" s="99" t="s">
        <v>1273</v>
      </c>
      <c r="B134" s="99" t="s">
        <v>262</v>
      </c>
      <c r="C134" s="99" t="s">
        <v>468</v>
      </c>
      <c r="D134" s="99" t="s">
        <v>299</v>
      </c>
      <c r="E134" s="60"/>
    </row>
    <row r="135" spans="1:5">
      <c r="A135" s="99" t="s">
        <v>1273</v>
      </c>
      <c r="B135" s="99" t="s">
        <v>418</v>
      </c>
      <c r="C135" s="99" t="s">
        <v>469</v>
      </c>
      <c r="D135" s="99" t="s">
        <v>299</v>
      </c>
      <c r="E135" s="60"/>
    </row>
    <row r="136" spans="1:5">
      <c r="A136" s="99" t="s">
        <v>1273</v>
      </c>
      <c r="B136" s="99" t="s">
        <v>418</v>
      </c>
      <c r="C136" s="99" t="s">
        <v>470</v>
      </c>
      <c r="D136" s="99" t="s">
        <v>299</v>
      </c>
      <c r="E136" s="60"/>
    </row>
    <row r="137" spans="1:5">
      <c r="A137" s="99" t="s">
        <v>1273</v>
      </c>
      <c r="B137" s="99" t="s">
        <v>246</v>
      </c>
      <c r="C137" s="99" t="s">
        <v>329</v>
      </c>
      <c r="D137" s="99" t="s">
        <v>330</v>
      </c>
      <c r="E137" s="60"/>
    </row>
    <row r="138" spans="1:5">
      <c r="A138" s="99" t="s">
        <v>1273</v>
      </c>
      <c r="B138" s="99" t="s">
        <v>246</v>
      </c>
      <c r="C138" s="99" t="s">
        <v>331</v>
      </c>
      <c r="D138" s="99" t="s">
        <v>330</v>
      </c>
      <c r="E138" s="60"/>
    </row>
    <row r="139" spans="1:5">
      <c r="A139" s="99" t="s">
        <v>1273</v>
      </c>
      <c r="B139" s="99" t="s">
        <v>262</v>
      </c>
      <c r="C139" s="99" t="s">
        <v>368</v>
      </c>
      <c r="D139" s="99" t="s">
        <v>330</v>
      </c>
      <c r="E139" s="60"/>
    </row>
    <row r="140" spans="1:5">
      <c r="A140" s="99" t="s">
        <v>1273</v>
      </c>
      <c r="B140" s="21" t="s">
        <v>246</v>
      </c>
      <c r="C140" s="21" t="s">
        <v>341</v>
      </c>
      <c r="D140" s="21" t="s">
        <v>301</v>
      </c>
      <c r="E140" s="60"/>
    </row>
    <row r="141" spans="1:5">
      <c r="A141" s="99" t="s">
        <v>1273</v>
      </c>
      <c r="B141" s="99" t="s">
        <v>246</v>
      </c>
      <c r="C141" s="99" t="s">
        <v>342</v>
      </c>
      <c r="D141" s="21" t="s">
        <v>301</v>
      </c>
      <c r="E141" s="60"/>
    </row>
    <row r="142" spans="1:5">
      <c r="A142" s="99" t="s">
        <v>1273</v>
      </c>
      <c r="B142" s="99" t="s">
        <v>308</v>
      </c>
      <c r="C142" s="99" t="s">
        <v>471</v>
      </c>
      <c r="D142" s="21" t="s">
        <v>301</v>
      </c>
      <c r="E142" s="60"/>
    </row>
    <row r="143" spans="1:5">
      <c r="A143" s="99" t="s">
        <v>1273</v>
      </c>
      <c r="B143" s="99" t="s">
        <v>262</v>
      </c>
      <c r="C143" s="99" t="s">
        <v>472</v>
      </c>
      <c r="D143" s="21" t="s">
        <v>301</v>
      </c>
      <c r="E143" s="60"/>
    </row>
    <row r="144" spans="1:5">
      <c r="A144" s="99" t="s">
        <v>1273</v>
      </c>
      <c r="B144" s="99" t="s">
        <v>262</v>
      </c>
      <c r="C144" s="99" t="s">
        <v>473</v>
      </c>
      <c r="D144" s="21" t="s">
        <v>301</v>
      </c>
      <c r="E144" s="60"/>
    </row>
    <row r="145" spans="1:7">
      <c r="A145" s="99" t="s">
        <v>1273</v>
      </c>
      <c r="B145" s="99" t="s">
        <v>262</v>
      </c>
      <c r="C145" s="99" t="s">
        <v>474</v>
      </c>
      <c r="D145" s="21" t="s">
        <v>301</v>
      </c>
      <c r="E145" s="60"/>
    </row>
    <row r="146" spans="1:7">
      <c r="A146" s="99" t="s">
        <v>1273</v>
      </c>
      <c r="B146" s="99" t="s">
        <v>262</v>
      </c>
      <c r="C146" s="99" t="s">
        <v>475</v>
      </c>
      <c r="D146" s="21" t="s">
        <v>301</v>
      </c>
      <c r="E146" s="60"/>
    </row>
    <row r="147" spans="1:7">
      <c r="A147" s="99" t="s">
        <v>1273</v>
      </c>
      <c r="B147" s="99" t="s">
        <v>418</v>
      </c>
      <c r="C147" s="99" t="s">
        <v>476</v>
      </c>
      <c r="D147" s="21" t="s">
        <v>301</v>
      </c>
      <c r="E147" s="60"/>
    </row>
    <row r="148" spans="1:7">
      <c r="A148" s="99" t="s">
        <v>1273</v>
      </c>
      <c r="B148" s="99" t="s">
        <v>246</v>
      </c>
      <c r="C148" s="99" t="s">
        <v>302</v>
      </c>
      <c r="D148" s="99" t="s">
        <v>303</v>
      </c>
      <c r="E148" s="60"/>
      <c r="G148" s="100" t="s">
        <v>1601</v>
      </c>
    </row>
    <row r="149" spans="1:7">
      <c r="A149" s="99" t="s">
        <v>1273</v>
      </c>
      <c r="B149" s="99" t="s">
        <v>308</v>
      </c>
      <c r="C149" s="99" t="s">
        <v>369</v>
      </c>
      <c r="D149" s="99" t="s">
        <v>370</v>
      </c>
      <c r="E149" s="60"/>
    </row>
    <row r="150" spans="1:7">
      <c r="A150" s="99" t="s">
        <v>1273</v>
      </c>
      <c r="B150" s="99" t="s">
        <v>308</v>
      </c>
      <c r="C150" s="99" t="s">
        <v>309</v>
      </c>
      <c r="D150" s="99" t="s">
        <v>370</v>
      </c>
      <c r="E150" s="60"/>
    </row>
    <row r="151" spans="1:7">
      <c r="A151" s="99" t="s">
        <v>1273</v>
      </c>
      <c r="B151" s="99" t="s">
        <v>308</v>
      </c>
      <c r="C151" s="99" t="s">
        <v>310</v>
      </c>
      <c r="D151" s="99" t="s">
        <v>370</v>
      </c>
      <c r="E151" s="60"/>
    </row>
    <row r="152" spans="1:7">
      <c r="A152" s="99" t="s">
        <v>1273</v>
      </c>
      <c r="B152" s="99" t="s">
        <v>308</v>
      </c>
      <c r="C152" s="99" t="s">
        <v>371</v>
      </c>
      <c r="D152" s="99" t="s">
        <v>370</v>
      </c>
      <c r="E152" s="60"/>
    </row>
    <row r="153" spans="1:7">
      <c r="A153" s="99" t="s">
        <v>1273</v>
      </c>
      <c r="B153" s="99" t="s">
        <v>308</v>
      </c>
      <c r="C153" s="99" t="s">
        <v>372</v>
      </c>
      <c r="D153" s="99" t="s">
        <v>370</v>
      </c>
      <c r="E153" s="60"/>
    </row>
    <row r="154" spans="1:7">
      <c r="A154" s="99" t="s">
        <v>1273</v>
      </c>
      <c r="B154" s="99" t="s">
        <v>308</v>
      </c>
      <c r="C154" s="99" t="s">
        <v>373</v>
      </c>
      <c r="D154" s="99" t="s">
        <v>370</v>
      </c>
      <c r="E154" s="60"/>
    </row>
    <row r="155" spans="1:7">
      <c r="A155" s="99" t="s">
        <v>1273</v>
      </c>
      <c r="B155" s="99" t="s">
        <v>138</v>
      </c>
      <c r="D155" s="99" t="s">
        <v>370</v>
      </c>
      <c r="E155" s="60"/>
    </row>
    <row r="156" spans="1:7">
      <c r="A156" s="99" t="s">
        <v>1273</v>
      </c>
      <c r="B156" s="99" t="s">
        <v>246</v>
      </c>
      <c r="D156" s="99" t="s">
        <v>347</v>
      </c>
      <c r="E156" s="60"/>
    </row>
    <row r="157" spans="1:7">
      <c r="A157" s="99" t="s">
        <v>1273</v>
      </c>
      <c r="B157" s="99" t="s">
        <v>349</v>
      </c>
      <c r="C157" s="99" t="s">
        <v>350</v>
      </c>
      <c r="D157" s="99" t="s">
        <v>347</v>
      </c>
      <c r="E157" s="60"/>
    </row>
    <row r="158" spans="1:7">
      <c r="A158" s="99" t="s">
        <v>1273</v>
      </c>
      <c r="B158" s="99" t="s">
        <v>246</v>
      </c>
      <c r="D158" s="99" t="s">
        <v>312</v>
      </c>
      <c r="E158" s="60"/>
    </row>
    <row r="159" spans="1:7">
      <c r="A159" s="99" t="s">
        <v>1273</v>
      </c>
      <c r="B159" s="99" t="s">
        <v>246</v>
      </c>
      <c r="C159" s="99" t="s">
        <v>374</v>
      </c>
      <c r="D159" s="99" t="s">
        <v>315</v>
      </c>
      <c r="E159" s="60"/>
    </row>
    <row r="160" spans="1:7">
      <c r="A160" s="99" t="s">
        <v>1273</v>
      </c>
      <c r="B160" s="99" t="s">
        <v>246</v>
      </c>
      <c r="C160" s="99" t="s">
        <v>375</v>
      </c>
      <c r="D160" s="99" t="s">
        <v>315</v>
      </c>
      <c r="E160" s="60"/>
    </row>
    <row r="161" spans="1:5">
      <c r="A161" s="99" t="s">
        <v>1273</v>
      </c>
      <c r="B161" s="99" t="s">
        <v>246</v>
      </c>
      <c r="C161" s="99" t="s">
        <v>376</v>
      </c>
      <c r="D161" s="99" t="s">
        <v>315</v>
      </c>
      <c r="E161" s="60"/>
    </row>
    <row r="162" spans="1:5">
      <c r="A162" s="99" t="s">
        <v>1273</v>
      </c>
      <c r="B162" s="99" t="s">
        <v>246</v>
      </c>
      <c r="C162" s="99" t="s">
        <v>377</v>
      </c>
      <c r="D162" s="99" t="s">
        <v>315</v>
      </c>
      <c r="E162" s="60"/>
    </row>
    <row r="163" spans="1:5">
      <c r="A163" s="99" t="s">
        <v>1273</v>
      </c>
      <c r="B163" s="99" t="s">
        <v>246</v>
      </c>
      <c r="C163" s="99" t="s">
        <v>134</v>
      </c>
      <c r="D163" s="99" t="s">
        <v>315</v>
      </c>
      <c r="E163" s="60"/>
    </row>
    <row r="164" spans="1:5">
      <c r="A164" s="99" t="s">
        <v>1273</v>
      </c>
      <c r="B164" s="99" t="s">
        <v>246</v>
      </c>
      <c r="C164" s="99" t="s">
        <v>378</v>
      </c>
      <c r="D164" s="99" t="s">
        <v>315</v>
      </c>
      <c r="E164" s="60"/>
    </row>
    <row r="165" spans="1:5">
      <c r="A165" s="99" t="s">
        <v>1273</v>
      </c>
      <c r="B165" s="99" t="s">
        <v>246</v>
      </c>
      <c r="C165" s="99" t="s">
        <v>379</v>
      </c>
      <c r="D165" s="99" t="s">
        <v>315</v>
      </c>
      <c r="E165" s="60"/>
    </row>
    <row r="166" spans="1:5">
      <c r="A166" s="99" t="s">
        <v>1273</v>
      </c>
      <c r="B166" s="99" t="s">
        <v>246</v>
      </c>
      <c r="C166" s="99" t="s">
        <v>380</v>
      </c>
      <c r="D166" s="99" t="s">
        <v>315</v>
      </c>
      <c r="E166" s="60"/>
    </row>
    <row r="167" spans="1:5">
      <c r="A167" s="99" t="s">
        <v>1273</v>
      </c>
      <c r="B167" s="99" t="s">
        <v>246</v>
      </c>
      <c r="C167" s="99" t="s">
        <v>488</v>
      </c>
      <c r="D167" s="99" t="s">
        <v>315</v>
      </c>
      <c r="E167" s="60"/>
    </row>
    <row r="168" spans="1:5">
      <c r="A168" s="99" t="s">
        <v>1273</v>
      </c>
      <c r="B168" s="99" t="s">
        <v>313</v>
      </c>
      <c r="C168" s="99" t="s">
        <v>381</v>
      </c>
      <c r="D168" s="99" t="s">
        <v>315</v>
      </c>
      <c r="E168" s="60"/>
    </row>
    <row r="169" spans="1:5">
      <c r="A169" s="99" t="s">
        <v>1273</v>
      </c>
      <c r="B169" s="99" t="s">
        <v>313</v>
      </c>
      <c r="C169" s="99" t="s">
        <v>477</v>
      </c>
      <c r="D169" s="99" t="s">
        <v>315</v>
      </c>
      <c r="E169" s="60"/>
    </row>
    <row r="170" spans="1:5">
      <c r="A170" s="99" t="s">
        <v>1273</v>
      </c>
      <c r="B170" s="99" t="s">
        <v>308</v>
      </c>
      <c r="C170" s="99" t="s">
        <v>382</v>
      </c>
      <c r="D170" s="99" t="s">
        <v>315</v>
      </c>
      <c r="E170" s="60"/>
    </row>
    <row r="171" spans="1:5">
      <c r="A171" s="99" t="s">
        <v>1273</v>
      </c>
      <c r="B171" s="99" t="s">
        <v>308</v>
      </c>
      <c r="C171" s="99" t="s">
        <v>383</v>
      </c>
      <c r="D171" s="99" t="s">
        <v>315</v>
      </c>
      <c r="E171" s="60"/>
    </row>
    <row r="172" spans="1:5">
      <c r="A172" s="99" t="s">
        <v>1273</v>
      </c>
      <c r="B172" s="99" t="s">
        <v>308</v>
      </c>
      <c r="C172" s="99" t="s">
        <v>384</v>
      </c>
      <c r="D172" s="99" t="s">
        <v>315</v>
      </c>
      <c r="E172" s="60"/>
    </row>
    <row r="173" spans="1:5">
      <c r="A173" s="99" t="s">
        <v>1273</v>
      </c>
      <c r="B173" s="99" t="s">
        <v>308</v>
      </c>
      <c r="C173" s="99" t="s">
        <v>385</v>
      </c>
      <c r="D173" s="99" t="s">
        <v>315</v>
      </c>
      <c r="E173" s="60"/>
    </row>
    <row r="174" spans="1:5">
      <c r="A174" s="99" t="s">
        <v>1273</v>
      </c>
      <c r="B174" s="99" t="s">
        <v>138</v>
      </c>
      <c r="C174" s="99" t="s">
        <v>386</v>
      </c>
      <c r="D174" s="99" t="s">
        <v>315</v>
      </c>
      <c r="E174" s="61"/>
    </row>
    <row r="175" spans="1:5">
      <c r="A175" s="99" t="s">
        <v>1273</v>
      </c>
      <c r="B175" s="99" t="s">
        <v>138</v>
      </c>
      <c r="C175" s="99" t="s">
        <v>387</v>
      </c>
      <c r="D175" s="99" t="s">
        <v>315</v>
      </c>
      <c r="E175" s="60"/>
    </row>
    <row r="176" spans="1:5">
      <c r="A176" s="99" t="s">
        <v>1273</v>
      </c>
      <c r="B176" s="99" t="s">
        <v>292</v>
      </c>
      <c r="C176" s="99" t="s">
        <v>388</v>
      </c>
      <c r="D176" s="99" t="s">
        <v>315</v>
      </c>
      <c r="E176" s="60"/>
    </row>
    <row r="177" spans="1:5">
      <c r="A177" s="99" t="s">
        <v>1273</v>
      </c>
      <c r="B177" s="99" t="s">
        <v>292</v>
      </c>
      <c r="C177" s="99" t="s">
        <v>389</v>
      </c>
      <c r="D177" s="99" t="s">
        <v>315</v>
      </c>
      <c r="E177" s="60"/>
    </row>
    <row r="178" spans="1:5">
      <c r="A178" s="99" t="s">
        <v>1273</v>
      </c>
      <c r="B178" s="99" t="s">
        <v>262</v>
      </c>
      <c r="C178" s="99" t="s">
        <v>478</v>
      </c>
      <c r="D178" s="99" t="s">
        <v>315</v>
      </c>
      <c r="E178" s="60"/>
    </row>
    <row r="179" spans="1:5">
      <c r="A179" s="99" t="s">
        <v>1273</v>
      </c>
      <c r="B179" s="99" t="s">
        <v>262</v>
      </c>
      <c r="C179" s="99" t="s">
        <v>489</v>
      </c>
      <c r="D179" s="99" t="s">
        <v>315</v>
      </c>
      <c r="E179" s="60"/>
    </row>
    <row r="180" spans="1:5">
      <c r="A180" s="99" t="s">
        <v>1273</v>
      </c>
      <c r="B180" s="99" t="s">
        <v>308</v>
      </c>
      <c r="C180" s="99" t="s">
        <v>390</v>
      </c>
      <c r="D180" s="99" t="s">
        <v>391</v>
      </c>
      <c r="E180" s="60"/>
    </row>
    <row r="181" spans="1:5">
      <c r="A181" s="99" t="s">
        <v>1273</v>
      </c>
      <c r="B181" s="99" t="s">
        <v>308</v>
      </c>
      <c r="C181" s="99" t="s">
        <v>392</v>
      </c>
      <c r="D181" s="99" t="s">
        <v>391</v>
      </c>
      <c r="E181" s="60"/>
    </row>
    <row r="182" spans="1:5">
      <c r="A182" s="99" t="s">
        <v>1273</v>
      </c>
      <c r="B182" s="99" t="s">
        <v>308</v>
      </c>
      <c r="C182" s="99" t="s">
        <v>393</v>
      </c>
      <c r="D182" s="99" t="s">
        <v>394</v>
      </c>
      <c r="E182" s="60"/>
    </row>
    <row r="183" spans="1:5">
      <c r="A183" s="99" t="s">
        <v>1273</v>
      </c>
      <c r="B183" s="99" t="s">
        <v>246</v>
      </c>
      <c r="C183" s="99" t="s">
        <v>377</v>
      </c>
      <c r="D183" s="99" t="s">
        <v>395</v>
      </c>
      <c r="E183" s="60"/>
    </row>
    <row r="184" spans="1:5">
      <c r="A184" s="99" t="s">
        <v>1273</v>
      </c>
      <c r="B184" s="99" t="s">
        <v>246</v>
      </c>
      <c r="C184" s="99" t="s">
        <v>396</v>
      </c>
      <c r="D184" s="99" t="s">
        <v>395</v>
      </c>
      <c r="E184" s="60"/>
    </row>
    <row r="185" spans="1:5">
      <c r="A185" s="99" t="s">
        <v>1273</v>
      </c>
      <c r="B185" s="99" t="s">
        <v>308</v>
      </c>
      <c r="C185" s="99" t="s">
        <v>397</v>
      </c>
      <c r="D185" s="99" t="s">
        <v>395</v>
      </c>
      <c r="E185" s="60"/>
    </row>
    <row r="186" spans="1:5">
      <c r="A186" s="99" t="s">
        <v>1273</v>
      </c>
      <c r="B186" s="99" t="s">
        <v>308</v>
      </c>
      <c r="C186" s="99" t="s">
        <v>398</v>
      </c>
      <c r="D186" s="99" t="s">
        <v>395</v>
      </c>
      <c r="E186" s="60"/>
    </row>
    <row r="187" spans="1:5">
      <c r="A187" s="99" t="s">
        <v>1273</v>
      </c>
      <c r="B187" s="99" t="s">
        <v>308</v>
      </c>
      <c r="C187" s="99" t="s">
        <v>399</v>
      </c>
      <c r="D187" s="99" t="s">
        <v>395</v>
      </c>
      <c r="E187" s="60"/>
    </row>
    <row r="188" spans="1:5">
      <c r="A188" s="99" t="s">
        <v>1273</v>
      </c>
      <c r="B188" s="99" t="s">
        <v>262</v>
      </c>
      <c r="C188" s="99" t="s">
        <v>400</v>
      </c>
      <c r="D188" s="99" t="s">
        <v>395</v>
      </c>
      <c r="E188" s="60"/>
    </row>
    <row r="189" spans="1:5">
      <c r="A189" s="99" t="s">
        <v>1273</v>
      </c>
      <c r="B189" s="99" t="s">
        <v>262</v>
      </c>
      <c r="C189" s="99" t="s">
        <v>401</v>
      </c>
      <c r="D189" s="99" t="s">
        <v>395</v>
      </c>
      <c r="E189" s="60"/>
    </row>
    <row r="190" spans="1:5">
      <c r="A190" s="99" t="s">
        <v>1273</v>
      </c>
      <c r="B190" s="99" t="s">
        <v>246</v>
      </c>
      <c r="C190" s="99" t="s">
        <v>402</v>
      </c>
      <c r="D190" s="99" t="s">
        <v>403</v>
      </c>
      <c r="E190" s="60"/>
    </row>
    <row r="191" spans="1:5">
      <c r="A191" s="99" t="s">
        <v>1273</v>
      </c>
      <c r="B191" s="99" t="s">
        <v>246</v>
      </c>
      <c r="C191" s="99" t="s">
        <v>404</v>
      </c>
      <c r="D191" s="99" t="s">
        <v>403</v>
      </c>
      <c r="E191" s="60"/>
    </row>
    <row r="192" spans="1:5">
      <c r="A192" s="99" t="s">
        <v>1273</v>
      </c>
      <c r="B192" s="99" t="s">
        <v>246</v>
      </c>
      <c r="C192" s="99" t="s">
        <v>396</v>
      </c>
      <c r="D192" s="99" t="s">
        <v>403</v>
      </c>
      <c r="E192" s="60"/>
    </row>
    <row r="193" spans="1:6">
      <c r="A193" s="99" t="s">
        <v>1273</v>
      </c>
      <c r="B193" s="99" t="s">
        <v>308</v>
      </c>
      <c r="C193" s="99" t="s">
        <v>405</v>
      </c>
      <c r="D193" s="99" t="s">
        <v>403</v>
      </c>
      <c r="E193" s="60"/>
    </row>
    <row r="194" spans="1:6">
      <c r="A194" s="99" t="s">
        <v>1273</v>
      </c>
      <c r="B194" s="99" t="s">
        <v>308</v>
      </c>
      <c r="C194" s="99" t="s">
        <v>406</v>
      </c>
      <c r="D194" s="99" t="s">
        <v>403</v>
      </c>
      <c r="E194" s="60"/>
    </row>
    <row r="195" spans="1:6" s="20" customFormat="1">
      <c r="A195" s="99" t="s">
        <v>1273</v>
      </c>
      <c r="B195" s="99" t="s">
        <v>308</v>
      </c>
      <c r="C195" s="99" t="s">
        <v>407</v>
      </c>
      <c r="D195" s="99" t="s">
        <v>403</v>
      </c>
      <c r="E195" s="60"/>
      <c r="F195" s="100"/>
    </row>
    <row r="196" spans="1:6">
      <c r="A196" s="99" t="s">
        <v>1273</v>
      </c>
      <c r="B196" s="99" t="s">
        <v>418</v>
      </c>
      <c r="C196" s="99" t="s">
        <v>479</v>
      </c>
      <c r="D196" s="99" t="s">
        <v>403</v>
      </c>
      <c r="E196" s="60"/>
    </row>
    <row r="197" spans="1:6">
      <c r="A197" s="99" t="s">
        <v>1273</v>
      </c>
      <c r="B197" s="99" t="s">
        <v>418</v>
      </c>
      <c r="C197" s="99" t="s">
        <v>480</v>
      </c>
      <c r="D197" s="99" t="s">
        <v>403</v>
      </c>
      <c r="E197" s="60"/>
    </row>
    <row r="198" spans="1:6">
      <c r="A198" s="99" t="s">
        <v>1273</v>
      </c>
      <c r="B198" s="99" t="s">
        <v>262</v>
      </c>
      <c r="C198" s="99" t="s">
        <v>408</v>
      </c>
      <c r="D198" s="99" t="s">
        <v>318</v>
      </c>
      <c r="E198" s="60"/>
    </row>
    <row r="199" spans="1:6">
      <c r="A199" s="99" t="s">
        <v>1273</v>
      </c>
      <c r="B199" s="99" t="s">
        <v>262</v>
      </c>
      <c r="C199" s="99" t="s">
        <v>409</v>
      </c>
      <c r="D199" s="99" t="s">
        <v>318</v>
      </c>
      <c r="E199" s="60"/>
    </row>
    <row r="200" spans="1:6">
      <c r="A200" s="99" t="s">
        <v>1273</v>
      </c>
      <c r="B200" s="99" t="s">
        <v>262</v>
      </c>
      <c r="C200" s="99" t="s">
        <v>410</v>
      </c>
      <c r="D200" s="99" t="s">
        <v>318</v>
      </c>
      <c r="E200" s="60"/>
    </row>
    <row r="201" spans="1:6">
      <c r="A201" s="99" t="s">
        <v>1273</v>
      </c>
      <c r="B201" s="99" t="s">
        <v>262</v>
      </c>
      <c r="C201" s="99" t="s">
        <v>481</v>
      </c>
      <c r="D201" s="99" t="s">
        <v>318</v>
      </c>
      <c r="E201" s="60"/>
    </row>
    <row r="202" spans="1:6">
      <c r="A202" s="99" t="s">
        <v>1273</v>
      </c>
      <c r="B202" s="99" t="s">
        <v>349</v>
      </c>
      <c r="C202" s="99" t="s">
        <v>482</v>
      </c>
      <c r="D202" s="99" t="s">
        <v>318</v>
      </c>
      <c r="E202" s="60"/>
    </row>
    <row r="203" spans="1:6">
      <c r="A203" s="99" t="s">
        <v>1273</v>
      </c>
      <c r="B203" s="99" t="s">
        <v>349</v>
      </c>
      <c r="C203" s="99" t="s">
        <v>483</v>
      </c>
      <c r="D203" s="99" t="s">
        <v>318</v>
      </c>
      <c r="E203" s="60"/>
    </row>
    <row r="204" spans="1:6" ht="30">
      <c r="A204" s="99" t="s">
        <v>1273</v>
      </c>
      <c r="B204" s="99" t="s">
        <v>418</v>
      </c>
      <c r="C204" s="99" t="s">
        <v>484</v>
      </c>
      <c r="D204" s="99" t="s">
        <v>318</v>
      </c>
      <c r="E204" s="60"/>
    </row>
    <row r="205" spans="1:6">
      <c r="A205" s="99" t="s">
        <v>1273</v>
      </c>
      <c r="B205" s="99" t="s">
        <v>418</v>
      </c>
      <c r="D205" s="99" t="s">
        <v>321</v>
      </c>
      <c r="E205" s="60"/>
    </row>
    <row r="206" spans="1:6">
      <c r="A206" s="99" t="s">
        <v>1273</v>
      </c>
      <c r="B206" s="99" t="s">
        <v>246</v>
      </c>
      <c r="C206" s="99" t="s">
        <v>411</v>
      </c>
      <c r="D206" s="99" t="s">
        <v>412</v>
      </c>
      <c r="E206" s="60"/>
    </row>
    <row r="207" spans="1:6">
      <c r="A207" s="99" t="s">
        <v>1273</v>
      </c>
      <c r="B207" s="99" t="s">
        <v>246</v>
      </c>
      <c r="C207" s="99" t="s">
        <v>413</v>
      </c>
      <c r="D207" s="99" t="s">
        <v>412</v>
      </c>
      <c r="E207" s="60"/>
    </row>
    <row r="208" spans="1:6">
      <c r="A208" s="99" t="s">
        <v>1273</v>
      </c>
      <c r="B208" s="99" t="s">
        <v>308</v>
      </c>
      <c r="C208" s="99" t="s">
        <v>388</v>
      </c>
      <c r="D208" s="99" t="s">
        <v>412</v>
      </c>
      <c r="E208" s="60"/>
    </row>
    <row r="209" spans="1:5">
      <c r="A209" s="99" t="s">
        <v>1273</v>
      </c>
      <c r="B209" s="99" t="s">
        <v>308</v>
      </c>
      <c r="C209" s="99" t="s">
        <v>414</v>
      </c>
      <c r="D209" s="99" t="s">
        <v>412</v>
      </c>
      <c r="E209" s="60"/>
    </row>
    <row r="210" spans="1:5">
      <c r="A210" s="99" t="s">
        <v>1273</v>
      </c>
      <c r="B210" s="99" t="s">
        <v>308</v>
      </c>
      <c r="C210" s="99" t="s">
        <v>415</v>
      </c>
      <c r="D210" s="99" t="s">
        <v>412</v>
      </c>
      <c r="E210" s="60"/>
    </row>
    <row r="211" spans="1:5">
      <c r="A211" s="99" t="s">
        <v>1273</v>
      </c>
      <c r="B211" s="99" t="s">
        <v>292</v>
      </c>
      <c r="C211" s="99" t="s">
        <v>416</v>
      </c>
      <c r="D211" s="99" t="s">
        <v>412</v>
      </c>
      <c r="E211" s="60"/>
    </row>
    <row r="212" spans="1:5">
      <c r="A212" s="99" t="s">
        <v>1273</v>
      </c>
      <c r="B212" s="99" t="s">
        <v>349</v>
      </c>
      <c r="C212" s="99" t="s">
        <v>131</v>
      </c>
      <c r="D212" s="99" t="s">
        <v>412</v>
      </c>
      <c r="E212" s="60"/>
    </row>
    <row r="213" spans="1:5">
      <c r="A213" s="99" t="s">
        <v>1273</v>
      </c>
      <c r="B213" s="99" t="s">
        <v>349</v>
      </c>
      <c r="C213" s="99" t="s">
        <v>411</v>
      </c>
      <c r="D213" s="99" t="s">
        <v>412</v>
      </c>
      <c r="E213" s="60"/>
    </row>
    <row r="214" spans="1:5">
      <c r="A214" s="99" t="s">
        <v>1273</v>
      </c>
      <c r="B214" s="99" t="s">
        <v>246</v>
      </c>
      <c r="D214" s="99" t="s">
        <v>417</v>
      </c>
      <c r="E214" s="60"/>
    </row>
    <row r="215" spans="1:5">
      <c r="A215" s="99" t="s">
        <v>1273</v>
      </c>
      <c r="B215" s="99" t="s">
        <v>262</v>
      </c>
      <c r="D215" s="99" t="s">
        <v>417</v>
      </c>
      <c r="E215" s="60"/>
    </row>
    <row r="216" spans="1:5">
      <c r="A216" s="99" t="s">
        <v>1273</v>
      </c>
      <c r="B216" s="99" t="s">
        <v>418</v>
      </c>
      <c r="D216" s="99" t="s">
        <v>417</v>
      </c>
      <c r="E216" s="60"/>
    </row>
    <row r="217" spans="1:5">
      <c r="A217" s="99" t="s">
        <v>1273</v>
      </c>
      <c r="B217" s="99" t="s">
        <v>262</v>
      </c>
      <c r="C217" s="99" t="s">
        <v>419</v>
      </c>
      <c r="D217" s="99" t="s">
        <v>420</v>
      </c>
      <c r="E217" s="60"/>
    </row>
    <row r="218" spans="1:5">
      <c r="A218" s="99" t="s">
        <v>1273</v>
      </c>
      <c r="B218" s="99" t="s">
        <v>262</v>
      </c>
      <c r="C218" s="99" t="s">
        <v>421</v>
      </c>
      <c r="D218" s="99" t="s">
        <v>420</v>
      </c>
      <c r="E218" s="60"/>
    </row>
    <row r="219" spans="1:5">
      <c r="A219" s="99" t="s">
        <v>1273</v>
      </c>
      <c r="B219" s="99" t="s">
        <v>262</v>
      </c>
      <c r="C219" s="99" t="s">
        <v>422</v>
      </c>
      <c r="D219" s="99" t="s">
        <v>420</v>
      </c>
      <c r="E219" s="60"/>
    </row>
    <row r="220" spans="1:5">
      <c r="A220" s="99" t="s">
        <v>1273</v>
      </c>
      <c r="B220" s="99" t="s">
        <v>262</v>
      </c>
      <c r="C220" s="99" t="s">
        <v>423</v>
      </c>
      <c r="D220" s="99" t="s">
        <v>420</v>
      </c>
      <c r="E220" s="60"/>
    </row>
    <row r="221" spans="1:5">
      <c r="A221" s="99" t="s">
        <v>1273</v>
      </c>
      <c r="B221" s="99" t="s">
        <v>262</v>
      </c>
      <c r="C221" s="99" t="s">
        <v>137</v>
      </c>
      <c r="D221" s="99" t="s">
        <v>420</v>
      </c>
      <c r="E221" s="60"/>
    </row>
    <row r="222" spans="1:5">
      <c r="A222" s="99" t="s">
        <v>1273</v>
      </c>
      <c r="B222" s="99" t="s">
        <v>262</v>
      </c>
      <c r="C222" s="99" t="s">
        <v>424</v>
      </c>
      <c r="D222" s="99" t="s">
        <v>420</v>
      </c>
      <c r="E222" s="60"/>
    </row>
    <row r="223" spans="1:5">
      <c r="A223" s="99" t="s">
        <v>1273</v>
      </c>
      <c r="B223" s="99" t="s">
        <v>418</v>
      </c>
      <c r="C223" s="99" t="s">
        <v>485</v>
      </c>
      <c r="D223" s="99" t="s">
        <v>420</v>
      </c>
      <c r="E223" s="60"/>
    </row>
    <row r="224" spans="1:5">
      <c r="A224" s="99" t="s">
        <v>1273</v>
      </c>
      <c r="B224" s="99" t="s">
        <v>418</v>
      </c>
      <c r="C224" s="99" t="s">
        <v>486</v>
      </c>
      <c r="D224" s="99" t="s">
        <v>420</v>
      </c>
      <c r="E224" s="60"/>
    </row>
    <row r="225" spans="1:5">
      <c r="A225" s="99" t="s">
        <v>1273</v>
      </c>
      <c r="B225" s="99" t="s">
        <v>418</v>
      </c>
      <c r="C225" s="99" t="s">
        <v>487</v>
      </c>
      <c r="D225" s="99" t="s">
        <v>420</v>
      </c>
      <c r="E225" s="60"/>
    </row>
  </sheetData>
  <autoFilter ref="D1:D225" xr:uid="{42E164B2-2B5F-485B-9FFF-8ACBC1F72617}">
    <sortState xmlns:xlrd2="http://schemas.microsoft.com/office/spreadsheetml/2017/richdata2" ref="A2:I225">
      <sortCondition ref="D1:D225"/>
    </sortState>
  </autoFilter>
  <sortState xmlns:xlrd2="http://schemas.microsoft.com/office/spreadsheetml/2017/richdata2" ref="A2:F225">
    <sortCondition ref="A2:A225"/>
    <sortCondition ref="D2:D225"/>
    <sortCondition ref="B2:B225"/>
  </sortState>
  <phoneticPr fontId="4" type="noConversion"/>
  <pageMargins left="0.25" right="0.25"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05E15-6C98-4030-8DB3-FF3F533B1CA1}">
  <dimension ref="A1:R16"/>
  <sheetViews>
    <sheetView workbookViewId="0">
      <selection activeCell="P8" sqref="P8"/>
    </sheetView>
  </sheetViews>
  <sheetFormatPr defaultColWidth="8.625" defaultRowHeight="15.75"/>
  <cols>
    <col min="1" max="1" width="17.625" style="3" customWidth="1"/>
    <col min="2" max="5" width="8.625" style="2"/>
    <col min="6" max="6" width="4.875" style="2" customWidth="1"/>
    <col min="7" max="9" width="4.625" style="2" customWidth="1"/>
    <col min="10" max="17" width="8.625" style="2"/>
    <col min="18" max="18" width="8.625" style="3"/>
    <col min="19" max="16384" width="8.625" style="2"/>
  </cols>
  <sheetData>
    <row r="1" spans="1:18" s="111" customFormat="1">
      <c r="A1" s="112" t="s">
        <v>1597</v>
      </c>
      <c r="B1" s="111" t="s">
        <v>1598</v>
      </c>
      <c r="C1" s="123" t="s">
        <v>96</v>
      </c>
      <c r="D1" s="123" t="s">
        <v>1587</v>
      </c>
      <c r="E1" s="123" t="s">
        <v>1595</v>
      </c>
      <c r="F1" s="123" t="s">
        <v>510</v>
      </c>
      <c r="G1" s="111" t="s">
        <v>841</v>
      </c>
      <c r="H1" s="111" t="s">
        <v>2312</v>
      </c>
      <c r="I1" s="111" t="s">
        <v>510</v>
      </c>
      <c r="J1" s="123" t="s">
        <v>1589</v>
      </c>
      <c r="K1" s="123" t="s">
        <v>1590</v>
      </c>
      <c r="L1" s="123" t="s">
        <v>1591</v>
      </c>
      <c r="M1" s="123" t="s">
        <v>1592</v>
      </c>
      <c r="N1" s="123" t="s">
        <v>1593</v>
      </c>
      <c r="O1" s="123" t="s">
        <v>1594</v>
      </c>
      <c r="P1" s="123" t="s">
        <v>1588</v>
      </c>
      <c r="Q1" s="123" t="s">
        <v>2173</v>
      </c>
      <c r="R1" s="125" t="s">
        <v>1596</v>
      </c>
    </row>
    <row r="2" spans="1:18">
      <c r="A2" s="124">
        <v>44970</v>
      </c>
      <c r="B2" s="2">
        <v>4</v>
      </c>
      <c r="C2" s="2">
        <v>260.60000000000002</v>
      </c>
      <c r="D2" s="2">
        <v>35.299999999999997</v>
      </c>
      <c r="E2" s="126">
        <v>0.27</v>
      </c>
      <c r="F2" s="128">
        <f>SUM(G2:I2)</f>
        <v>90</v>
      </c>
      <c r="G2" s="2">
        <v>21</v>
      </c>
      <c r="H2" s="2">
        <v>36</v>
      </c>
      <c r="I2" s="2">
        <v>33</v>
      </c>
      <c r="J2" s="2" t="s">
        <v>1549</v>
      </c>
      <c r="K2" s="2" t="s">
        <v>1548</v>
      </c>
      <c r="L2" s="2" t="s">
        <v>1549</v>
      </c>
      <c r="M2" s="2" t="s">
        <v>1550</v>
      </c>
      <c r="N2" s="2" t="s">
        <v>1551</v>
      </c>
      <c r="O2" s="2" t="s">
        <v>1552</v>
      </c>
      <c r="P2" s="127">
        <v>64.3</v>
      </c>
      <c r="Q2" s="127"/>
    </row>
    <row r="3" spans="1:18">
      <c r="A3" s="124">
        <v>44977</v>
      </c>
      <c r="B3" s="2">
        <v>3</v>
      </c>
      <c r="C3" s="2">
        <v>264.2</v>
      </c>
      <c r="D3" s="2">
        <v>35.799999999999997</v>
      </c>
      <c r="E3" s="126">
        <v>0.27</v>
      </c>
      <c r="F3" s="128">
        <f t="shared" ref="F3:F7" si="0">SUM(G3:I3)</f>
        <v>89</v>
      </c>
      <c r="G3" s="2">
        <v>21</v>
      </c>
      <c r="H3" s="2">
        <v>36</v>
      </c>
      <c r="I3" s="2">
        <v>32</v>
      </c>
      <c r="J3" s="2" t="s">
        <v>1738</v>
      </c>
      <c r="K3" s="2" t="s">
        <v>1736</v>
      </c>
      <c r="L3" s="2" t="s">
        <v>1737</v>
      </c>
      <c r="M3" s="2" t="s">
        <v>1739</v>
      </c>
      <c r="N3" s="2" t="s">
        <v>1740</v>
      </c>
      <c r="O3" s="2" t="s">
        <v>1552</v>
      </c>
      <c r="P3" s="127">
        <v>64</v>
      </c>
      <c r="Q3" s="127"/>
    </row>
    <row r="4" spans="1:18">
      <c r="A4" s="124">
        <v>44984</v>
      </c>
      <c r="B4" s="2">
        <v>1</v>
      </c>
      <c r="C4" s="2">
        <v>262</v>
      </c>
      <c r="D4" s="2">
        <v>35.5</v>
      </c>
      <c r="E4" s="126">
        <v>0.27</v>
      </c>
      <c r="F4" s="128">
        <f t="shared" si="0"/>
        <v>87</v>
      </c>
      <c r="G4" s="2">
        <v>20</v>
      </c>
      <c r="H4" s="2">
        <v>36</v>
      </c>
      <c r="I4" s="2">
        <v>31</v>
      </c>
      <c r="J4" s="2" t="s">
        <v>1940</v>
      </c>
      <c r="K4" s="2" t="s">
        <v>1941</v>
      </c>
      <c r="L4" s="2" t="s">
        <v>1942</v>
      </c>
      <c r="M4" s="2" t="s">
        <v>1943</v>
      </c>
      <c r="N4" s="2" t="s">
        <v>1944</v>
      </c>
      <c r="O4" s="2" t="s">
        <v>1552</v>
      </c>
      <c r="P4" s="127">
        <f>(63+63+65+64+64+64+65)/7</f>
        <v>64</v>
      </c>
      <c r="Q4" s="127"/>
    </row>
    <row r="5" spans="1:18">
      <c r="A5" s="124">
        <v>44991</v>
      </c>
      <c r="B5" s="2">
        <v>7</v>
      </c>
      <c r="C5" s="2">
        <v>260.39999999999998</v>
      </c>
      <c r="D5" s="2">
        <v>35.299999999999997</v>
      </c>
      <c r="E5" s="126">
        <v>0.27</v>
      </c>
      <c r="F5" s="128">
        <f t="shared" si="0"/>
        <v>87</v>
      </c>
      <c r="G5" s="2">
        <v>19</v>
      </c>
      <c r="H5" s="2">
        <v>35</v>
      </c>
      <c r="I5" s="2">
        <v>33</v>
      </c>
      <c r="J5" s="2" t="s">
        <v>1940</v>
      </c>
      <c r="K5" s="2" t="s">
        <v>2124</v>
      </c>
      <c r="L5" s="2" t="s">
        <v>2125</v>
      </c>
      <c r="M5" s="2" t="s">
        <v>1550</v>
      </c>
      <c r="N5" s="2" t="s">
        <v>1944</v>
      </c>
      <c r="O5" s="2" t="s">
        <v>2126</v>
      </c>
      <c r="P5" s="127">
        <v>63.5</v>
      </c>
      <c r="Q5" s="127"/>
    </row>
    <row r="6" spans="1:18">
      <c r="A6" s="124">
        <v>44998</v>
      </c>
      <c r="B6" s="2">
        <v>4</v>
      </c>
      <c r="C6" s="2">
        <v>262.8</v>
      </c>
      <c r="D6" s="2">
        <v>35.6</v>
      </c>
      <c r="E6" s="126">
        <v>0.27</v>
      </c>
      <c r="F6" s="128">
        <f t="shared" si="0"/>
        <v>88.5</v>
      </c>
      <c r="G6" s="2">
        <v>20</v>
      </c>
      <c r="H6" s="2">
        <v>36.5</v>
      </c>
      <c r="I6" s="2">
        <v>32</v>
      </c>
      <c r="J6" s="2" t="s">
        <v>2313</v>
      </c>
      <c r="K6" s="2" t="s">
        <v>2314</v>
      </c>
      <c r="L6" s="2" t="s">
        <v>2313</v>
      </c>
      <c r="M6" s="2" t="s">
        <v>1550</v>
      </c>
      <c r="N6" s="2" t="s">
        <v>2315</v>
      </c>
      <c r="O6" s="2" t="s">
        <v>1552</v>
      </c>
      <c r="P6" s="127">
        <v>63.2</v>
      </c>
      <c r="Q6" s="127"/>
    </row>
    <row r="7" spans="1:18">
      <c r="A7" s="124">
        <v>45005</v>
      </c>
      <c r="B7" s="2">
        <v>1</v>
      </c>
      <c r="C7" s="2">
        <v>262</v>
      </c>
      <c r="D7" s="2">
        <v>35.5</v>
      </c>
      <c r="E7" s="126">
        <v>0.26</v>
      </c>
      <c r="F7" s="128">
        <f t="shared" si="0"/>
        <v>86</v>
      </c>
      <c r="G7" s="2">
        <v>20</v>
      </c>
      <c r="H7" s="2">
        <v>36</v>
      </c>
      <c r="I7" s="2">
        <v>30</v>
      </c>
      <c r="J7" s="2" t="s">
        <v>2673</v>
      </c>
      <c r="K7" s="2" t="s">
        <v>1736</v>
      </c>
      <c r="L7" s="2" t="s">
        <v>1942</v>
      </c>
      <c r="M7" s="2" t="s">
        <v>1550</v>
      </c>
      <c r="N7" s="2" t="s">
        <v>2674</v>
      </c>
      <c r="O7" s="2" t="s">
        <v>2675</v>
      </c>
      <c r="P7" s="127">
        <f>AVERAGE(64, 64, 65, 66, 66, 66, 66)</f>
        <v>65.285714285714292</v>
      </c>
      <c r="Q7" s="127"/>
    </row>
    <row r="8" spans="1:18">
      <c r="P8" s="127"/>
      <c r="Q8" s="127"/>
    </row>
    <row r="9" spans="1:18">
      <c r="P9" s="127"/>
      <c r="Q9" s="127"/>
    </row>
    <row r="10" spans="1:18">
      <c r="P10" s="127"/>
      <c r="Q10" s="127"/>
    </row>
    <row r="11" spans="1:18">
      <c r="P11" s="127"/>
      <c r="Q11" s="127"/>
    </row>
    <row r="12" spans="1:18">
      <c r="P12" s="127"/>
      <c r="Q12" s="127"/>
    </row>
    <row r="13" spans="1:18">
      <c r="P13" s="127"/>
      <c r="Q13" s="127"/>
    </row>
    <row r="14" spans="1:18">
      <c r="P14" s="127"/>
      <c r="Q14" s="127"/>
    </row>
    <row r="15" spans="1:18">
      <c r="P15" s="127"/>
      <c r="Q15" s="127"/>
    </row>
    <row r="16" spans="1:18">
      <c r="P16" s="127"/>
      <c r="Q16" s="127"/>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1C48B-39DA-427A-BBDC-AAD68D596436}">
  <sheetPr codeName="Sheet6"/>
  <dimension ref="A1:N1806"/>
  <sheetViews>
    <sheetView topLeftCell="A66" workbookViewId="0">
      <selection activeCell="B59" sqref="B59"/>
    </sheetView>
  </sheetViews>
  <sheetFormatPr defaultColWidth="15.5" defaultRowHeight="15.75"/>
  <cols>
    <col min="3" max="3" width="17.5" customWidth="1"/>
  </cols>
  <sheetData>
    <row r="1" spans="1:5">
      <c r="A1" s="18" t="s">
        <v>1661</v>
      </c>
    </row>
    <row r="2" spans="1:5">
      <c r="A2" t="s">
        <v>2465</v>
      </c>
      <c r="B2" t="s">
        <v>2188</v>
      </c>
      <c r="C2" t="s">
        <v>1059</v>
      </c>
      <c r="D2" t="s">
        <v>1903</v>
      </c>
    </row>
    <row r="3" spans="1:5">
      <c r="A3" t="s">
        <v>2477</v>
      </c>
      <c r="B3" t="s">
        <v>2245</v>
      </c>
      <c r="C3" t="s">
        <v>1958</v>
      </c>
      <c r="D3" t="s">
        <v>1899</v>
      </c>
    </row>
    <row r="4" spans="1:5">
      <c r="B4" t="s">
        <v>2276</v>
      </c>
      <c r="C4" t="s">
        <v>1989</v>
      </c>
      <c r="D4" t="s">
        <v>1873</v>
      </c>
    </row>
    <row r="5" spans="1:5">
      <c r="B5" t="s">
        <v>2290</v>
      </c>
      <c r="C5" t="s">
        <v>2026</v>
      </c>
      <c r="D5" t="s">
        <v>1838</v>
      </c>
    </row>
    <row r="6" spans="1:5">
      <c r="B6" t="s">
        <v>2304</v>
      </c>
      <c r="C6" t="s">
        <v>2032</v>
      </c>
      <c r="D6" t="s">
        <v>1815</v>
      </c>
    </row>
    <row r="7" spans="1:5">
      <c r="B7" t="s">
        <v>2363</v>
      </c>
      <c r="C7" t="s">
        <v>2067</v>
      </c>
      <c r="D7" t="s">
        <v>1777</v>
      </c>
    </row>
    <row r="8" spans="1:5">
      <c r="B8" t="s">
        <v>2366</v>
      </c>
      <c r="C8" t="s">
        <v>2079</v>
      </c>
      <c r="D8" t="s">
        <v>1735</v>
      </c>
    </row>
    <row r="9" spans="1:5">
      <c r="B9" t="s">
        <v>2398</v>
      </c>
      <c r="C9" t="s">
        <v>2110</v>
      </c>
      <c r="D9" t="s">
        <v>1724</v>
      </c>
    </row>
    <row r="10" spans="1:5">
      <c r="B10" t="s">
        <v>2415</v>
      </c>
      <c r="C10" t="s">
        <v>2142</v>
      </c>
      <c r="D10" t="s">
        <v>1713</v>
      </c>
      <c r="E10" s="5"/>
    </row>
    <row r="11" spans="1:5">
      <c r="B11" t="s">
        <v>2449</v>
      </c>
      <c r="C11" t="s">
        <v>2168</v>
      </c>
      <c r="D11" t="s">
        <v>1677</v>
      </c>
      <c r="E11" s="5"/>
    </row>
    <row r="12" spans="1:5">
      <c r="A12" s="18" t="s">
        <v>114</v>
      </c>
    </row>
    <row r="13" spans="1:5">
      <c r="A13" t="s">
        <v>2474</v>
      </c>
      <c r="B13" t="s">
        <v>2240</v>
      </c>
      <c r="C13" t="s">
        <v>1954</v>
      </c>
      <c r="D13" t="s">
        <v>1924</v>
      </c>
    </row>
    <row r="14" spans="1:5">
      <c r="A14" t="s">
        <v>2684</v>
      </c>
      <c r="B14" t="s">
        <v>2271</v>
      </c>
      <c r="C14" t="s">
        <v>1986</v>
      </c>
      <c r="D14" t="s">
        <v>1900</v>
      </c>
    </row>
    <row r="15" spans="1:5">
      <c r="B15" t="s">
        <v>2286</v>
      </c>
      <c r="C15" t="s">
        <v>2004</v>
      </c>
      <c r="D15" t="s">
        <v>1888</v>
      </c>
    </row>
    <row r="16" spans="1:5">
      <c r="B16" t="s">
        <v>2300</v>
      </c>
      <c r="C16" t="s">
        <v>2027</v>
      </c>
      <c r="D16" t="s">
        <v>1869</v>
      </c>
    </row>
    <row r="17" spans="1:5">
      <c r="B17" t="s">
        <v>2334</v>
      </c>
      <c r="C17" t="s">
        <v>2062</v>
      </c>
      <c r="D17" t="s">
        <v>1833</v>
      </c>
    </row>
    <row r="18" spans="1:5">
      <c r="B18" t="s">
        <v>2359</v>
      </c>
      <c r="C18" t="s">
        <v>2185</v>
      </c>
      <c r="D18" t="s">
        <v>1812</v>
      </c>
    </row>
    <row r="19" spans="1:5">
      <c r="B19" t="s">
        <v>2396</v>
      </c>
      <c r="C19" t="s">
        <v>2105</v>
      </c>
      <c r="D19" t="s">
        <v>1773</v>
      </c>
    </row>
    <row r="20" spans="1:5">
      <c r="B20" t="s">
        <v>2412</v>
      </c>
      <c r="C20" t="s">
        <v>2137</v>
      </c>
      <c r="D20" t="s">
        <v>1732</v>
      </c>
    </row>
    <row r="21" spans="1:5">
      <c r="B21" t="s">
        <v>1900</v>
      </c>
      <c r="C21" t="s">
        <v>2165</v>
      </c>
      <c r="D21" t="s">
        <v>656</v>
      </c>
      <c r="E21" s="5"/>
    </row>
    <row r="22" spans="1:5">
      <c r="B22" t="s">
        <v>2461</v>
      </c>
      <c r="C22" t="s">
        <v>2182</v>
      </c>
      <c r="D22" t="s">
        <v>1705</v>
      </c>
    </row>
    <row r="23" spans="1:5">
      <c r="A23" s="18" t="s">
        <v>1662</v>
      </c>
    </row>
    <row r="24" spans="1:5">
      <c r="A24" t="s">
        <v>2476</v>
      </c>
      <c r="B24" t="s">
        <v>2244</v>
      </c>
      <c r="C24" t="s">
        <v>1956</v>
      </c>
      <c r="D24" t="s">
        <v>1926</v>
      </c>
    </row>
    <row r="25" spans="1:5">
      <c r="A25" t="s">
        <v>1958</v>
      </c>
      <c r="B25" t="s">
        <v>2273</v>
      </c>
      <c r="C25" t="s">
        <v>196</v>
      </c>
      <c r="D25" t="s">
        <v>1902</v>
      </c>
    </row>
    <row r="26" spans="1:5">
      <c r="B26" t="s">
        <v>1677</v>
      </c>
      <c r="C26" t="s">
        <v>2006</v>
      </c>
      <c r="D26" t="s">
        <v>1928</v>
      </c>
    </row>
    <row r="27" spans="1:5">
      <c r="B27" t="s">
        <v>217</v>
      </c>
      <c r="C27" t="s">
        <v>2030</v>
      </c>
      <c r="D27" t="s">
        <v>1871</v>
      </c>
    </row>
    <row r="28" spans="1:5">
      <c r="B28" t="s">
        <v>2335</v>
      </c>
      <c r="C28" t="s">
        <v>2064</v>
      </c>
      <c r="D28" t="s">
        <v>1836</v>
      </c>
    </row>
    <row r="29" spans="1:5">
      <c r="B29" t="s">
        <v>2362</v>
      </c>
      <c r="C29" t="s">
        <v>2077</v>
      </c>
      <c r="D29" t="s">
        <v>1813</v>
      </c>
    </row>
    <row r="30" spans="1:5">
      <c r="B30" t="s">
        <v>195</v>
      </c>
      <c r="C30" t="s">
        <v>2107</v>
      </c>
      <c r="D30" t="s">
        <v>1775</v>
      </c>
    </row>
    <row r="31" spans="1:5">
      <c r="B31" t="s">
        <v>802</v>
      </c>
      <c r="C31" t="s">
        <v>2139</v>
      </c>
      <c r="D31" t="s">
        <v>1733</v>
      </c>
    </row>
    <row r="32" spans="1:5">
      <c r="B32" t="s">
        <v>1059</v>
      </c>
      <c r="C32" t="s">
        <v>1958</v>
      </c>
      <c r="D32" t="s">
        <v>1719</v>
      </c>
      <c r="E32" s="5"/>
    </row>
    <row r="33" spans="1:5" s="196" customFormat="1" ht="16.5" thickBot="1">
      <c r="B33" s="196" t="s">
        <v>2463</v>
      </c>
      <c r="C33" s="196" t="s">
        <v>2184</v>
      </c>
      <c r="D33" s="196" t="s">
        <v>1714</v>
      </c>
      <c r="E33" s="197"/>
    </row>
    <row r="34" spans="1:5" ht="16.5" thickTop="1">
      <c r="E34" s="5"/>
    </row>
    <row r="35" spans="1:5">
      <c r="A35" s="13" t="s">
        <v>78</v>
      </c>
      <c r="B35" s="139">
        <v>44927</v>
      </c>
      <c r="C35" s="155" t="s">
        <v>2054</v>
      </c>
    </row>
    <row r="36" spans="1:5">
      <c r="A36" s="11" t="s">
        <v>1664</v>
      </c>
      <c r="B36" s="5"/>
    </row>
    <row r="37" spans="1:5">
      <c r="A37" s="8" t="s">
        <v>1666</v>
      </c>
    </row>
    <row r="38" spans="1:5">
      <c r="A38" s="5" t="s">
        <v>1858</v>
      </c>
    </row>
    <row r="39" spans="1:5">
      <c r="A39" s="8" t="s">
        <v>66</v>
      </c>
    </row>
    <row r="40" spans="1:5">
      <c r="A40" s="5" t="s">
        <v>2119</v>
      </c>
    </row>
    <row r="41" spans="1:5">
      <c r="A41" s="8" t="s">
        <v>66</v>
      </c>
    </row>
    <row r="42" spans="1:5">
      <c r="A42" s="9" t="s">
        <v>1710</v>
      </c>
      <c r="B42" s="5"/>
    </row>
    <row r="43" spans="1:5">
      <c r="A43" s="10" t="s">
        <v>66</v>
      </c>
    </row>
    <row r="44" spans="1:5">
      <c r="A44" s="10" t="s">
        <v>66</v>
      </c>
      <c r="B44" s="5"/>
    </row>
    <row r="45" spans="1:5">
      <c r="A45" s="10" t="s">
        <v>66</v>
      </c>
      <c r="B45" s="5"/>
    </row>
    <row r="46" spans="1:5">
      <c r="A46" s="11" t="s">
        <v>1709</v>
      </c>
      <c r="B46" s="5"/>
    </row>
    <row r="47" spans="1:5">
      <c r="A47" s="10" t="s">
        <v>66</v>
      </c>
      <c r="B47" s="5"/>
    </row>
    <row r="48" spans="1:5">
      <c r="A48" s="9" t="s">
        <v>1708</v>
      </c>
      <c r="B48" s="5"/>
    </row>
    <row r="49" spans="1:4">
      <c r="A49" s="10" t="s">
        <v>66</v>
      </c>
      <c r="B49" s="5"/>
    </row>
    <row r="50" spans="1:4">
      <c r="A50" s="9" t="s">
        <v>1636</v>
      </c>
      <c r="B50" s="5"/>
    </row>
    <row r="51" spans="1:4">
      <c r="A51" s="10" t="s">
        <v>66</v>
      </c>
      <c r="B51" s="5"/>
    </row>
    <row r="52" spans="1:4">
      <c r="A52" s="11" t="s">
        <v>1663</v>
      </c>
      <c r="B52" s="5"/>
    </row>
    <row r="53" spans="1:4">
      <c r="A53" s="8" t="s">
        <v>1666</v>
      </c>
    </row>
    <row r="54" spans="1:4">
      <c r="A54" s="11" t="s">
        <v>1707</v>
      </c>
      <c r="B54" s="5"/>
    </row>
    <row r="55" spans="1:4">
      <c r="A55" s="8" t="s">
        <v>1666</v>
      </c>
    </row>
    <row r="56" spans="1:4">
      <c r="A56" s="13" t="s">
        <v>78</v>
      </c>
      <c r="B56" s="139">
        <v>45013</v>
      </c>
      <c r="C56" s="155" t="s">
        <v>2054</v>
      </c>
      <c r="D56" t="s">
        <v>2686</v>
      </c>
    </row>
    <row r="57" spans="1:4">
      <c r="A57" s="11" t="s">
        <v>1664</v>
      </c>
      <c r="B57" s="5"/>
    </row>
    <row r="58" spans="1:4">
      <c r="A58" s="8" t="s">
        <v>1666</v>
      </c>
      <c r="B58" t="s">
        <v>2687</v>
      </c>
    </row>
    <row r="59" spans="1:4">
      <c r="A59" s="5" t="s">
        <v>1858</v>
      </c>
    </row>
    <row r="60" spans="1:4">
      <c r="A60" s="8" t="s">
        <v>66</v>
      </c>
    </row>
    <row r="61" spans="1:4">
      <c r="A61" s="5" t="s">
        <v>2119</v>
      </c>
    </row>
    <row r="62" spans="1:4">
      <c r="A62" s="8" t="s">
        <v>66</v>
      </c>
    </row>
    <row r="63" spans="1:4">
      <c r="A63" s="9" t="s">
        <v>1710</v>
      </c>
      <c r="B63" s="5"/>
    </row>
    <row r="64" spans="1:4">
      <c r="A64" s="10" t="s">
        <v>66</v>
      </c>
    </row>
    <row r="65" spans="1:4">
      <c r="A65" s="10" t="s">
        <v>66</v>
      </c>
      <c r="B65" s="5"/>
    </row>
    <row r="66" spans="1:4">
      <c r="A66" s="10" t="s">
        <v>66</v>
      </c>
      <c r="B66" s="5"/>
    </row>
    <row r="67" spans="1:4">
      <c r="A67" s="11" t="s">
        <v>1709</v>
      </c>
      <c r="B67" s="5"/>
    </row>
    <row r="68" spans="1:4">
      <c r="A68" s="10" t="s">
        <v>66</v>
      </c>
      <c r="B68" s="5"/>
    </row>
    <row r="69" spans="1:4">
      <c r="A69" s="9" t="s">
        <v>1708</v>
      </c>
      <c r="B69" s="5"/>
    </row>
    <row r="70" spans="1:4">
      <c r="A70" s="10" t="s">
        <v>66</v>
      </c>
      <c r="B70" s="5"/>
    </row>
    <row r="71" spans="1:4">
      <c r="A71" s="9" t="s">
        <v>1636</v>
      </c>
      <c r="B71" s="5"/>
    </row>
    <row r="72" spans="1:4">
      <c r="A72" s="10" t="s">
        <v>66</v>
      </c>
      <c r="B72" s="5"/>
    </row>
    <row r="73" spans="1:4">
      <c r="A73" s="11" t="s">
        <v>1663</v>
      </c>
      <c r="B73" s="5"/>
    </row>
    <row r="74" spans="1:4">
      <c r="A74" s="8" t="s">
        <v>1666</v>
      </c>
    </row>
    <row r="75" spans="1:4">
      <c r="A75" s="11" t="s">
        <v>1707</v>
      </c>
      <c r="B75" s="5"/>
    </row>
    <row r="76" spans="1:4">
      <c r="A76" s="8" t="s">
        <v>1666</v>
      </c>
    </row>
    <row r="77" spans="1:4">
      <c r="A77" s="13" t="s">
        <v>78</v>
      </c>
      <c r="B77" s="139">
        <v>45012</v>
      </c>
      <c r="C77" s="155" t="s">
        <v>2054</v>
      </c>
      <c r="D77" t="s">
        <v>2479</v>
      </c>
    </row>
    <row r="78" spans="1:4">
      <c r="A78" s="11" t="s">
        <v>1664</v>
      </c>
      <c r="B78" s="5"/>
    </row>
    <row r="79" spans="1:4">
      <c r="A79" s="8" t="s">
        <v>1666</v>
      </c>
      <c r="B79" t="s">
        <v>2478</v>
      </c>
    </row>
    <row r="80" spans="1:4">
      <c r="A80" s="5" t="s">
        <v>1858</v>
      </c>
    </row>
    <row r="81" spans="1:2">
      <c r="A81" s="8" t="s">
        <v>66</v>
      </c>
      <c r="B81" t="s">
        <v>2676</v>
      </c>
    </row>
    <row r="82" spans="1:2">
      <c r="A82" s="5" t="s">
        <v>2119</v>
      </c>
    </row>
    <row r="83" spans="1:2">
      <c r="A83" s="8" t="s">
        <v>66</v>
      </c>
      <c r="B83" t="s">
        <v>2677</v>
      </c>
    </row>
    <row r="84" spans="1:2">
      <c r="A84" s="9" t="s">
        <v>1710</v>
      </c>
      <c r="B84" s="5"/>
    </row>
    <row r="85" spans="1:2">
      <c r="A85" s="10" t="s">
        <v>66</v>
      </c>
      <c r="B85" t="s">
        <v>2678</v>
      </c>
    </row>
    <row r="86" spans="1:2">
      <c r="A86" s="10" t="s">
        <v>66</v>
      </c>
      <c r="B86" s="5" t="s">
        <v>2679</v>
      </c>
    </row>
    <row r="87" spans="1:2">
      <c r="A87" s="10" t="s">
        <v>66</v>
      </c>
      <c r="B87" s="5" t="s">
        <v>2680</v>
      </c>
    </row>
    <row r="88" spans="1:2">
      <c r="A88" s="11" t="s">
        <v>1709</v>
      </c>
      <c r="B88" s="5"/>
    </row>
    <row r="89" spans="1:2">
      <c r="A89" s="10" t="s">
        <v>66</v>
      </c>
      <c r="B89" s="5" t="s">
        <v>2681</v>
      </c>
    </row>
    <row r="90" spans="1:2">
      <c r="A90" s="9" t="s">
        <v>1708</v>
      </c>
      <c r="B90" s="5"/>
    </row>
    <row r="91" spans="1:2">
      <c r="A91" s="10" t="s">
        <v>66</v>
      </c>
      <c r="B91" s="5" t="s">
        <v>1435</v>
      </c>
    </row>
    <row r="92" spans="1:2">
      <c r="A92" s="9" t="s">
        <v>1636</v>
      </c>
      <c r="B92" s="5"/>
    </row>
    <row r="93" spans="1:2">
      <c r="A93" s="10" t="s">
        <v>66</v>
      </c>
      <c r="B93" s="5" t="s">
        <v>2682</v>
      </c>
    </row>
    <row r="94" spans="1:2">
      <c r="A94" s="11" t="s">
        <v>1663</v>
      </c>
      <c r="B94" s="5"/>
    </row>
    <row r="95" spans="1:2">
      <c r="A95" s="8" t="s">
        <v>1666</v>
      </c>
      <c r="B95" t="s">
        <v>2683</v>
      </c>
    </row>
    <row r="96" spans="1:2">
      <c r="A96" s="11" t="s">
        <v>1707</v>
      </c>
      <c r="B96" s="5"/>
    </row>
    <row r="97" spans="1:4">
      <c r="A97" s="8" t="s">
        <v>1666</v>
      </c>
      <c r="B97" t="s">
        <v>2685</v>
      </c>
    </row>
    <row r="98" spans="1:4">
      <c r="A98" s="13" t="s">
        <v>78</v>
      </c>
      <c r="B98" s="139">
        <v>45011</v>
      </c>
      <c r="C98" s="155" t="s">
        <v>2054</v>
      </c>
      <c r="D98" t="s">
        <v>2466</v>
      </c>
    </row>
    <row r="99" spans="1:4">
      <c r="A99" s="11" t="s">
        <v>1664</v>
      </c>
      <c r="B99" s="5"/>
    </row>
    <row r="100" spans="1:4">
      <c r="A100" s="8" t="s">
        <v>1666</v>
      </c>
      <c r="B100" t="s">
        <v>2464</v>
      </c>
    </row>
    <row r="101" spans="1:4">
      <c r="A101" s="5" t="s">
        <v>1858</v>
      </c>
    </row>
    <row r="102" spans="1:4">
      <c r="A102" s="8" t="s">
        <v>66</v>
      </c>
      <c r="B102" t="s">
        <v>2467</v>
      </c>
    </row>
    <row r="103" spans="1:4">
      <c r="A103" s="5" t="s">
        <v>2119</v>
      </c>
    </row>
    <row r="104" spans="1:4">
      <c r="A104" s="8" t="s">
        <v>66</v>
      </c>
      <c r="B104" t="s">
        <v>2468</v>
      </c>
    </row>
    <row r="105" spans="1:4">
      <c r="A105" s="9" t="s">
        <v>1710</v>
      </c>
      <c r="B105" s="5"/>
    </row>
    <row r="106" spans="1:4">
      <c r="A106" s="10" t="s">
        <v>66</v>
      </c>
      <c r="B106" t="s">
        <v>2469</v>
      </c>
    </row>
    <row r="107" spans="1:4">
      <c r="A107" s="10" t="s">
        <v>66</v>
      </c>
      <c r="B107" s="5" t="s">
        <v>2470</v>
      </c>
    </row>
    <row r="108" spans="1:4">
      <c r="A108" s="10" t="s">
        <v>66</v>
      </c>
      <c r="B108" s="5" t="s">
        <v>2471</v>
      </c>
    </row>
    <row r="109" spans="1:4">
      <c r="A109" s="11" t="s">
        <v>1709</v>
      </c>
      <c r="B109" s="5"/>
    </row>
    <row r="110" spans="1:4">
      <c r="A110" s="10" t="s">
        <v>66</v>
      </c>
      <c r="B110" s="5" t="s">
        <v>2237</v>
      </c>
    </row>
    <row r="111" spans="1:4">
      <c r="A111" s="9" t="s">
        <v>1708</v>
      </c>
      <c r="B111" s="5"/>
    </row>
    <row r="112" spans="1:4">
      <c r="A112" s="10" t="s">
        <v>66</v>
      </c>
      <c r="B112" s="5" t="s">
        <v>1509</v>
      </c>
    </row>
    <row r="113" spans="1:4">
      <c r="A113" s="9" t="s">
        <v>1636</v>
      </c>
      <c r="B113" s="5"/>
    </row>
    <row r="114" spans="1:4">
      <c r="A114" s="10" t="s">
        <v>66</v>
      </c>
      <c r="B114" s="5" t="s">
        <v>2472</v>
      </c>
    </row>
    <row r="115" spans="1:4">
      <c r="A115" s="11" t="s">
        <v>1663</v>
      </c>
      <c r="B115" s="5"/>
    </row>
    <row r="116" spans="1:4">
      <c r="A116" s="8" t="s">
        <v>1666</v>
      </c>
      <c r="B116" t="s">
        <v>2473</v>
      </c>
    </row>
    <row r="117" spans="1:4">
      <c r="A117" s="11" t="s">
        <v>1707</v>
      </c>
      <c r="B117" s="5"/>
    </row>
    <row r="118" spans="1:4">
      <c r="A118" s="8" t="s">
        <v>1666</v>
      </c>
      <c r="B118" t="s">
        <v>2475</v>
      </c>
    </row>
    <row r="119" spans="1:4">
      <c r="A119" s="13" t="s">
        <v>78</v>
      </c>
      <c r="B119" s="139">
        <v>45010</v>
      </c>
      <c r="C119" s="155" t="s">
        <v>2054</v>
      </c>
      <c r="D119" t="s">
        <v>2447</v>
      </c>
    </row>
    <row r="120" spans="1:4">
      <c r="A120" s="11" t="s">
        <v>1664</v>
      </c>
      <c r="B120" s="5"/>
    </row>
    <row r="121" spans="1:4">
      <c r="A121" s="8" t="s">
        <v>1666</v>
      </c>
      <c r="B121" t="s">
        <v>2448</v>
      </c>
    </row>
    <row r="122" spans="1:4">
      <c r="A122" s="5" t="s">
        <v>1858</v>
      </c>
    </row>
    <row r="123" spans="1:4">
      <c r="A123" s="8" t="s">
        <v>66</v>
      </c>
      <c r="B123" t="s">
        <v>2454</v>
      </c>
    </row>
    <row r="124" spans="1:4">
      <c r="A124" s="5" t="s">
        <v>2119</v>
      </c>
    </row>
    <row r="125" spans="1:4">
      <c r="A125" s="8" t="s">
        <v>66</v>
      </c>
      <c r="B125" t="s">
        <v>2455</v>
      </c>
    </row>
    <row r="126" spans="1:4">
      <c r="A126" s="9" t="s">
        <v>1710</v>
      </c>
      <c r="B126" s="5"/>
    </row>
    <row r="127" spans="1:4">
      <c r="A127" s="10" t="s">
        <v>66</v>
      </c>
      <c r="B127" t="s">
        <v>2456</v>
      </c>
    </row>
    <row r="128" spans="1:4">
      <c r="A128" s="10" t="s">
        <v>66</v>
      </c>
      <c r="B128" s="5" t="s">
        <v>2457</v>
      </c>
    </row>
    <row r="129" spans="1:4">
      <c r="A129" s="10" t="s">
        <v>66</v>
      </c>
      <c r="B129" s="5" t="s">
        <v>2458</v>
      </c>
    </row>
    <row r="130" spans="1:4">
      <c r="A130" s="11" t="s">
        <v>1709</v>
      </c>
      <c r="B130" s="5"/>
    </row>
    <row r="131" spans="1:4">
      <c r="A131" s="10" t="s">
        <v>66</v>
      </c>
      <c r="B131" s="5" t="s">
        <v>2237</v>
      </c>
    </row>
    <row r="132" spans="1:4">
      <c r="A132" s="9" t="s">
        <v>1708</v>
      </c>
      <c r="B132" s="5"/>
    </row>
    <row r="133" spans="1:4">
      <c r="A133" s="10" t="s">
        <v>66</v>
      </c>
      <c r="B133" s="5" t="s">
        <v>1509</v>
      </c>
    </row>
    <row r="134" spans="1:4">
      <c r="A134" s="9" t="s">
        <v>1636</v>
      </c>
      <c r="B134" s="5"/>
    </row>
    <row r="135" spans="1:4">
      <c r="A135" s="10" t="s">
        <v>66</v>
      </c>
      <c r="B135" s="5" t="s">
        <v>2459</v>
      </c>
    </row>
    <row r="136" spans="1:4">
      <c r="A136" s="11" t="s">
        <v>1663</v>
      </c>
      <c r="B136" s="5"/>
    </row>
    <row r="137" spans="1:4">
      <c r="A137" s="8" t="s">
        <v>1666</v>
      </c>
      <c r="B137" t="s">
        <v>2460</v>
      </c>
    </row>
    <row r="138" spans="1:4">
      <c r="A138" s="11" t="s">
        <v>1707</v>
      </c>
      <c r="B138" s="5"/>
    </row>
    <row r="139" spans="1:4">
      <c r="A139" s="8" t="s">
        <v>1666</v>
      </c>
      <c r="B139" t="s">
        <v>2462</v>
      </c>
    </row>
    <row r="140" spans="1:4">
      <c r="A140" s="13" t="s">
        <v>78</v>
      </c>
      <c r="B140" s="139">
        <v>45009</v>
      </c>
      <c r="C140" s="155" t="s">
        <v>2054</v>
      </c>
      <c r="D140" t="s">
        <v>2413</v>
      </c>
    </row>
    <row r="141" spans="1:4">
      <c r="A141" s="11" t="s">
        <v>1664</v>
      </c>
      <c r="B141" s="5"/>
    </row>
    <row r="142" spans="1:4">
      <c r="A142" s="8" t="s">
        <v>1666</v>
      </c>
      <c r="B142" t="s">
        <v>2414</v>
      </c>
    </row>
    <row r="143" spans="1:4">
      <c r="A143" s="5" t="s">
        <v>1858</v>
      </c>
    </row>
    <row r="144" spans="1:4">
      <c r="A144" s="8" t="s">
        <v>66</v>
      </c>
      <c r="B144" t="s">
        <v>2438</v>
      </c>
    </row>
    <row r="145" spans="1:2">
      <c r="A145" s="5" t="s">
        <v>2119</v>
      </c>
    </row>
    <row r="146" spans="1:2">
      <c r="A146" s="8" t="s">
        <v>66</v>
      </c>
      <c r="B146" t="s">
        <v>2439</v>
      </c>
    </row>
    <row r="147" spans="1:2">
      <c r="A147" s="9" t="s">
        <v>1710</v>
      </c>
      <c r="B147" s="5"/>
    </row>
    <row r="148" spans="1:2">
      <c r="A148" s="10" t="s">
        <v>66</v>
      </c>
      <c r="B148" t="s">
        <v>2440</v>
      </c>
    </row>
    <row r="149" spans="1:2">
      <c r="A149" s="10" t="s">
        <v>66</v>
      </c>
      <c r="B149" s="5" t="s">
        <v>2441</v>
      </c>
    </row>
    <row r="150" spans="1:2">
      <c r="A150" s="10" t="s">
        <v>66</v>
      </c>
      <c r="B150" s="5" t="s">
        <v>2442</v>
      </c>
    </row>
    <row r="151" spans="1:2">
      <c r="A151" s="11" t="s">
        <v>1709</v>
      </c>
      <c r="B151" s="5"/>
    </row>
    <row r="152" spans="1:2">
      <c r="A152" s="10" t="s">
        <v>66</v>
      </c>
      <c r="B152" s="5" t="s">
        <v>2443</v>
      </c>
    </row>
    <row r="153" spans="1:2">
      <c r="A153" s="9" t="s">
        <v>1708</v>
      </c>
      <c r="B153" s="5"/>
    </row>
    <row r="154" spans="1:2">
      <c r="A154" s="10" t="s">
        <v>66</v>
      </c>
      <c r="B154" s="5" t="s">
        <v>1509</v>
      </c>
    </row>
    <row r="155" spans="1:2">
      <c r="A155" s="9" t="s">
        <v>1636</v>
      </c>
      <c r="B155" s="5"/>
    </row>
    <row r="156" spans="1:2">
      <c r="A156" s="10" t="s">
        <v>66</v>
      </c>
      <c r="B156" s="5" t="s">
        <v>2444</v>
      </c>
    </row>
    <row r="157" spans="1:2">
      <c r="A157" s="11" t="s">
        <v>1663</v>
      </c>
      <c r="B157" s="5"/>
    </row>
    <row r="158" spans="1:2">
      <c r="A158" s="8" t="s">
        <v>1666</v>
      </c>
      <c r="B158" t="s">
        <v>2445</v>
      </c>
    </row>
    <row r="159" spans="1:2">
      <c r="A159" s="11" t="s">
        <v>1707</v>
      </c>
      <c r="B159" s="5"/>
    </row>
    <row r="160" spans="1:2">
      <c r="A160" s="8" t="s">
        <v>1666</v>
      </c>
      <c r="B160" t="s">
        <v>2446</v>
      </c>
    </row>
    <row r="161" spans="1:4">
      <c r="A161" s="13" t="s">
        <v>78</v>
      </c>
      <c r="B161" s="139">
        <v>45008</v>
      </c>
      <c r="C161" s="155" t="s">
        <v>2054</v>
      </c>
      <c r="D161" t="s">
        <v>2399</v>
      </c>
    </row>
    <row r="162" spans="1:4">
      <c r="A162" s="11" t="s">
        <v>1664</v>
      </c>
      <c r="B162" s="5"/>
    </row>
    <row r="163" spans="1:4">
      <c r="A163" s="8" t="s">
        <v>1666</v>
      </c>
      <c r="B163" t="s">
        <v>2397</v>
      </c>
    </row>
    <row r="164" spans="1:4">
      <c r="A164" s="5" t="s">
        <v>1858</v>
      </c>
    </row>
    <row r="165" spans="1:4">
      <c r="A165" s="8" t="s">
        <v>66</v>
      </c>
      <c r="B165" t="s">
        <v>2403</v>
      </c>
    </row>
    <row r="166" spans="1:4">
      <c r="A166" s="5" t="s">
        <v>2119</v>
      </c>
    </row>
    <row r="167" spans="1:4">
      <c r="A167" s="8" t="s">
        <v>66</v>
      </c>
      <c r="B167" t="s">
        <v>2404</v>
      </c>
    </row>
    <row r="168" spans="1:4">
      <c r="A168" s="9" t="s">
        <v>1710</v>
      </c>
      <c r="B168" s="5"/>
    </row>
    <row r="169" spans="1:4">
      <c r="A169" s="10" t="s">
        <v>66</v>
      </c>
      <c r="B169" t="s">
        <v>2405</v>
      </c>
    </row>
    <row r="170" spans="1:4">
      <c r="A170" s="10" t="s">
        <v>66</v>
      </c>
      <c r="B170" s="5" t="s">
        <v>2406</v>
      </c>
    </row>
    <row r="171" spans="1:4">
      <c r="A171" s="10" t="s">
        <v>66</v>
      </c>
      <c r="B171" s="5" t="s">
        <v>2407</v>
      </c>
    </row>
    <row r="172" spans="1:4">
      <c r="A172" s="11" t="s">
        <v>1709</v>
      </c>
      <c r="B172" s="5"/>
    </row>
    <row r="173" spans="1:4">
      <c r="A173" s="10" t="s">
        <v>66</v>
      </c>
      <c r="B173" s="5" t="s">
        <v>2408</v>
      </c>
    </row>
    <row r="174" spans="1:4">
      <c r="A174" s="9" t="s">
        <v>1708</v>
      </c>
      <c r="B174" s="5"/>
    </row>
    <row r="175" spans="1:4">
      <c r="A175" s="10" t="s">
        <v>66</v>
      </c>
      <c r="B175" s="5" t="s">
        <v>1509</v>
      </c>
    </row>
    <row r="176" spans="1:4">
      <c r="A176" s="9" t="s">
        <v>1636</v>
      </c>
      <c r="B176" s="5"/>
    </row>
    <row r="177" spans="1:4">
      <c r="A177" s="10" t="s">
        <v>66</v>
      </c>
      <c r="B177" s="5" t="s">
        <v>2409</v>
      </c>
    </row>
    <row r="178" spans="1:4">
      <c r="A178" s="11" t="s">
        <v>1663</v>
      </c>
      <c r="B178" s="5"/>
    </row>
    <row r="179" spans="1:4">
      <c r="A179" s="8" t="s">
        <v>1666</v>
      </c>
      <c r="B179" t="s">
        <v>2410</v>
      </c>
    </row>
    <row r="180" spans="1:4">
      <c r="A180" s="11" t="s">
        <v>1707</v>
      </c>
    </row>
    <row r="181" spans="1:4">
      <c r="A181" s="8" t="s">
        <v>1666</v>
      </c>
      <c r="B181" s="5" t="s">
        <v>2411</v>
      </c>
    </row>
    <row r="182" spans="1:4">
      <c r="A182" s="13" t="s">
        <v>78</v>
      </c>
      <c r="B182" s="139">
        <v>45007</v>
      </c>
      <c r="C182" s="155" t="s">
        <v>2054</v>
      </c>
      <c r="D182" t="s">
        <v>2364</v>
      </c>
    </row>
    <row r="183" spans="1:4">
      <c r="A183" s="11" t="s">
        <v>2376</v>
      </c>
      <c r="B183" s="5"/>
    </row>
    <row r="184" spans="1:4">
      <c r="A184" s="8" t="s">
        <v>1666</v>
      </c>
      <c r="B184" t="s">
        <v>2365</v>
      </c>
    </row>
    <row r="185" spans="1:4">
      <c r="A185" s="5" t="s">
        <v>1858</v>
      </c>
    </row>
    <row r="186" spans="1:4">
      <c r="A186" s="8" t="s">
        <v>66</v>
      </c>
      <c r="B186" t="s">
        <v>2387</v>
      </c>
    </row>
    <row r="187" spans="1:4">
      <c r="A187" s="5" t="s">
        <v>2119</v>
      </c>
    </row>
    <row r="188" spans="1:4">
      <c r="A188" s="8" t="s">
        <v>66</v>
      </c>
      <c r="B188" t="s">
        <v>2388</v>
      </c>
    </row>
    <row r="189" spans="1:4">
      <c r="A189" s="9" t="s">
        <v>1710</v>
      </c>
      <c r="B189" s="5"/>
    </row>
    <row r="190" spans="1:4">
      <c r="A190" s="10" t="s">
        <v>66</v>
      </c>
      <c r="B190" t="s">
        <v>2391</v>
      </c>
    </row>
    <row r="191" spans="1:4">
      <c r="A191" s="10" t="s">
        <v>66</v>
      </c>
      <c r="B191" s="5" t="s">
        <v>2390</v>
      </c>
    </row>
    <row r="192" spans="1:4">
      <c r="A192" s="10" t="s">
        <v>66</v>
      </c>
      <c r="B192" s="5" t="s">
        <v>2389</v>
      </c>
    </row>
    <row r="193" spans="1:4">
      <c r="A193" s="11" t="s">
        <v>1709</v>
      </c>
      <c r="B193" s="5"/>
    </row>
    <row r="194" spans="1:4">
      <c r="A194" s="10" t="s">
        <v>66</v>
      </c>
      <c r="B194" s="5" t="s">
        <v>2392</v>
      </c>
    </row>
    <row r="195" spans="1:4">
      <c r="A195" s="9" t="s">
        <v>1708</v>
      </c>
      <c r="B195" s="5"/>
    </row>
    <row r="196" spans="1:4">
      <c r="A196" s="10" t="s">
        <v>66</v>
      </c>
      <c r="B196" s="5" t="s">
        <v>1435</v>
      </c>
    </row>
    <row r="197" spans="1:4">
      <c r="A197" s="9" t="s">
        <v>1636</v>
      </c>
      <c r="B197" s="5"/>
    </row>
    <row r="198" spans="1:4">
      <c r="A198" s="10" t="s">
        <v>66</v>
      </c>
      <c r="B198" s="5" t="s">
        <v>2393</v>
      </c>
    </row>
    <row r="199" spans="1:4">
      <c r="A199" s="11" t="s">
        <v>1663</v>
      </c>
      <c r="B199" s="5"/>
    </row>
    <row r="200" spans="1:4">
      <c r="A200" s="8" t="s">
        <v>1666</v>
      </c>
      <c r="B200" t="s">
        <v>2394</v>
      </c>
    </row>
    <row r="201" spans="1:4">
      <c r="A201" s="11" t="s">
        <v>1707</v>
      </c>
      <c r="B201" s="5"/>
    </row>
    <row r="202" spans="1:4">
      <c r="A202" s="8" t="s">
        <v>1666</v>
      </c>
      <c r="B202" t="s">
        <v>2395</v>
      </c>
    </row>
    <row r="203" spans="1:4">
      <c r="A203" s="13" t="s">
        <v>78</v>
      </c>
      <c r="B203" s="139">
        <v>45006</v>
      </c>
      <c r="C203" s="155" t="s">
        <v>2054</v>
      </c>
      <c r="D203" t="s">
        <v>2337</v>
      </c>
    </row>
    <row r="204" spans="1:4">
      <c r="A204" s="11" t="s">
        <v>1664</v>
      </c>
      <c r="B204" s="5"/>
    </row>
    <row r="205" spans="1:4">
      <c r="A205" s="8" t="s">
        <v>1666</v>
      </c>
      <c r="B205" t="s">
        <v>2338</v>
      </c>
    </row>
    <row r="206" spans="1:4">
      <c r="A206" s="5" t="s">
        <v>1858</v>
      </c>
    </row>
    <row r="207" spans="1:4">
      <c r="A207" s="8" t="s">
        <v>66</v>
      </c>
      <c r="B207" t="s">
        <v>2351</v>
      </c>
    </row>
    <row r="208" spans="1:4">
      <c r="A208" s="5" t="s">
        <v>2119</v>
      </c>
    </row>
    <row r="209" spans="1:4">
      <c r="A209" s="8" t="s">
        <v>66</v>
      </c>
      <c r="B209" t="s">
        <v>2352</v>
      </c>
    </row>
    <row r="210" spans="1:4">
      <c r="A210" s="9" t="s">
        <v>1710</v>
      </c>
      <c r="B210" s="5"/>
    </row>
    <row r="211" spans="1:4">
      <c r="A211" s="10" t="s">
        <v>66</v>
      </c>
      <c r="B211" t="s">
        <v>2353</v>
      </c>
    </row>
    <row r="212" spans="1:4">
      <c r="A212" s="10" t="s">
        <v>66</v>
      </c>
      <c r="B212" s="5" t="s">
        <v>2354</v>
      </c>
    </row>
    <row r="213" spans="1:4">
      <c r="A213" s="10" t="s">
        <v>66</v>
      </c>
      <c r="B213" s="5" t="s">
        <v>2355</v>
      </c>
    </row>
    <row r="214" spans="1:4">
      <c r="A214" s="11" t="s">
        <v>1709</v>
      </c>
      <c r="B214" s="5"/>
    </row>
    <row r="215" spans="1:4">
      <c r="A215" s="10" t="s">
        <v>66</v>
      </c>
      <c r="B215" s="5" t="s">
        <v>2356</v>
      </c>
    </row>
    <row r="216" spans="1:4">
      <c r="A216" s="9" t="s">
        <v>1708</v>
      </c>
      <c r="B216" s="5"/>
    </row>
    <row r="217" spans="1:4">
      <c r="A217" s="10" t="s">
        <v>66</v>
      </c>
      <c r="B217" s="5" t="s">
        <v>2357</v>
      </c>
    </row>
    <row r="218" spans="1:4">
      <c r="A218" s="9" t="s">
        <v>1636</v>
      </c>
      <c r="B218" s="5"/>
    </row>
    <row r="219" spans="1:4">
      <c r="A219" s="10" t="s">
        <v>66</v>
      </c>
      <c r="B219" s="5" t="s">
        <v>2358</v>
      </c>
    </row>
    <row r="220" spans="1:4">
      <c r="A220" s="11" t="s">
        <v>1663</v>
      </c>
      <c r="B220" s="5"/>
    </row>
    <row r="221" spans="1:4">
      <c r="A221" s="8" t="s">
        <v>1666</v>
      </c>
      <c r="B221" t="s">
        <v>2360</v>
      </c>
    </row>
    <row r="222" spans="1:4">
      <c r="A222" s="11" t="s">
        <v>1707</v>
      </c>
      <c r="B222" s="5"/>
    </row>
    <row r="223" spans="1:4">
      <c r="A223" s="8" t="s">
        <v>1666</v>
      </c>
      <c r="B223" t="s">
        <v>2361</v>
      </c>
    </row>
    <row r="224" spans="1:4">
      <c r="A224" s="13" t="s">
        <v>78</v>
      </c>
      <c r="B224" s="139">
        <v>45005</v>
      </c>
      <c r="C224" s="155" t="s">
        <v>2054</v>
      </c>
      <c r="D224" t="s">
        <v>2302</v>
      </c>
    </row>
    <row r="225" spans="1:2">
      <c r="A225" s="11" t="s">
        <v>1664</v>
      </c>
      <c r="B225" s="5"/>
    </row>
    <row r="226" spans="1:2">
      <c r="A226" s="8" t="s">
        <v>1666</v>
      </c>
      <c r="B226" t="s">
        <v>2303</v>
      </c>
    </row>
    <row r="227" spans="1:2">
      <c r="A227" s="5" t="s">
        <v>1858</v>
      </c>
    </row>
    <row r="228" spans="1:2">
      <c r="A228" s="8" t="s">
        <v>66</v>
      </c>
      <c r="B228" t="s">
        <v>2326</v>
      </c>
    </row>
    <row r="229" spans="1:2">
      <c r="A229" s="5" t="s">
        <v>2119</v>
      </c>
    </row>
    <row r="230" spans="1:2">
      <c r="A230" s="8" t="s">
        <v>66</v>
      </c>
      <c r="B230" t="s">
        <v>2327</v>
      </c>
    </row>
    <row r="231" spans="1:2">
      <c r="A231" s="9" t="s">
        <v>1710</v>
      </c>
      <c r="B231" s="5"/>
    </row>
    <row r="232" spans="1:2">
      <c r="A232" s="10" t="s">
        <v>66</v>
      </c>
      <c r="B232" t="s">
        <v>2328</v>
      </c>
    </row>
    <row r="233" spans="1:2">
      <c r="A233" s="10" t="s">
        <v>66</v>
      </c>
      <c r="B233" s="5" t="s">
        <v>2329</v>
      </c>
    </row>
    <row r="234" spans="1:2">
      <c r="A234" s="10" t="s">
        <v>66</v>
      </c>
      <c r="B234" s="5" t="s">
        <v>2330</v>
      </c>
    </row>
    <row r="235" spans="1:2">
      <c r="A235" s="11" t="s">
        <v>1709</v>
      </c>
      <c r="B235" s="5"/>
    </row>
    <row r="236" spans="1:2">
      <c r="A236" s="10" t="s">
        <v>66</v>
      </c>
      <c r="B236" s="5" t="s">
        <v>2331</v>
      </c>
    </row>
    <row r="237" spans="1:2">
      <c r="A237" s="9" t="s">
        <v>1708</v>
      </c>
      <c r="B237" s="5"/>
    </row>
    <row r="238" spans="1:2">
      <c r="A238" s="10" t="s">
        <v>66</v>
      </c>
      <c r="B238" s="5" t="s">
        <v>1435</v>
      </c>
    </row>
    <row r="239" spans="1:2">
      <c r="A239" s="9" t="s">
        <v>1636</v>
      </c>
      <c r="B239" s="5"/>
    </row>
    <row r="240" spans="1:2">
      <c r="A240" s="10" t="s">
        <v>66</v>
      </c>
      <c r="B240" s="5" t="s">
        <v>2332</v>
      </c>
    </row>
    <row r="241" spans="1:5">
      <c r="A241" s="11" t="s">
        <v>1663</v>
      </c>
      <c r="B241" s="5"/>
    </row>
    <row r="242" spans="1:5">
      <c r="A242" s="8" t="s">
        <v>1666</v>
      </c>
      <c r="B242" t="s">
        <v>2333</v>
      </c>
    </row>
    <row r="243" spans="1:5">
      <c r="A243" s="11" t="s">
        <v>1707</v>
      </c>
      <c r="B243" s="5"/>
    </row>
    <row r="244" spans="1:5" s="199" customFormat="1">
      <c r="A244" s="198" t="s">
        <v>1666</v>
      </c>
      <c r="B244" s="199" t="s">
        <v>2336</v>
      </c>
    </row>
    <row r="245" spans="1:5">
      <c r="A245" s="13" t="s">
        <v>80</v>
      </c>
      <c r="C245" s="12" t="s">
        <v>2113</v>
      </c>
      <c r="D245" s="155" t="s">
        <v>1600</v>
      </c>
      <c r="E245" t="s">
        <v>2305</v>
      </c>
    </row>
    <row r="246" spans="1:5">
      <c r="A246" s="16" t="s">
        <v>1447</v>
      </c>
      <c r="D246" s="12"/>
    </row>
    <row r="247" spans="1:5">
      <c r="A247" s="14" t="s">
        <v>66</v>
      </c>
      <c r="B247" t="s">
        <v>2281</v>
      </c>
      <c r="D247" s="12"/>
    </row>
    <row r="248" spans="1:5">
      <c r="A248" s="14" t="s">
        <v>66</v>
      </c>
      <c r="B248" s="5" t="s">
        <v>2268</v>
      </c>
      <c r="D248" s="12"/>
    </row>
    <row r="249" spans="1:5">
      <c r="A249" s="14" t="s">
        <v>66</v>
      </c>
      <c r="B249" t="s">
        <v>2296</v>
      </c>
      <c r="D249" s="12"/>
    </row>
    <row r="250" spans="1:5">
      <c r="A250" s="16" t="s">
        <v>1599</v>
      </c>
      <c r="D250" s="12"/>
    </row>
    <row r="251" spans="1:5">
      <c r="A251" s="14" t="s">
        <v>66</v>
      </c>
      <c r="B251" t="s">
        <v>2174</v>
      </c>
      <c r="D251" s="12"/>
    </row>
    <row r="252" spans="1:5">
      <c r="A252" s="14" t="s">
        <v>66</v>
      </c>
      <c r="B252" t="s">
        <v>2264</v>
      </c>
      <c r="D252" s="12"/>
    </row>
    <row r="253" spans="1:5">
      <c r="A253" s="14" t="s">
        <v>66</v>
      </c>
      <c r="B253" t="s">
        <v>2279</v>
      </c>
      <c r="D253" s="12"/>
    </row>
    <row r="254" spans="1:5">
      <c r="A254" s="16" t="s">
        <v>2306</v>
      </c>
      <c r="D254" s="12"/>
    </row>
    <row r="255" spans="1:5">
      <c r="A255" s="14" t="s">
        <v>66</v>
      </c>
      <c r="B255" t="s">
        <v>2265</v>
      </c>
      <c r="D255" s="12"/>
    </row>
    <row r="256" spans="1:5">
      <c r="A256" s="16" t="s">
        <v>2307</v>
      </c>
      <c r="D256" s="12"/>
    </row>
    <row r="257" spans="1:4">
      <c r="A257" s="14" t="s">
        <v>66</v>
      </c>
      <c r="B257" t="s">
        <v>2310</v>
      </c>
      <c r="D257" s="12"/>
    </row>
    <row r="258" spans="1:4">
      <c r="A258" s="14" t="s">
        <v>66</v>
      </c>
      <c r="B258" t="s">
        <v>2309</v>
      </c>
      <c r="D258" s="12"/>
    </row>
    <row r="259" spans="1:4">
      <c r="A259" s="14" t="s">
        <v>66</v>
      </c>
      <c r="B259" t="s">
        <v>1033</v>
      </c>
      <c r="D259" s="12"/>
    </row>
    <row r="260" spans="1:4">
      <c r="A260" s="16" t="s">
        <v>2308</v>
      </c>
      <c r="D260" s="12"/>
    </row>
    <row r="261" spans="1:4">
      <c r="A261" s="14" t="s">
        <v>66</v>
      </c>
      <c r="B261" t="s">
        <v>2311</v>
      </c>
      <c r="D261" s="12"/>
    </row>
    <row r="262" spans="1:4">
      <c r="A262" s="13" t="s">
        <v>78</v>
      </c>
      <c r="B262" s="139">
        <v>45004</v>
      </c>
      <c r="C262" s="155" t="s">
        <v>2054</v>
      </c>
      <c r="D262" t="s">
        <v>2288</v>
      </c>
    </row>
    <row r="263" spans="1:4">
      <c r="A263" s="11" t="s">
        <v>1664</v>
      </c>
      <c r="B263" s="5"/>
    </row>
    <row r="264" spans="1:4">
      <c r="A264" s="8" t="s">
        <v>1666</v>
      </c>
      <c r="B264" t="s">
        <v>2289</v>
      </c>
    </row>
    <row r="265" spans="1:4">
      <c r="A265" s="5" t="s">
        <v>1858</v>
      </c>
    </row>
    <row r="266" spans="1:4">
      <c r="A266" s="8" t="s">
        <v>66</v>
      </c>
      <c r="B266" t="s">
        <v>2292</v>
      </c>
    </row>
    <row r="267" spans="1:4">
      <c r="A267" s="5" t="s">
        <v>2119</v>
      </c>
    </row>
    <row r="268" spans="1:4">
      <c r="A268" s="8" t="s">
        <v>66</v>
      </c>
      <c r="B268" t="s">
        <v>2293</v>
      </c>
    </row>
    <row r="269" spans="1:4">
      <c r="A269" s="9" t="s">
        <v>1710</v>
      </c>
      <c r="B269" s="5"/>
    </row>
    <row r="270" spans="1:4">
      <c r="A270" s="10" t="s">
        <v>66</v>
      </c>
      <c r="B270" t="s">
        <v>2296</v>
      </c>
    </row>
    <row r="271" spans="1:4">
      <c r="A271" s="10" t="s">
        <v>66</v>
      </c>
      <c r="B271" t="s">
        <v>2294</v>
      </c>
    </row>
    <row r="272" spans="1:4">
      <c r="A272" s="10" t="s">
        <v>66</v>
      </c>
      <c r="B272" s="5" t="s">
        <v>2295</v>
      </c>
    </row>
    <row r="273" spans="1:4">
      <c r="A273" s="11" t="s">
        <v>1709</v>
      </c>
      <c r="B273" s="5"/>
    </row>
    <row r="274" spans="1:4">
      <c r="A274" s="10" t="s">
        <v>66</v>
      </c>
      <c r="B274" s="5" t="s">
        <v>2297</v>
      </c>
    </row>
    <row r="275" spans="1:4">
      <c r="A275" s="9" t="s">
        <v>1708</v>
      </c>
      <c r="B275" s="5"/>
    </row>
    <row r="276" spans="1:4">
      <c r="A276" s="10" t="s">
        <v>66</v>
      </c>
      <c r="B276" s="5" t="s">
        <v>1509</v>
      </c>
    </row>
    <row r="277" spans="1:4">
      <c r="A277" s="9" t="s">
        <v>1636</v>
      </c>
      <c r="B277" s="5"/>
    </row>
    <row r="278" spans="1:4">
      <c r="A278" s="10" t="s">
        <v>66</v>
      </c>
      <c r="B278" s="5" t="s">
        <v>2298</v>
      </c>
    </row>
    <row r="279" spans="1:4">
      <c r="A279" s="11" t="s">
        <v>1663</v>
      </c>
      <c r="B279" s="5"/>
    </row>
    <row r="280" spans="1:4">
      <c r="A280" s="8" t="s">
        <v>1666</v>
      </c>
      <c r="B280" t="s">
        <v>2299</v>
      </c>
    </row>
    <row r="281" spans="1:4">
      <c r="A281" s="11" t="s">
        <v>1707</v>
      </c>
      <c r="B281" s="5"/>
    </row>
    <row r="282" spans="1:4">
      <c r="A282" s="8" t="s">
        <v>1666</v>
      </c>
      <c r="B282" t="s">
        <v>2301</v>
      </c>
    </row>
    <row r="283" spans="1:4">
      <c r="A283" s="13" t="s">
        <v>78</v>
      </c>
      <c r="B283" s="139">
        <v>45003</v>
      </c>
      <c r="C283" s="155" t="s">
        <v>2054</v>
      </c>
      <c r="D283" t="s">
        <v>2274</v>
      </c>
    </row>
    <row r="284" spans="1:4">
      <c r="A284" s="11" t="s">
        <v>1664</v>
      </c>
      <c r="B284" s="5"/>
    </row>
    <row r="285" spans="1:4">
      <c r="A285" s="8" t="s">
        <v>1666</v>
      </c>
      <c r="B285" t="s">
        <v>2275</v>
      </c>
    </row>
    <row r="286" spans="1:4">
      <c r="A286" s="5" t="s">
        <v>1858</v>
      </c>
    </row>
    <row r="287" spans="1:4">
      <c r="A287" s="8" t="s">
        <v>66</v>
      </c>
      <c r="B287" t="s">
        <v>2279</v>
      </c>
    </row>
    <row r="288" spans="1:4">
      <c r="A288" s="5" t="s">
        <v>2119</v>
      </c>
    </row>
    <row r="289" spans="1:4">
      <c r="A289" s="8" t="s">
        <v>66</v>
      </c>
      <c r="B289" t="s">
        <v>2280</v>
      </c>
    </row>
    <row r="290" spans="1:4">
      <c r="A290" s="9" t="s">
        <v>1710</v>
      </c>
      <c r="B290" s="5"/>
    </row>
    <row r="291" spans="1:4">
      <c r="A291" s="10" t="s">
        <v>66</v>
      </c>
      <c r="B291" t="s">
        <v>2281</v>
      </c>
    </row>
    <row r="292" spans="1:4">
      <c r="A292" s="10" t="s">
        <v>66</v>
      </c>
      <c r="B292" s="5" t="s">
        <v>2282</v>
      </c>
    </row>
    <row r="293" spans="1:4">
      <c r="A293" s="10" t="s">
        <v>66</v>
      </c>
      <c r="B293" s="5" t="s">
        <v>2283</v>
      </c>
    </row>
    <row r="294" spans="1:4">
      <c r="A294" s="11" t="s">
        <v>1709</v>
      </c>
      <c r="B294" s="5"/>
    </row>
    <row r="295" spans="1:4">
      <c r="A295" s="10" t="s">
        <v>66</v>
      </c>
      <c r="B295" s="5" t="s">
        <v>2237</v>
      </c>
    </row>
    <row r="296" spans="1:4">
      <c r="A296" s="9" t="s">
        <v>1708</v>
      </c>
      <c r="B296" s="5"/>
    </row>
    <row r="297" spans="1:4">
      <c r="A297" s="10" t="s">
        <v>66</v>
      </c>
      <c r="B297" s="5" t="s">
        <v>1509</v>
      </c>
    </row>
    <row r="298" spans="1:4">
      <c r="A298" s="9" t="s">
        <v>1636</v>
      </c>
      <c r="B298" s="5"/>
    </row>
    <row r="299" spans="1:4">
      <c r="A299" s="10" t="s">
        <v>66</v>
      </c>
      <c r="B299" s="5" t="s">
        <v>2284</v>
      </c>
    </row>
    <row r="300" spans="1:4">
      <c r="A300" s="11" t="s">
        <v>1663</v>
      </c>
      <c r="B300" s="5"/>
    </row>
    <row r="301" spans="1:4">
      <c r="A301" s="8" t="s">
        <v>1666</v>
      </c>
      <c r="B301" t="s">
        <v>2285</v>
      </c>
    </row>
    <row r="302" spans="1:4">
      <c r="A302" s="11" t="s">
        <v>1707</v>
      </c>
      <c r="B302" s="5"/>
    </row>
    <row r="303" spans="1:4">
      <c r="A303" s="8" t="s">
        <v>1666</v>
      </c>
      <c r="B303" t="s">
        <v>2287</v>
      </c>
    </row>
    <row r="304" spans="1:4">
      <c r="A304" s="13" t="s">
        <v>78</v>
      </c>
      <c r="B304" s="139">
        <v>45002</v>
      </c>
      <c r="C304" s="155" t="s">
        <v>2054</v>
      </c>
      <c r="D304" t="s">
        <v>2242</v>
      </c>
    </row>
    <row r="305" spans="1:2">
      <c r="A305" s="11" t="s">
        <v>1664</v>
      </c>
      <c r="B305" s="5"/>
    </row>
    <row r="306" spans="1:2">
      <c r="A306" s="8" t="s">
        <v>1666</v>
      </c>
      <c r="B306" t="s">
        <v>2243</v>
      </c>
    </row>
    <row r="307" spans="1:2">
      <c r="A307" s="5" t="s">
        <v>1858</v>
      </c>
    </row>
    <row r="308" spans="1:2">
      <c r="A308" s="8" t="s">
        <v>66</v>
      </c>
      <c r="B308" t="s">
        <v>2264</v>
      </c>
    </row>
    <row r="309" spans="1:2">
      <c r="A309" s="5" t="s">
        <v>2119</v>
      </c>
    </row>
    <row r="310" spans="1:2">
      <c r="A310" s="8" t="s">
        <v>66</v>
      </c>
      <c r="B310" t="s">
        <v>2265</v>
      </c>
    </row>
    <row r="311" spans="1:2">
      <c r="A311" s="9" t="s">
        <v>1710</v>
      </c>
      <c r="B311" s="5"/>
    </row>
    <row r="312" spans="1:2">
      <c r="A312" s="10" t="s">
        <v>66</v>
      </c>
      <c r="B312" t="s">
        <v>2266</v>
      </c>
    </row>
    <row r="313" spans="1:2">
      <c r="A313" s="10" t="s">
        <v>66</v>
      </c>
      <c r="B313" s="5" t="s">
        <v>2267</v>
      </c>
    </row>
    <row r="314" spans="1:2">
      <c r="A314" s="10" t="s">
        <v>66</v>
      </c>
      <c r="B314" s="5" t="s">
        <v>2268</v>
      </c>
    </row>
    <row r="315" spans="1:2">
      <c r="A315" s="11" t="s">
        <v>1709</v>
      </c>
      <c r="B315" s="5"/>
    </row>
    <row r="316" spans="1:2">
      <c r="A316" s="10" t="s">
        <v>66</v>
      </c>
      <c r="B316" s="5" t="s">
        <v>2237</v>
      </c>
    </row>
    <row r="317" spans="1:2">
      <c r="A317" s="9" t="s">
        <v>1708</v>
      </c>
      <c r="B317" s="5"/>
    </row>
    <row r="318" spans="1:2">
      <c r="A318" s="10" t="s">
        <v>66</v>
      </c>
      <c r="B318" s="5" t="s">
        <v>1509</v>
      </c>
    </row>
    <row r="319" spans="1:2">
      <c r="A319" s="9" t="s">
        <v>1636</v>
      </c>
      <c r="B319" s="5"/>
    </row>
    <row r="320" spans="1:2">
      <c r="A320" s="10" t="s">
        <v>66</v>
      </c>
      <c r="B320" s="5" t="s">
        <v>2269</v>
      </c>
    </row>
    <row r="321" spans="1:4">
      <c r="A321" s="11" t="s">
        <v>1663</v>
      </c>
      <c r="B321" s="5"/>
    </row>
    <row r="322" spans="1:4">
      <c r="A322" s="8" t="s">
        <v>1666</v>
      </c>
      <c r="B322" t="s">
        <v>2270</v>
      </c>
    </row>
    <row r="323" spans="1:4">
      <c r="A323" s="11" t="s">
        <v>1707</v>
      </c>
      <c r="B323" s="5"/>
    </row>
    <row r="324" spans="1:4">
      <c r="A324" s="8" t="s">
        <v>1666</v>
      </c>
      <c r="B324" t="s">
        <v>2272</v>
      </c>
    </row>
    <row r="325" spans="1:4">
      <c r="A325" s="13" t="s">
        <v>78</v>
      </c>
      <c r="B325" s="139">
        <v>45001</v>
      </c>
      <c r="C325" s="155" t="s">
        <v>2054</v>
      </c>
      <c r="D325" t="s">
        <v>2186</v>
      </c>
    </row>
    <row r="326" spans="1:4">
      <c r="A326" s="11" t="s">
        <v>1664</v>
      </c>
      <c r="B326" s="5"/>
    </row>
    <row r="327" spans="1:4">
      <c r="A327" s="8" t="s">
        <v>1666</v>
      </c>
      <c r="B327" t="s">
        <v>2187</v>
      </c>
    </row>
    <row r="328" spans="1:4">
      <c r="A328" s="5" t="s">
        <v>1858</v>
      </c>
    </row>
    <row r="329" spans="1:4">
      <c r="A329" s="8" t="s">
        <v>66</v>
      </c>
      <c r="B329" t="s">
        <v>2233</v>
      </c>
    </row>
    <row r="330" spans="1:4">
      <c r="A330" s="5" t="s">
        <v>2119</v>
      </c>
    </row>
    <row r="331" spans="1:4">
      <c r="A331" s="8" t="s">
        <v>66</v>
      </c>
      <c r="B331" t="s">
        <v>2234</v>
      </c>
    </row>
    <row r="332" spans="1:4">
      <c r="A332" s="9" t="s">
        <v>1710</v>
      </c>
      <c r="B332" s="5"/>
    </row>
    <row r="333" spans="1:4">
      <c r="A333" s="10" t="s">
        <v>66</v>
      </c>
      <c r="B333" t="s">
        <v>2235</v>
      </c>
    </row>
    <row r="334" spans="1:4">
      <c r="A334" s="10" t="s">
        <v>66</v>
      </c>
      <c r="B334" s="5" t="s">
        <v>2236</v>
      </c>
    </row>
    <row r="335" spans="1:4">
      <c r="A335" s="10" t="s">
        <v>66</v>
      </c>
      <c r="B335" s="5" t="s">
        <v>1139</v>
      </c>
    </row>
    <row r="336" spans="1:4">
      <c r="A336" s="11" t="s">
        <v>1709</v>
      </c>
      <c r="B336" s="5"/>
    </row>
    <row r="337" spans="1:4">
      <c r="A337" s="10" t="s">
        <v>66</v>
      </c>
      <c r="B337" s="5" t="s">
        <v>2237</v>
      </c>
    </row>
    <row r="338" spans="1:4">
      <c r="A338" s="9" t="s">
        <v>1708</v>
      </c>
      <c r="B338" s="5"/>
    </row>
    <row r="339" spans="1:4">
      <c r="A339" s="10" t="s">
        <v>66</v>
      </c>
      <c r="B339" s="5" t="s">
        <v>1509</v>
      </c>
    </row>
    <row r="340" spans="1:4">
      <c r="A340" s="9" t="s">
        <v>1636</v>
      </c>
      <c r="B340" s="5"/>
    </row>
    <row r="341" spans="1:4">
      <c r="A341" s="10" t="s">
        <v>66</v>
      </c>
      <c r="B341" s="5" t="s">
        <v>2238</v>
      </c>
    </row>
    <row r="342" spans="1:4">
      <c r="A342" s="11" t="s">
        <v>1663</v>
      </c>
      <c r="B342" s="5"/>
    </row>
    <row r="343" spans="1:4">
      <c r="A343" s="8" t="s">
        <v>1666</v>
      </c>
      <c r="B343" t="s">
        <v>2239</v>
      </c>
    </row>
    <row r="344" spans="1:4">
      <c r="A344" s="11" t="s">
        <v>1707</v>
      </c>
      <c r="B344" s="5"/>
    </row>
    <row r="345" spans="1:4">
      <c r="A345" s="8" t="s">
        <v>1666</v>
      </c>
      <c r="B345" t="s">
        <v>2241</v>
      </c>
    </row>
    <row r="346" spans="1:4">
      <c r="A346" s="13" t="s">
        <v>78</v>
      </c>
      <c r="B346" s="139">
        <v>45000</v>
      </c>
      <c r="C346" s="155" t="s">
        <v>2054</v>
      </c>
      <c r="D346" t="s">
        <v>2167</v>
      </c>
    </row>
    <row r="347" spans="1:4">
      <c r="A347" s="11" t="s">
        <v>1664</v>
      </c>
      <c r="B347" s="5"/>
    </row>
    <row r="348" spans="1:4">
      <c r="A348" s="8" t="s">
        <v>1666</v>
      </c>
      <c r="B348" t="s">
        <v>2169</v>
      </c>
    </row>
    <row r="349" spans="1:4">
      <c r="A349" s="5" t="s">
        <v>1858</v>
      </c>
    </row>
    <row r="350" spans="1:4">
      <c r="A350" s="8" t="s">
        <v>66</v>
      </c>
      <c r="B350" t="s">
        <v>2174</v>
      </c>
    </row>
    <row r="351" spans="1:4">
      <c r="A351" s="5" t="s">
        <v>2119</v>
      </c>
    </row>
    <row r="352" spans="1:4">
      <c r="A352" s="8" t="s">
        <v>66</v>
      </c>
      <c r="B352" t="s">
        <v>2175</v>
      </c>
    </row>
    <row r="353" spans="1:4">
      <c r="A353" s="9" t="s">
        <v>1710</v>
      </c>
      <c r="B353" s="5"/>
    </row>
    <row r="354" spans="1:4">
      <c r="A354" s="10" t="s">
        <v>66</v>
      </c>
      <c r="B354" t="s">
        <v>2176</v>
      </c>
    </row>
    <row r="355" spans="1:4">
      <c r="A355" s="10" t="s">
        <v>66</v>
      </c>
      <c r="B355" s="5" t="s">
        <v>2177</v>
      </c>
    </row>
    <row r="356" spans="1:4">
      <c r="A356" s="10" t="s">
        <v>66</v>
      </c>
      <c r="B356" s="5" t="s">
        <v>2178</v>
      </c>
    </row>
    <row r="357" spans="1:4">
      <c r="A357" s="11" t="s">
        <v>1709</v>
      </c>
      <c r="B357" s="5"/>
    </row>
    <row r="358" spans="1:4">
      <c r="A358" s="10" t="s">
        <v>66</v>
      </c>
      <c r="B358" s="5" t="s">
        <v>2179</v>
      </c>
    </row>
    <row r="359" spans="1:4">
      <c r="A359" s="9" t="s">
        <v>1708</v>
      </c>
      <c r="B359" s="5"/>
    </row>
    <row r="360" spans="1:4">
      <c r="A360" s="10" t="s">
        <v>66</v>
      </c>
      <c r="B360" s="5" t="s">
        <v>1435</v>
      </c>
    </row>
    <row r="361" spans="1:4">
      <c r="A361" s="9" t="s">
        <v>1636</v>
      </c>
      <c r="B361" s="5"/>
    </row>
    <row r="362" spans="1:4">
      <c r="A362" s="10" t="s">
        <v>66</v>
      </c>
      <c r="B362" s="5" t="s">
        <v>2180</v>
      </c>
    </row>
    <row r="363" spans="1:4">
      <c r="A363" s="11" t="s">
        <v>1663</v>
      </c>
      <c r="B363" s="5"/>
    </row>
    <row r="364" spans="1:4">
      <c r="A364" s="8" t="s">
        <v>1666</v>
      </c>
      <c r="B364" t="s">
        <v>2181</v>
      </c>
    </row>
    <row r="365" spans="1:4">
      <c r="A365" s="11" t="s">
        <v>1707</v>
      </c>
      <c r="B365" s="5"/>
    </row>
    <row r="366" spans="1:4">
      <c r="A366" s="8" t="s">
        <v>1666</v>
      </c>
      <c r="B366" t="s">
        <v>2183</v>
      </c>
    </row>
    <row r="367" spans="1:4">
      <c r="A367" s="13" t="s">
        <v>78</v>
      </c>
      <c r="B367" s="139">
        <v>44999</v>
      </c>
      <c r="C367" s="155" t="s">
        <v>2054</v>
      </c>
      <c r="D367" t="s">
        <v>2140</v>
      </c>
    </row>
    <row r="368" spans="1:4">
      <c r="A368" s="11" t="s">
        <v>1664</v>
      </c>
      <c r="B368" s="5"/>
    </row>
    <row r="369" spans="1:2">
      <c r="A369" s="8" t="s">
        <v>1666</v>
      </c>
      <c r="B369" t="s">
        <v>2141</v>
      </c>
    </row>
    <row r="370" spans="1:2">
      <c r="A370" s="5" t="s">
        <v>1858</v>
      </c>
    </row>
    <row r="371" spans="1:2">
      <c r="A371" s="8" t="s">
        <v>66</v>
      </c>
      <c r="B371" t="s">
        <v>2156</v>
      </c>
    </row>
    <row r="372" spans="1:2">
      <c r="A372" s="5" t="s">
        <v>2119</v>
      </c>
    </row>
    <row r="373" spans="1:2">
      <c r="A373" s="8" t="s">
        <v>66</v>
      </c>
      <c r="B373" t="s">
        <v>2157</v>
      </c>
    </row>
    <row r="374" spans="1:2">
      <c r="A374" s="9" t="s">
        <v>1710</v>
      </c>
      <c r="B374" s="5"/>
    </row>
    <row r="375" spans="1:2">
      <c r="A375" s="10" t="s">
        <v>66</v>
      </c>
      <c r="B375" t="s">
        <v>2159</v>
      </c>
    </row>
    <row r="376" spans="1:2">
      <c r="A376" s="10" t="s">
        <v>66</v>
      </c>
      <c r="B376" s="5" t="s">
        <v>2160</v>
      </c>
    </row>
    <row r="377" spans="1:2">
      <c r="A377" s="10" t="s">
        <v>66</v>
      </c>
      <c r="B377" s="5" t="s">
        <v>2158</v>
      </c>
    </row>
    <row r="378" spans="1:2">
      <c r="A378" s="11" t="s">
        <v>1709</v>
      </c>
      <c r="B378" s="5"/>
    </row>
    <row r="379" spans="1:2">
      <c r="A379" s="10" t="s">
        <v>66</v>
      </c>
      <c r="B379" s="5" t="s">
        <v>2161</v>
      </c>
    </row>
    <row r="380" spans="1:2">
      <c r="A380" s="9" t="s">
        <v>1708</v>
      </c>
      <c r="B380" s="5"/>
    </row>
    <row r="381" spans="1:2">
      <c r="A381" s="10" t="s">
        <v>66</v>
      </c>
      <c r="B381" s="5" t="s">
        <v>2162</v>
      </c>
    </row>
    <row r="382" spans="1:2">
      <c r="A382" s="9" t="s">
        <v>1636</v>
      </c>
      <c r="B382" s="5"/>
    </row>
    <row r="383" spans="1:2">
      <c r="A383" s="10" t="s">
        <v>66</v>
      </c>
      <c r="B383" s="5" t="s">
        <v>2163</v>
      </c>
    </row>
    <row r="384" spans="1:2">
      <c r="A384" s="11" t="s">
        <v>1663</v>
      </c>
      <c r="B384" s="5"/>
    </row>
    <row r="385" spans="1:4">
      <c r="A385" s="8" t="s">
        <v>1666</v>
      </c>
      <c r="B385" t="s">
        <v>2164</v>
      </c>
    </row>
    <row r="386" spans="1:4">
      <c r="A386" s="11" t="s">
        <v>1707</v>
      </c>
      <c r="B386" s="5"/>
    </row>
    <row r="387" spans="1:4">
      <c r="A387" s="8" t="s">
        <v>1666</v>
      </c>
      <c r="B387" t="s">
        <v>2166</v>
      </c>
    </row>
    <row r="388" spans="1:4">
      <c r="A388" s="13" t="s">
        <v>78</v>
      </c>
      <c r="B388" s="139">
        <v>44998</v>
      </c>
      <c r="C388" s="155" t="s">
        <v>2054</v>
      </c>
      <c r="D388" t="s">
        <v>2108</v>
      </c>
    </row>
    <row r="389" spans="1:4">
      <c r="A389" s="11" t="s">
        <v>1664</v>
      </c>
      <c r="B389" s="5"/>
    </row>
    <row r="390" spans="1:4">
      <c r="A390" s="8" t="s">
        <v>1666</v>
      </c>
      <c r="B390" t="s">
        <v>2109</v>
      </c>
    </row>
    <row r="391" spans="1:4">
      <c r="A391" s="5" t="s">
        <v>1858</v>
      </c>
    </row>
    <row r="392" spans="1:4">
      <c r="A392" s="8" t="s">
        <v>66</v>
      </c>
      <c r="B392" t="s">
        <v>2129</v>
      </c>
    </row>
    <row r="393" spans="1:4">
      <c r="A393" s="5" t="s">
        <v>2119</v>
      </c>
    </row>
    <row r="394" spans="1:4">
      <c r="A394" s="8" t="s">
        <v>66</v>
      </c>
      <c r="B394" t="s">
        <v>2130</v>
      </c>
    </row>
    <row r="395" spans="1:4">
      <c r="A395" s="9" t="s">
        <v>1710</v>
      </c>
      <c r="B395" s="5"/>
    </row>
    <row r="396" spans="1:4">
      <c r="A396" s="10" t="s">
        <v>66</v>
      </c>
      <c r="B396" t="s">
        <v>2131</v>
      </c>
    </row>
    <row r="397" spans="1:4">
      <c r="A397" s="10" t="s">
        <v>66</v>
      </c>
      <c r="B397" s="5" t="s">
        <v>2132</v>
      </c>
    </row>
    <row r="398" spans="1:4">
      <c r="A398" s="10" t="s">
        <v>66</v>
      </c>
      <c r="B398" s="5" t="s">
        <v>2133</v>
      </c>
    </row>
    <row r="399" spans="1:4">
      <c r="A399" s="11" t="s">
        <v>1709</v>
      </c>
      <c r="B399" s="5"/>
    </row>
    <row r="400" spans="1:4">
      <c r="A400" s="10" t="s">
        <v>66</v>
      </c>
      <c r="B400" s="5" t="s">
        <v>2134</v>
      </c>
    </row>
    <row r="401" spans="1:5">
      <c r="A401" s="9" t="s">
        <v>1708</v>
      </c>
      <c r="B401" s="5"/>
    </row>
    <row r="402" spans="1:5">
      <c r="A402" s="10" t="s">
        <v>66</v>
      </c>
      <c r="B402" s="5" t="s">
        <v>1435</v>
      </c>
    </row>
    <row r="403" spans="1:5">
      <c r="A403" s="9" t="s">
        <v>1636</v>
      </c>
      <c r="B403" s="5"/>
    </row>
    <row r="404" spans="1:5">
      <c r="A404" s="10" t="s">
        <v>66</v>
      </c>
      <c r="B404" s="5" t="s">
        <v>2135</v>
      </c>
    </row>
    <row r="405" spans="1:5">
      <c r="A405" s="11" t="s">
        <v>1663</v>
      </c>
      <c r="B405" s="5"/>
    </row>
    <row r="406" spans="1:5">
      <c r="A406" s="8" t="s">
        <v>1666</v>
      </c>
      <c r="B406" t="s">
        <v>2136</v>
      </c>
    </row>
    <row r="407" spans="1:5">
      <c r="A407" s="11" t="s">
        <v>1707</v>
      </c>
      <c r="B407" s="5"/>
    </row>
    <row r="408" spans="1:5">
      <c r="A408" s="8" t="s">
        <v>1666</v>
      </c>
      <c r="B408" t="s">
        <v>2138</v>
      </c>
    </row>
    <row r="409" spans="1:5">
      <c r="A409" s="13" t="s">
        <v>80</v>
      </c>
      <c r="C409" s="12" t="s">
        <v>2113</v>
      </c>
      <c r="D409" s="155" t="s">
        <v>1600</v>
      </c>
      <c r="E409" t="s">
        <v>2114</v>
      </c>
    </row>
    <row r="410" spans="1:5">
      <c r="A410" s="16" t="s">
        <v>1447</v>
      </c>
      <c r="D410" s="12"/>
    </row>
    <row r="411" spans="1:5">
      <c r="A411" s="14" t="s">
        <v>66</v>
      </c>
      <c r="B411" t="s">
        <v>2115</v>
      </c>
      <c r="D411" s="12"/>
    </row>
    <row r="412" spans="1:5">
      <c r="A412" s="14" t="s">
        <v>66</v>
      </c>
      <c r="B412" t="s">
        <v>1980</v>
      </c>
      <c r="D412" s="12"/>
    </row>
    <row r="413" spans="1:5">
      <c r="A413" s="14" t="s">
        <v>66</v>
      </c>
      <c r="B413" t="s">
        <v>2071</v>
      </c>
      <c r="D413" s="12"/>
    </row>
    <row r="414" spans="1:5">
      <c r="A414" s="16" t="s">
        <v>1599</v>
      </c>
      <c r="D414" s="12"/>
    </row>
    <row r="415" spans="1:5">
      <c r="A415" s="14" t="s">
        <v>66</v>
      </c>
      <c r="B415" t="s">
        <v>2055</v>
      </c>
      <c r="D415" s="12"/>
    </row>
    <row r="416" spans="1:5">
      <c r="A416" s="14" t="s">
        <v>66</v>
      </c>
      <c r="B416" t="s">
        <v>1946</v>
      </c>
      <c r="D416" s="12"/>
    </row>
    <row r="417" spans="1:4">
      <c r="A417" s="14" t="s">
        <v>66</v>
      </c>
      <c r="B417" t="s">
        <v>2116</v>
      </c>
      <c r="D417" s="12"/>
    </row>
    <row r="418" spans="1:4">
      <c r="A418" s="16" t="s">
        <v>2118</v>
      </c>
      <c r="D418" s="12"/>
    </row>
    <row r="419" spans="1:4">
      <c r="A419" s="14" t="s">
        <v>66</v>
      </c>
      <c r="B419" t="s">
        <v>2117</v>
      </c>
      <c r="D419" s="12"/>
    </row>
    <row r="420" spans="1:4">
      <c r="A420" s="14" t="s">
        <v>66</v>
      </c>
      <c r="B420" t="s">
        <v>2120</v>
      </c>
      <c r="D420" s="12"/>
    </row>
    <row r="421" spans="1:4">
      <c r="A421" s="14" t="s">
        <v>66</v>
      </c>
      <c r="B421" t="s">
        <v>2121</v>
      </c>
      <c r="D421" s="12"/>
    </row>
    <row r="422" spans="1:4">
      <c r="A422" s="13" t="s">
        <v>78</v>
      </c>
      <c r="B422" s="139">
        <v>44997</v>
      </c>
      <c r="C422" s="8" t="s">
        <v>2054</v>
      </c>
      <c r="D422" t="s">
        <v>2078</v>
      </c>
    </row>
    <row r="423" spans="1:4">
      <c r="A423" s="11" t="s">
        <v>1664</v>
      </c>
      <c r="B423" s="5"/>
    </row>
    <row r="424" spans="1:4">
      <c r="A424" s="8" t="s">
        <v>1666</v>
      </c>
      <c r="B424" t="s">
        <v>2080</v>
      </c>
    </row>
    <row r="425" spans="1:4">
      <c r="A425" s="5" t="s">
        <v>1858</v>
      </c>
    </row>
    <row r="426" spans="1:4">
      <c r="A426" s="8" t="s">
        <v>66</v>
      </c>
      <c r="B426" t="s">
        <v>2097</v>
      </c>
    </row>
    <row r="427" spans="1:4">
      <c r="A427" s="9" t="s">
        <v>1710</v>
      </c>
      <c r="B427" s="5"/>
    </row>
    <row r="428" spans="1:4">
      <c r="A428" s="10" t="s">
        <v>66</v>
      </c>
      <c r="B428" t="s">
        <v>2098</v>
      </c>
    </row>
    <row r="429" spans="1:4">
      <c r="A429" s="10" t="s">
        <v>66</v>
      </c>
      <c r="B429" s="5" t="s">
        <v>2099</v>
      </c>
    </row>
    <row r="430" spans="1:4">
      <c r="A430" s="10" t="s">
        <v>66</v>
      </c>
      <c r="B430" s="5" t="s">
        <v>2100</v>
      </c>
    </row>
    <row r="431" spans="1:4">
      <c r="A431" s="11" t="s">
        <v>1709</v>
      </c>
      <c r="B431" s="5"/>
    </row>
    <row r="432" spans="1:4">
      <c r="A432" s="10" t="s">
        <v>66</v>
      </c>
      <c r="B432" s="5" t="s">
        <v>2101</v>
      </c>
    </row>
    <row r="433" spans="1:4">
      <c r="A433" s="9" t="s">
        <v>1708</v>
      </c>
      <c r="B433" s="5"/>
    </row>
    <row r="434" spans="1:4">
      <c r="A434" s="10" t="s">
        <v>66</v>
      </c>
      <c r="B434" s="5" t="s">
        <v>2102</v>
      </c>
    </row>
    <row r="435" spans="1:4">
      <c r="A435" s="9" t="s">
        <v>1636</v>
      </c>
      <c r="B435" s="5"/>
    </row>
    <row r="436" spans="1:4">
      <c r="A436" s="10" t="s">
        <v>66</v>
      </c>
      <c r="B436" s="5" t="s">
        <v>2103</v>
      </c>
    </row>
    <row r="437" spans="1:4">
      <c r="A437" s="11" t="s">
        <v>1663</v>
      </c>
      <c r="B437" s="5"/>
    </row>
    <row r="438" spans="1:4">
      <c r="A438" s="8" t="s">
        <v>1666</v>
      </c>
      <c r="B438" t="s">
        <v>2104</v>
      </c>
    </row>
    <row r="439" spans="1:4">
      <c r="A439" s="11" t="s">
        <v>1707</v>
      </c>
      <c r="B439" s="5"/>
    </row>
    <row r="440" spans="1:4">
      <c r="A440" s="8" t="s">
        <v>1666</v>
      </c>
      <c r="B440" t="s">
        <v>2106</v>
      </c>
    </row>
    <row r="441" spans="1:4">
      <c r="A441" s="13" t="s">
        <v>78</v>
      </c>
      <c r="B441" s="139">
        <v>44996</v>
      </c>
      <c r="C441" s="8" t="s">
        <v>2054</v>
      </c>
      <c r="D441" t="s">
        <v>2065</v>
      </c>
    </row>
    <row r="442" spans="1:4">
      <c r="A442" s="11" t="s">
        <v>1664</v>
      </c>
      <c r="B442" s="5"/>
    </row>
    <row r="443" spans="1:4">
      <c r="A443" s="8" t="s">
        <v>1666</v>
      </c>
      <c r="B443" t="s">
        <v>2066</v>
      </c>
    </row>
    <row r="444" spans="1:4">
      <c r="A444" s="5" t="s">
        <v>1858</v>
      </c>
    </row>
    <row r="445" spans="1:4">
      <c r="A445" s="8" t="s">
        <v>66</v>
      </c>
      <c r="B445" t="s">
        <v>2070</v>
      </c>
    </row>
    <row r="446" spans="1:4">
      <c r="A446" s="9" t="s">
        <v>1710</v>
      </c>
      <c r="B446" s="5"/>
    </row>
    <row r="447" spans="1:4">
      <c r="A447" s="10" t="s">
        <v>66</v>
      </c>
      <c r="B447" t="s">
        <v>2071</v>
      </c>
    </row>
    <row r="448" spans="1:4">
      <c r="A448" s="10" t="s">
        <v>66</v>
      </c>
      <c r="B448" s="5" t="s">
        <v>589</v>
      </c>
    </row>
    <row r="449" spans="1:4">
      <c r="A449" s="10" t="s">
        <v>66</v>
      </c>
      <c r="B449" s="5" t="s">
        <v>2072</v>
      </c>
    </row>
    <row r="450" spans="1:4">
      <c r="A450" s="11" t="s">
        <v>1709</v>
      </c>
      <c r="B450" s="5"/>
    </row>
    <row r="451" spans="1:4">
      <c r="A451" s="10" t="s">
        <v>66</v>
      </c>
      <c r="B451" s="5" t="s">
        <v>2073</v>
      </c>
    </row>
    <row r="452" spans="1:4">
      <c r="A452" s="9" t="s">
        <v>1708</v>
      </c>
      <c r="B452" s="5"/>
    </row>
    <row r="453" spans="1:4">
      <c r="A453" s="10" t="s">
        <v>66</v>
      </c>
      <c r="B453" s="5" t="s">
        <v>1435</v>
      </c>
    </row>
    <row r="454" spans="1:4">
      <c r="A454" s="9" t="s">
        <v>1636</v>
      </c>
      <c r="B454" s="5"/>
    </row>
    <row r="455" spans="1:4">
      <c r="A455" s="10" t="s">
        <v>66</v>
      </c>
      <c r="B455" s="5" t="s">
        <v>2074</v>
      </c>
    </row>
    <row r="456" spans="1:4">
      <c r="A456" s="11" t="s">
        <v>1663</v>
      </c>
      <c r="B456" s="5"/>
    </row>
    <row r="457" spans="1:4">
      <c r="A457" s="8" t="s">
        <v>1666</v>
      </c>
      <c r="B457" t="s">
        <v>2075</v>
      </c>
    </row>
    <row r="458" spans="1:4">
      <c r="A458" s="11" t="s">
        <v>1707</v>
      </c>
      <c r="B458" s="5"/>
    </row>
    <row r="459" spans="1:4">
      <c r="A459" s="8" t="s">
        <v>1666</v>
      </c>
      <c r="B459" t="s">
        <v>2076</v>
      </c>
    </row>
    <row r="460" spans="1:4">
      <c r="A460" s="13" t="s">
        <v>78</v>
      </c>
      <c r="D460" s="12">
        <v>44995</v>
      </c>
    </row>
    <row r="461" spans="1:4">
      <c r="A461" s="11" t="s">
        <v>1664</v>
      </c>
      <c r="B461" s="5"/>
    </row>
    <row r="462" spans="1:4">
      <c r="A462" s="8" t="s">
        <v>1666</v>
      </c>
      <c r="B462" t="s">
        <v>2031</v>
      </c>
    </row>
    <row r="463" spans="1:4">
      <c r="A463" s="5" t="s">
        <v>1858</v>
      </c>
    </row>
    <row r="464" spans="1:4">
      <c r="A464" s="8" t="s">
        <v>66</v>
      </c>
      <c r="B464" t="s">
        <v>2055</v>
      </c>
    </row>
    <row r="465" spans="1:4">
      <c r="A465" s="9" t="s">
        <v>1710</v>
      </c>
    </row>
    <row r="466" spans="1:4">
      <c r="A466" s="10" t="s">
        <v>66</v>
      </c>
      <c r="B466" s="5" t="s">
        <v>2058</v>
      </c>
    </row>
    <row r="467" spans="1:4">
      <c r="A467" s="10" t="s">
        <v>66</v>
      </c>
      <c r="B467" s="5" t="s">
        <v>2057</v>
      </c>
    </row>
    <row r="468" spans="1:4">
      <c r="A468" s="10" t="s">
        <v>66</v>
      </c>
      <c r="B468" s="5" t="s">
        <v>2056</v>
      </c>
    </row>
    <row r="469" spans="1:4">
      <c r="A469" s="11" t="s">
        <v>1709</v>
      </c>
      <c r="B469" s="5"/>
    </row>
    <row r="470" spans="1:4">
      <c r="A470" s="10" t="s">
        <v>66</v>
      </c>
      <c r="B470" s="5" t="s">
        <v>2059</v>
      </c>
    </row>
    <row r="471" spans="1:4">
      <c r="A471" s="9" t="s">
        <v>1708</v>
      </c>
      <c r="B471" s="5"/>
    </row>
    <row r="472" spans="1:4">
      <c r="A472" s="10" t="s">
        <v>66</v>
      </c>
      <c r="B472" s="5" t="s">
        <v>1435</v>
      </c>
    </row>
    <row r="473" spans="1:4">
      <c r="A473" s="9" t="s">
        <v>1636</v>
      </c>
      <c r="B473" s="5"/>
    </row>
    <row r="474" spans="1:4">
      <c r="A474" s="10" t="s">
        <v>66</v>
      </c>
      <c r="B474" s="5" t="s">
        <v>2060</v>
      </c>
    </row>
    <row r="475" spans="1:4">
      <c r="A475" s="11" t="s">
        <v>1663</v>
      </c>
      <c r="B475" s="5"/>
    </row>
    <row r="476" spans="1:4">
      <c r="A476" s="8" t="s">
        <v>1666</v>
      </c>
      <c r="B476" t="s">
        <v>2061</v>
      </c>
    </row>
    <row r="477" spans="1:4">
      <c r="A477" s="11" t="s">
        <v>1707</v>
      </c>
      <c r="B477" s="5"/>
    </row>
    <row r="478" spans="1:4">
      <c r="A478" s="8" t="s">
        <v>1666</v>
      </c>
      <c r="B478" t="s">
        <v>2063</v>
      </c>
    </row>
    <row r="479" spans="1:4">
      <c r="A479" s="13" t="s">
        <v>78</v>
      </c>
      <c r="D479" s="12">
        <v>44994</v>
      </c>
    </row>
    <row r="480" spans="1:4">
      <c r="A480" s="11" t="s">
        <v>1664</v>
      </c>
      <c r="B480" s="5"/>
    </row>
    <row r="481" spans="1:2">
      <c r="A481" s="8" t="s">
        <v>1666</v>
      </c>
      <c r="B481" t="s">
        <v>2007</v>
      </c>
    </row>
    <row r="482" spans="1:2">
      <c r="A482" s="5" t="s">
        <v>1858</v>
      </c>
    </row>
    <row r="483" spans="1:2">
      <c r="A483" s="8" t="s">
        <v>66</v>
      </c>
      <c r="B483" t="s">
        <v>2020</v>
      </c>
    </row>
    <row r="484" spans="1:2">
      <c r="A484" s="9" t="s">
        <v>1710</v>
      </c>
      <c r="B484" s="5"/>
    </row>
    <row r="485" spans="1:2">
      <c r="A485" s="10" t="s">
        <v>66</v>
      </c>
      <c r="B485" t="s">
        <v>2021</v>
      </c>
    </row>
    <row r="486" spans="1:2">
      <c r="A486" s="10" t="s">
        <v>66</v>
      </c>
      <c r="B486" s="5" t="s">
        <v>2022</v>
      </c>
    </row>
    <row r="487" spans="1:2">
      <c r="A487" s="10" t="s">
        <v>66</v>
      </c>
      <c r="B487" s="5" t="s">
        <v>2023</v>
      </c>
    </row>
    <row r="488" spans="1:2">
      <c r="A488" s="11" t="s">
        <v>1709</v>
      </c>
      <c r="B488" s="5"/>
    </row>
    <row r="489" spans="1:2">
      <c r="A489" s="10" t="s">
        <v>66</v>
      </c>
      <c r="B489" s="5" t="s">
        <v>2024</v>
      </c>
    </row>
    <row r="490" spans="1:2">
      <c r="A490" s="9" t="s">
        <v>1708</v>
      </c>
      <c r="B490" s="5"/>
    </row>
    <row r="491" spans="1:2">
      <c r="A491" s="10" t="s">
        <v>66</v>
      </c>
      <c r="B491" s="5" t="s">
        <v>1435</v>
      </c>
    </row>
    <row r="492" spans="1:2">
      <c r="A492" s="9" t="s">
        <v>1636</v>
      </c>
      <c r="B492" s="5"/>
    </row>
    <row r="493" spans="1:2">
      <c r="A493" s="10" t="s">
        <v>66</v>
      </c>
      <c r="B493" s="5" t="s">
        <v>2025</v>
      </c>
    </row>
    <row r="494" spans="1:2">
      <c r="A494" s="11" t="s">
        <v>1663</v>
      </c>
      <c r="B494" s="5"/>
    </row>
    <row r="495" spans="1:2">
      <c r="A495" s="8" t="s">
        <v>1666</v>
      </c>
      <c r="B495" t="s">
        <v>2028</v>
      </c>
    </row>
    <row r="496" spans="1:2">
      <c r="A496" s="11" t="s">
        <v>1707</v>
      </c>
      <c r="B496" s="5"/>
    </row>
    <row r="497" spans="1:4">
      <c r="A497" s="8" t="s">
        <v>1666</v>
      </c>
      <c r="B497" t="s">
        <v>2029</v>
      </c>
    </row>
    <row r="498" spans="1:4">
      <c r="A498" s="13" t="s">
        <v>78</v>
      </c>
      <c r="D498" s="12">
        <v>44993</v>
      </c>
    </row>
    <row r="499" spans="1:4">
      <c r="A499" s="11" t="s">
        <v>1664</v>
      </c>
      <c r="B499" s="5"/>
    </row>
    <row r="500" spans="1:4">
      <c r="A500" s="8" t="s">
        <v>1666</v>
      </c>
      <c r="B500" t="s">
        <v>1988</v>
      </c>
    </row>
    <row r="501" spans="1:4">
      <c r="A501" s="5" t="s">
        <v>1858</v>
      </c>
    </row>
    <row r="502" spans="1:4">
      <c r="A502" s="8" t="s">
        <v>66</v>
      </c>
      <c r="B502" t="s">
        <v>1997</v>
      </c>
    </row>
    <row r="503" spans="1:4">
      <c r="A503" s="9" t="s">
        <v>1710</v>
      </c>
      <c r="B503" s="5"/>
    </row>
    <row r="504" spans="1:4">
      <c r="A504" s="10" t="s">
        <v>66</v>
      </c>
      <c r="B504" t="s">
        <v>1998</v>
      </c>
    </row>
    <row r="505" spans="1:4">
      <c r="A505" s="10" t="s">
        <v>66</v>
      </c>
      <c r="B505" s="5" t="s">
        <v>1999</v>
      </c>
    </row>
    <row r="506" spans="1:4">
      <c r="A506" s="10" t="s">
        <v>66</v>
      </c>
      <c r="B506" s="5" t="s">
        <v>2000</v>
      </c>
    </row>
    <row r="507" spans="1:4">
      <c r="A507" s="11" t="s">
        <v>1709</v>
      </c>
      <c r="B507" s="5"/>
    </row>
    <row r="508" spans="1:4">
      <c r="A508" s="10" t="s">
        <v>66</v>
      </c>
      <c r="B508" s="5" t="s">
        <v>2001</v>
      </c>
    </row>
    <row r="509" spans="1:4">
      <c r="A509" s="9" t="s">
        <v>1708</v>
      </c>
      <c r="B509" s="5"/>
    </row>
    <row r="510" spans="1:4">
      <c r="A510" s="10" t="s">
        <v>66</v>
      </c>
      <c r="B510" s="5" t="s">
        <v>1435</v>
      </c>
    </row>
    <row r="511" spans="1:4">
      <c r="A511" s="9" t="s">
        <v>1636</v>
      </c>
      <c r="B511" s="5"/>
    </row>
    <row r="512" spans="1:4">
      <c r="A512" s="10" t="s">
        <v>66</v>
      </c>
      <c r="B512" s="5" t="s">
        <v>2002</v>
      </c>
    </row>
    <row r="513" spans="1:4">
      <c r="A513" s="11" t="s">
        <v>1663</v>
      </c>
      <c r="B513" s="5"/>
    </row>
    <row r="514" spans="1:4">
      <c r="A514" s="8" t="s">
        <v>1666</v>
      </c>
      <c r="B514" t="s">
        <v>2003</v>
      </c>
    </row>
    <row r="515" spans="1:4">
      <c r="A515" s="11" t="s">
        <v>1707</v>
      </c>
      <c r="B515" s="5"/>
    </row>
    <row r="516" spans="1:4">
      <c r="A516" s="8" t="s">
        <v>1666</v>
      </c>
      <c r="B516" t="s">
        <v>2005</v>
      </c>
    </row>
    <row r="517" spans="1:4">
      <c r="A517" s="13" t="s">
        <v>78</v>
      </c>
      <c r="D517" s="12">
        <v>44992</v>
      </c>
    </row>
    <row r="518" spans="1:4">
      <c r="A518" s="11" t="s">
        <v>1664</v>
      </c>
      <c r="B518" s="5"/>
    </row>
    <row r="519" spans="1:4">
      <c r="A519" s="8" t="s">
        <v>1666</v>
      </c>
      <c r="B519" t="s">
        <v>1957</v>
      </c>
    </row>
    <row r="520" spans="1:4">
      <c r="A520" s="5" t="s">
        <v>1858</v>
      </c>
    </row>
    <row r="521" spans="1:4">
      <c r="A521" s="8" t="s">
        <v>66</v>
      </c>
      <c r="B521" t="s">
        <v>1978</v>
      </c>
    </row>
    <row r="522" spans="1:4">
      <c r="A522" s="9" t="s">
        <v>1710</v>
      </c>
      <c r="B522" s="5"/>
    </row>
    <row r="523" spans="1:4">
      <c r="A523" s="10" t="s">
        <v>66</v>
      </c>
      <c r="B523" t="s">
        <v>1980</v>
      </c>
    </row>
    <row r="524" spans="1:4">
      <c r="A524" s="10" t="s">
        <v>66</v>
      </c>
      <c r="B524" s="5" t="s">
        <v>1979</v>
      </c>
    </row>
    <row r="525" spans="1:4">
      <c r="A525" s="10" t="s">
        <v>66</v>
      </c>
      <c r="B525" s="5" t="s">
        <v>1981</v>
      </c>
    </row>
    <row r="526" spans="1:4">
      <c r="A526" s="11" t="s">
        <v>1709</v>
      </c>
      <c r="B526" s="5"/>
    </row>
    <row r="527" spans="1:4">
      <c r="A527" s="10" t="s">
        <v>66</v>
      </c>
      <c r="B527" s="5" t="s">
        <v>1982</v>
      </c>
    </row>
    <row r="528" spans="1:4">
      <c r="A528" s="9" t="s">
        <v>1708</v>
      </c>
      <c r="B528" s="5"/>
    </row>
    <row r="529" spans="1:4">
      <c r="A529" s="10" t="s">
        <v>66</v>
      </c>
      <c r="B529" s="5" t="s">
        <v>1983</v>
      </c>
    </row>
    <row r="530" spans="1:4">
      <c r="A530" s="9" t="s">
        <v>1636</v>
      </c>
      <c r="B530" s="5"/>
    </row>
    <row r="531" spans="1:4">
      <c r="A531" s="10" t="s">
        <v>66</v>
      </c>
      <c r="B531" s="5" t="s">
        <v>1984</v>
      </c>
    </row>
    <row r="532" spans="1:4">
      <c r="A532" s="11" t="s">
        <v>1663</v>
      </c>
      <c r="B532" s="5"/>
    </row>
    <row r="533" spans="1:4">
      <c r="A533" s="8" t="s">
        <v>1666</v>
      </c>
      <c r="B533" t="s">
        <v>1985</v>
      </c>
    </row>
    <row r="534" spans="1:4">
      <c r="A534" s="11" t="s">
        <v>1707</v>
      </c>
      <c r="B534" s="5"/>
    </row>
    <row r="535" spans="1:4">
      <c r="A535" s="8" t="s">
        <v>1666</v>
      </c>
      <c r="B535" t="s">
        <v>1987</v>
      </c>
    </row>
    <row r="536" spans="1:4">
      <c r="A536" s="13" t="s">
        <v>78</v>
      </c>
      <c r="D536" s="12">
        <v>44991</v>
      </c>
    </row>
    <row r="537" spans="1:4">
      <c r="A537" s="11" t="s">
        <v>1664</v>
      </c>
      <c r="B537" s="5"/>
    </row>
    <row r="538" spans="1:4">
      <c r="A538" s="8" t="s">
        <v>1666</v>
      </c>
      <c r="B538" t="s">
        <v>1927</v>
      </c>
    </row>
    <row r="539" spans="1:4">
      <c r="A539" s="5" t="s">
        <v>1858</v>
      </c>
    </row>
    <row r="540" spans="1:4">
      <c r="A540" s="8" t="s">
        <v>66</v>
      </c>
      <c r="B540" t="s">
        <v>1946</v>
      </c>
    </row>
    <row r="541" spans="1:4">
      <c r="A541" s="9" t="s">
        <v>1710</v>
      </c>
      <c r="B541" s="5"/>
    </row>
    <row r="542" spans="1:4">
      <c r="A542" s="10" t="s">
        <v>66</v>
      </c>
      <c r="B542" t="s">
        <v>1947</v>
      </c>
    </row>
    <row r="543" spans="1:4">
      <c r="A543" s="10" t="s">
        <v>66</v>
      </c>
      <c r="B543" s="5" t="s">
        <v>1951</v>
      </c>
    </row>
    <row r="544" spans="1:4">
      <c r="A544" s="10" t="s">
        <v>66</v>
      </c>
      <c r="B544" s="5" t="s">
        <v>1952</v>
      </c>
    </row>
    <row r="545" spans="1:6">
      <c r="A545" s="11" t="s">
        <v>1709</v>
      </c>
      <c r="B545" s="5"/>
    </row>
    <row r="546" spans="1:6">
      <c r="A546" s="10" t="s">
        <v>66</v>
      </c>
      <c r="B546" s="5" t="s">
        <v>1948</v>
      </c>
    </row>
    <row r="547" spans="1:6">
      <c r="A547" s="9" t="s">
        <v>1708</v>
      </c>
      <c r="B547" s="5"/>
    </row>
    <row r="548" spans="1:6">
      <c r="A548" s="10" t="s">
        <v>66</v>
      </c>
      <c r="B548" s="5" t="s">
        <v>1949</v>
      </c>
    </row>
    <row r="549" spans="1:6">
      <c r="A549" s="9" t="s">
        <v>1636</v>
      </c>
      <c r="B549" s="5"/>
    </row>
    <row r="550" spans="1:6">
      <c r="A550" s="10" t="s">
        <v>66</v>
      </c>
      <c r="B550" s="5" t="s">
        <v>1950</v>
      </c>
    </row>
    <row r="551" spans="1:6">
      <c r="A551" s="11" t="s">
        <v>1663</v>
      </c>
      <c r="B551" s="5"/>
    </row>
    <row r="552" spans="1:6">
      <c r="A552" s="8" t="s">
        <v>1666</v>
      </c>
      <c r="B552" t="s">
        <v>1953</v>
      </c>
    </row>
    <row r="553" spans="1:6">
      <c r="A553" s="11" t="s">
        <v>1707</v>
      </c>
      <c r="B553" s="5"/>
    </row>
    <row r="554" spans="1:6">
      <c r="A554" s="8" t="s">
        <v>1666</v>
      </c>
      <c r="B554" t="s">
        <v>1955</v>
      </c>
    </row>
    <row r="555" spans="1:6">
      <c r="A555" s="13" t="s">
        <v>80</v>
      </c>
      <c r="D555" s="12" t="s">
        <v>1945</v>
      </c>
      <c r="F555" t="s">
        <v>1936</v>
      </c>
    </row>
    <row r="556" spans="1:6">
      <c r="A556" s="16" t="s">
        <v>1447</v>
      </c>
      <c r="D556" s="12"/>
    </row>
    <row r="557" spans="1:6">
      <c r="A557" s="14" t="s">
        <v>66</v>
      </c>
      <c r="B557" t="s">
        <v>1929</v>
      </c>
      <c r="D557" s="12"/>
    </row>
    <row r="558" spans="1:6">
      <c r="A558" s="14" t="s">
        <v>66</v>
      </c>
      <c r="B558" t="s">
        <v>1930</v>
      </c>
      <c r="D558" s="12"/>
    </row>
    <row r="559" spans="1:6">
      <c r="A559" s="14" t="s">
        <v>66</v>
      </c>
      <c r="B559" t="s">
        <v>1931</v>
      </c>
      <c r="D559" s="12"/>
    </row>
    <row r="560" spans="1:6">
      <c r="A560" s="16" t="s">
        <v>1599</v>
      </c>
      <c r="D560" s="12"/>
    </row>
    <row r="561" spans="1:4">
      <c r="A561" s="14" t="s">
        <v>66</v>
      </c>
      <c r="B561" t="s">
        <v>1932</v>
      </c>
      <c r="D561" s="12"/>
    </row>
    <row r="562" spans="1:4">
      <c r="A562" s="14" t="s">
        <v>66</v>
      </c>
      <c r="B562" t="s">
        <v>1933</v>
      </c>
      <c r="D562" s="12"/>
    </row>
    <row r="563" spans="1:4">
      <c r="A563" s="14" t="s">
        <v>66</v>
      </c>
      <c r="B563" t="s">
        <v>1934</v>
      </c>
      <c r="D563" s="12"/>
    </row>
    <row r="564" spans="1:4">
      <c r="A564" s="16" t="s">
        <v>1859</v>
      </c>
      <c r="D564" s="12"/>
    </row>
    <row r="565" spans="1:4">
      <c r="A565" s="14" t="s">
        <v>66</v>
      </c>
      <c r="B565" t="s">
        <v>1935</v>
      </c>
      <c r="D565" s="12"/>
    </row>
    <row r="566" spans="1:4">
      <c r="A566" s="13" t="s">
        <v>78</v>
      </c>
      <c r="D566" s="12">
        <v>44990</v>
      </c>
    </row>
    <row r="567" spans="1:4">
      <c r="A567" s="11" t="s">
        <v>1664</v>
      </c>
      <c r="B567" s="5"/>
    </row>
    <row r="568" spans="1:4">
      <c r="A568" s="8" t="s">
        <v>1666</v>
      </c>
      <c r="B568" t="s">
        <v>1903</v>
      </c>
    </row>
    <row r="569" spans="1:4">
      <c r="A569" s="5" t="s">
        <v>1858</v>
      </c>
    </row>
    <row r="570" spans="1:4">
      <c r="A570" s="8" t="s">
        <v>66</v>
      </c>
      <c r="B570" t="s">
        <v>1033</v>
      </c>
    </row>
    <row r="571" spans="1:4">
      <c r="A571" s="9" t="s">
        <v>1710</v>
      </c>
      <c r="B571" s="5"/>
    </row>
    <row r="572" spans="1:4">
      <c r="A572" s="10" t="s">
        <v>66</v>
      </c>
      <c r="B572" t="s">
        <v>1917</v>
      </c>
    </row>
    <row r="573" spans="1:4">
      <c r="A573" s="10" t="s">
        <v>66</v>
      </c>
      <c r="B573" s="5" t="s">
        <v>1918</v>
      </c>
    </row>
    <row r="574" spans="1:4">
      <c r="A574" s="10" t="s">
        <v>66</v>
      </c>
      <c r="B574" s="5" t="s">
        <v>1919</v>
      </c>
    </row>
    <row r="575" spans="1:4">
      <c r="A575" s="11" t="s">
        <v>1709</v>
      </c>
      <c r="B575" s="5"/>
    </row>
    <row r="576" spans="1:4">
      <c r="A576" s="10" t="s">
        <v>66</v>
      </c>
      <c r="B576" s="5" t="s">
        <v>1920</v>
      </c>
    </row>
    <row r="577" spans="1:4">
      <c r="A577" s="9" t="s">
        <v>1708</v>
      </c>
      <c r="B577" s="5"/>
    </row>
    <row r="578" spans="1:4">
      <c r="A578" s="10" t="s">
        <v>66</v>
      </c>
      <c r="B578" s="5" t="s">
        <v>1921</v>
      </c>
    </row>
    <row r="579" spans="1:4">
      <c r="A579" s="9" t="s">
        <v>1636</v>
      </c>
      <c r="B579" s="5"/>
    </row>
    <row r="580" spans="1:4">
      <c r="A580" s="10" t="s">
        <v>66</v>
      </c>
      <c r="B580" s="5" t="s">
        <v>1922</v>
      </c>
    </row>
    <row r="581" spans="1:4">
      <c r="A581" s="11" t="s">
        <v>1663</v>
      </c>
      <c r="B581" s="5"/>
    </row>
    <row r="582" spans="1:4">
      <c r="A582" s="8" t="s">
        <v>1666</v>
      </c>
      <c r="B582" t="s">
        <v>1923</v>
      </c>
    </row>
    <row r="583" spans="1:4">
      <c r="A583" s="11" t="s">
        <v>1707</v>
      </c>
      <c r="B583" s="5"/>
    </row>
    <row r="584" spans="1:4">
      <c r="A584" s="8" t="s">
        <v>1666</v>
      </c>
      <c r="B584" t="s">
        <v>1925</v>
      </c>
    </row>
    <row r="585" spans="1:4">
      <c r="A585" s="13" t="s">
        <v>78</v>
      </c>
      <c r="D585" s="12">
        <v>44989</v>
      </c>
    </row>
    <row r="586" spans="1:4">
      <c r="A586" s="11" t="s">
        <v>1664</v>
      </c>
      <c r="B586" s="5"/>
    </row>
    <row r="587" spans="1:4">
      <c r="A587" s="8" t="s">
        <v>1666</v>
      </c>
      <c r="B587" t="s">
        <v>1892</v>
      </c>
    </row>
    <row r="588" spans="1:4">
      <c r="A588" s="5" t="s">
        <v>1858</v>
      </c>
    </row>
    <row r="589" spans="1:4">
      <c r="A589" s="8" t="s">
        <v>66</v>
      </c>
      <c r="B589" t="s">
        <v>1033</v>
      </c>
    </row>
    <row r="590" spans="1:4">
      <c r="A590" s="9" t="s">
        <v>1710</v>
      </c>
      <c r="B590" s="5"/>
    </row>
    <row r="591" spans="1:4">
      <c r="A591" s="10" t="s">
        <v>66</v>
      </c>
      <c r="B591" t="s">
        <v>1894</v>
      </c>
    </row>
    <row r="592" spans="1:4">
      <c r="A592" s="10" t="s">
        <v>66</v>
      </c>
      <c r="B592" t="s">
        <v>1882</v>
      </c>
    </row>
    <row r="593" spans="1:4">
      <c r="A593" s="10" t="s">
        <v>66</v>
      </c>
      <c r="B593" s="5" t="s">
        <v>1893</v>
      </c>
    </row>
    <row r="594" spans="1:4">
      <c r="A594" s="11" t="s">
        <v>1709</v>
      </c>
      <c r="B594" s="5"/>
    </row>
    <row r="595" spans="1:4">
      <c r="A595" s="10" t="s">
        <v>66</v>
      </c>
      <c r="B595" s="5" t="s">
        <v>1895</v>
      </c>
    </row>
    <row r="596" spans="1:4">
      <c r="A596" s="9" t="s">
        <v>1708</v>
      </c>
      <c r="B596" s="5"/>
    </row>
    <row r="597" spans="1:4">
      <c r="A597" s="10" t="s">
        <v>66</v>
      </c>
      <c r="B597" s="5" t="s">
        <v>1896</v>
      </c>
    </row>
    <row r="598" spans="1:4">
      <c r="A598" s="9" t="s">
        <v>1636</v>
      </c>
      <c r="B598" s="5"/>
    </row>
    <row r="599" spans="1:4">
      <c r="A599" s="10" t="s">
        <v>66</v>
      </c>
      <c r="B599" s="5" t="s">
        <v>1897</v>
      </c>
    </row>
    <row r="600" spans="1:4">
      <c r="A600" s="11" t="s">
        <v>1663</v>
      </c>
      <c r="B600" s="5"/>
    </row>
    <row r="601" spans="1:4">
      <c r="A601" s="8" t="s">
        <v>1666</v>
      </c>
      <c r="B601" t="s">
        <v>1898</v>
      </c>
    </row>
    <row r="602" spans="1:4">
      <c r="A602" s="11" t="s">
        <v>1707</v>
      </c>
      <c r="B602" s="5"/>
    </row>
    <row r="603" spans="1:4">
      <c r="A603" s="8" t="s">
        <v>1666</v>
      </c>
      <c r="B603" t="s">
        <v>1901</v>
      </c>
    </row>
    <row r="604" spans="1:4">
      <c r="A604" s="13" t="s">
        <v>78</v>
      </c>
      <c r="D604" s="12">
        <v>44988</v>
      </c>
    </row>
    <row r="605" spans="1:4">
      <c r="A605" s="11" t="s">
        <v>1664</v>
      </c>
      <c r="B605" s="5"/>
    </row>
    <row r="606" spans="1:4">
      <c r="A606" s="8" t="s">
        <v>1666</v>
      </c>
      <c r="B606" t="s">
        <v>1872</v>
      </c>
    </row>
    <row r="607" spans="1:4">
      <c r="A607" s="5" t="s">
        <v>1858</v>
      </c>
    </row>
    <row r="608" spans="1:4">
      <c r="A608" s="8" t="s">
        <v>66</v>
      </c>
      <c r="B608" t="s">
        <v>1033</v>
      </c>
    </row>
    <row r="609" spans="1:4">
      <c r="A609" s="9" t="s">
        <v>1710</v>
      </c>
      <c r="B609" s="5"/>
    </row>
    <row r="610" spans="1:4">
      <c r="A610" s="10" t="s">
        <v>66</v>
      </c>
      <c r="B610" t="s">
        <v>1883</v>
      </c>
    </row>
    <row r="611" spans="1:4">
      <c r="A611" s="10" t="s">
        <v>66</v>
      </c>
      <c r="B611" t="s">
        <v>1881</v>
      </c>
    </row>
    <row r="612" spans="1:4">
      <c r="A612" s="10" t="s">
        <v>66</v>
      </c>
      <c r="B612" s="5" t="s">
        <v>1882</v>
      </c>
    </row>
    <row r="613" spans="1:4">
      <c r="A613" s="11" t="s">
        <v>1709</v>
      </c>
      <c r="B613" s="5"/>
    </row>
    <row r="614" spans="1:4">
      <c r="A614" s="10" t="s">
        <v>66</v>
      </c>
      <c r="B614" s="5" t="s">
        <v>1884</v>
      </c>
    </row>
    <row r="615" spans="1:4">
      <c r="A615" s="9" t="s">
        <v>1708</v>
      </c>
      <c r="B615" s="5"/>
    </row>
    <row r="616" spans="1:4">
      <c r="A616" s="10" t="s">
        <v>66</v>
      </c>
      <c r="B616" s="5" t="s">
        <v>1885</v>
      </c>
    </row>
    <row r="617" spans="1:4">
      <c r="A617" s="9" t="s">
        <v>1636</v>
      </c>
      <c r="B617" s="5"/>
    </row>
    <row r="618" spans="1:4">
      <c r="A618" s="10" t="s">
        <v>66</v>
      </c>
      <c r="B618" s="5" t="s">
        <v>1886</v>
      </c>
    </row>
    <row r="619" spans="1:4">
      <c r="A619" s="11" t="s">
        <v>1663</v>
      </c>
      <c r="B619" s="5"/>
    </row>
    <row r="620" spans="1:4">
      <c r="A620" s="8" t="s">
        <v>1666</v>
      </c>
      <c r="B620" t="s">
        <v>1887</v>
      </c>
    </row>
    <row r="621" spans="1:4">
      <c r="A621" s="11" t="s">
        <v>1707</v>
      </c>
      <c r="B621" s="5"/>
    </row>
    <row r="622" spans="1:4">
      <c r="A622" s="8" t="s">
        <v>1666</v>
      </c>
      <c r="B622" t="s">
        <v>1889</v>
      </c>
    </row>
    <row r="623" spans="1:4">
      <c r="A623" s="13" t="s">
        <v>78</v>
      </c>
      <c r="D623" s="12">
        <v>44987</v>
      </c>
    </row>
    <row r="624" spans="1:4">
      <c r="A624" s="11" t="s">
        <v>1664</v>
      </c>
      <c r="B624" s="5"/>
    </row>
    <row r="625" spans="1:4">
      <c r="A625" s="8" t="s">
        <v>1666</v>
      </c>
      <c r="B625" t="s">
        <v>1837</v>
      </c>
    </row>
    <row r="626" spans="1:4">
      <c r="A626" s="9" t="s">
        <v>1710</v>
      </c>
      <c r="B626" s="5"/>
    </row>
    <row r="627" spans="1:4">
      <c r="A627" s="10" t="s">
        <v>66</v>
      </c>
      <c r="B627" s="5" t="s">
        <v>1863</v>
      </c>
    </row>
    <row r="628" spans="1:4">
      <c r="A628" s="10" t="s">
        <v>66</v>
      </c>
      <c r="B628" t="s">
        <v>1864</v>
      </c>
    </row>
    <row r="629" spans="1:4">
      <c r="A629" s="10" t="s">
        <v>66</v>
      </c>
      <c r="B629" s="5" t="s">
        <v>1862</v>
      </c>
    </row>
    <row r="630" spans="1:4">
      <c r="A630" s="11" t="s">
        <v>1709</v>
      </c>
      <c r="B630" s="5"/>
    </row>
    <row r="631" spans="1:4">
      <c r="A631" s="10" t="s">
        <v>66</v>
      </c>
      <c r="B631" s="5" t="s">
        <v>1865</v>
      </c>
    </row>
    <row r="632" spans="1:4">
      <c r="A632" s="9" t="s">
        <v>1708</v>
      </c>
      <c r="B632" s="5"/>
    </row>
    <row r="633" spans="1:4">
      <c r="A633" s="10" t="s">
        <v>66</v>
      </c>
      <c r="B633" s="5" t="s">
        <v>1866</v>
      </c>
    </row>
    <row r="634" spans="1:4">
      <c r="A634" s="9" t="s">
        <v>1636</v>
      </c>
      <c r="B634" s="5"/>
    </row>
    <row r="635" spans="1:4">
      <c r="A635" s="10" t="s">
        <v>66</v>
      </c>
      <c r="B635" s="5" t="s">
        <v>1867</v>
      </c>
    </row>
    <row r="636" spans="1:4">
      <c r="A636" s="11" t="s">
        <v>1663</v>
      </c>
      <c r="B636" s="5"/>
    </row>
    <row r="637" spans="1:4">
      <c r="A637" s="8" t="s">
        <v>1666</v>
      </c>
      <c r="B637" t="s">
        <v>1868</v>
      </c>
    </row>
    <row r="638" spans="1:4">
      <c r="A638" s="11" t="s">
        <v>1707</v>
      </c>
      <c r="B638" s="5"/>
    </row>
    <row r="639" spans="1:4">
      <c r="A639" s="8" t="s">
        <v>1666</v>
      </c>
      <c r="B639" t="s">
        <v>1870</v>
      </c>
    </row>
    <row r="640" spans="1:4">
      <c r="A640" s="13" t="s">
        <v>78</v>
      </c>
      <c r="D640" s="12">
        <v>44986</v>
      </c>
    </row>
    <row r="641" spans="1:2">
      <c r="A641" s="11" t="s">
        <v>1664</v>
      </c>
      <c r="B641" s="5"/>
    </row>
    <row r="642" spans="1:2">
      <c r="A642" s="8" t="s">
        <v>1666</v>
      </c>
      <c r="B642" t="s">
        <v>1814</v>
      </c>
    </row>
    <row r="643" spans="1:2">
      <c r="A643" s="9" t="s">
        <v>1710</v>
      </c>
      <c r="B643" s="5"/>
    </row>
    <row r="644" spans="1:2">
      <c r="A644" s="10" t="s">
        <v>66</v>
      </c>
      <c r="B644" t="s">
        <v>1827</v>
      </c>
    </row>
    <row r="645" spans="1:2">
      <c r="A645" s="10" t="s">
        <v>66</v>
      </c>
      <c r="B645" s="5" t="s">
        <v>1828</v>
      </c>
    </row>
    <row r="646" spans="1:2">
      <c r="A646" s="10" t="s">
        <v>66</v>
      </c>
      <c r="B646" s="5" t="s">
        <v>1829</v>
      </c>
    </row>
    <row r="647" spans="1:2">
      <c r="A647" s="11" t="s">
        <v>1709</v>
      </c>
      <c r="B647" s="5"/>
    </row>
    <row r="648" spans="1:2">
      <c r="A648" s="10" t="s">
        <v>66</v>
      </c>
      <c r="B648" s="5" t="s">
        <v>1830</v>
      </c>
    </row>
    <row r="649" spans="1:2">
      <c r="A649" s="9" t="s">
        <v>1708</v>
      </c>
      <c r="B649" s="5"/>
    </row>
    <row r="650" spans="1:2">
      <c r="A650" s="10" t="s">
        <v>66</v>
      </c>
      <c r="B650" s="5" t="s">
        <v>1831</v>
      </c>
    </row>
    <row r="651" spans="1:2">
      <c r="A651" s="9" t="s">
        <v>1636</v>
      </c>
      <c r="B651" s="5"/>
    </row>
    <row r="652" spans="1:2">
      <c r="A652" s="10" t="s">
        <v>66</v>
      </c>
      <c r="B652" s="5" t="s">
        <v>1832</v>
      </c>
    </row>
    <row r="653" spans="1:2">
      <c r="A653" s="11" t="s">
        <v>1663</v>
      </c>
      <c r="B653" s="5"/>
    </row>
    <row r="654" spans="1:2">
      <c r="A654" s="8" t="s">
        <v>1666</v>
      </c>
      <c r="B654" t="s">
        <v>1834</v>
      </c>
    </row>
    <row r="655" spans="1:2">
      <c r="A655" s="11" t="s">
        <v>1707</v>
      </c>
      <c r="B655" s="5"/>
    </row>
    <row r="656" spans="1:2">
      <c r="A656" s="8" t="s">
        <v>1666</v>
      </c>
      <c r="B656" t="s">
        <v>1835</v>
      </c>
    </row>
    <row r="657" spans="1:4">
      <c r="A657" s="13" t="s">
        <v>78</v>
      </c>
      <c r="D657" s="12">
        <v>44985</v>
      </c>
    </row>
    <row r="658" spans="1:4">
      <c r="A658" s="11" t="s">
        <v>1664</v>
      </c>
      <c r="B658" s="5"/>
    </row>
    <row r="659" spans="1:4">
      <c r="A659" s="8" t="s">
        <v>1666</v>
      </c>
      <c r="B659" t="s">
        <v>1776</v>
      </c>
    </row>
    <row r="660" spans="1:4">
      <c r="A660" s="9" t="s">
        <v>1710</v>
      </c>
      <c r="B660" s="5"/>
    </row>
    <row r="661" spans="1:4">
      <c r="A661" s="10" t="s">
        <v>66</v>
      </c>
      <c r="B661" t="s">
        <v>1805</v>
      </c>
    </row>
    <row r="662" spans="1:4">
      <c r="A662" s="10" t="s">
        <v>66</v>
      </c>
      <c r="B662" s="5" t="s">
        <v>1806</v>
      </c>
    </row>
    <row r="663" spans="1:4">
      <c r="A663" s="10" t="s">
        <v>66</v>
      </c>
      <c r="B663" s="5" t="s">
        <v>1807</v>
      </c>
    </row>
    <row r="664" spans="1:4">
      <c r="A664" s="11" t="s">
        <v>1709</v>
      </c>
      <c r="B664" s="5"/>
    </row>
    <row r="665" spans="1:4">
      <c r="A665" s="10" t="s">
        <v>66</v>
      </c>
      <c r="B665" s="5" t="s">
        <v>1808</v>
      </c>
    </row>
    <row r="666" spans="1:4">
      <c r="A666" s="9" t="s">
        <v>1708</v>
      </c>
      <c r="B666" s="5"/>
    </row>
    <row r="667" spans="1:4">
      <c r="A667" s="10" t="s">
        <v>66</v>
      </c>
      <c r="B667" s="5" t="s">
        <v>1435</v>
      </c>
    </row>
    <row r="668" spans="1:4">
      <c r="A668" s="9" t="s">
        <v>1636</v>
      </c>
      <c r="B668" s="5"/>
    </row>
    <row r="669" spans="1:4">
      <c r="A669" s="10" t="s">
        <v>66</v>
      </c>
      <c r="B669" s="5" t="s">
        <v>1809</v>
      </c>
    </row>
    <row r="670" spans="1:4">
      <c r="A670" s="11" t="s">
        <v>1663</v>
      </c>
      <c r="B670" s="5"/>
    </row>
    <row r="671" spans="1:4">
      <c r="A671" s="8" t="s">
        <v>1666</v>
      </c>
      <c r="B671" t="s">
        <v>1810</v>
      </c>
    </row>
    <row r="672" spans="1:4">
      <c r="A672" s="11" t="s">
        <v>1707</v>
      </c>
      <c r="B672" s="5"/>
    </row>
    <row r="673" spans="1:4">
      <c r="A673" s="8" t="s">
        <v>1666</v>
      </c>
      <c r="B673" t="s">
        <v>1811</v>
      </c>
    </row>
    <row r="674" spans="1:4">
      <c r="A674" s="13" t="s">
        <v>78</v>
      </c>
      <c r="D674" s="12">
        <v>44984</v>
      </c>
    </row>
    <row r="675" spans="1:4">
      <c r="A675" s="11" t="s">
        <v>1664</v>
      </c>
      <c r="B675" s="5"/>
    </row>
    <row r="676" spans="1:4">
      <c r="A676" s="8" t="s">
        <v>1666</v>
      </c>
      <c r="B676" t="s">
        <v>1734</v>
      </c>
    </row>
    <row r="677" spans="1:4">
      <c r="A677" s="9" t="s">
        <v>1710</v>
      </c>
      <c r="B677" s="5"/>
    </row>
    <row r="678" spans="1:4">
      <c r="A678" s="10" t="s">
        <v>66</v>
      </c>
      <c r="B678" t="s">
        <v>1768</v>
      </c>
    </row>
    <row r="679" spans="1:4">
      <c r="A679" s="10" t="s">
        <v>66</v>
      </c>
      <c r="B679" s="5" t="s">
        <v>589</v>
      </c>
    </row>
    <row r="680" spans="1:4">
      <c r="A680" s="10" t="s">
        <v>66</v>
      </c>
      <c r="B680" s="5" t="s">
        <v>647</v>
      </c>
    </row>
    <row r="681" spans="1:4">
      <c r="A681" s="11" t="s">
        <v>1709</v>
      </c>
      <c r="B681" s="5"/>
    </row>
    <row r="682" spans="1:4">
      <c r="A682" s="10" t="s">
        <v>66</v>
      </c>
      <c r="B682" s="5" t="s">
        <v>1769</v>
      </c>
    </row>
    <row r="683" spans="1:4">
      <c r="A683" s="9" t="s">
        <v>1708</v>
      </c>
      <c r="B683" s="5"/>
    </row>
    <row r="684" spans="1:4">
      <c r="A684" s="10" t="s">
        <v>66</v>
      </c>
      <c r="B684" s="5" t="s">
        <v>1770</v>
      </c>
    </row>
    <row r="685" spans="1:4">
      <c r="A685" s="9" t="s">
        <v>1636</v>
      </c>
      <c r="B685" s="5"/>
    </row>
    <row r="686" spans="1:4">
      <c r="A686" s="10" t="s">
        <v>66</v>
      </c>
      <c r="B686" s="5" t="s">
        <v>1771</v>
      </c>
    </row>
    <row r="687" spans="1:4">
      <c r="A687" s="11" t="s">
        <v>1663</v>
      </c>
      <c r="B687" s="5"/>
    </row>
    <row r="688" spans="1:4">
      <c r="A688" s="8" t="s">
        <v>1666</v>
      </c>
      <c r="B688" t="s">
        <v>1772</v>
      </c>
    </row>
    <row r="689" spans="1:7">
      <c r="A689" s="11" t="s">
        <v>1707</v>
      </c>
      <c r="B689" s="5"/>
    </row>
    <row r="690" spans="1:7">
      <c r="A690" s="8" t="s">
        <v>1666</v>
      </c>
      <c r="B690" t="s">
        <v>1774</v>
      </c>
    </row>
    <row r="691" spans="1:7">
      <c r="A691" s="13" t="s">
        <v>80</v>
      </c>
      <c r="D691" s="12" t="s">
        <v>1543</v>
      </c>
      <c r="F691" t="s">
        <v>1600</v>
      </c>
      <c r="G691" t="s">
        <v>1742</v>
      </c>
    </row>
    <row r="692" spans="1:7">
      <c r="A692" s="16" t="s">
        <v>1447</v>
      </c>
      <c r="D692" s="12"/>
    </row>
    <row r="693" spans="1:7">
      <c r="A693" s="14" t="s">
        <v>66</v>
      </c>
      <c r="B693" t="s">
        <v>1720</v>
      </c>
      <c r="D693" s="12"/>
    </row>
    <row r="694" spans="1:7">
      <c r="A694" s="14" t="s">
        <v>66</v>
      </c>
      <c r="B694" t="s">
        <v>1743</v>
      </c>
      <c r="D694" s="12"/>
    </row>
    <row r="695" spans="1:7">
      <c r="A695" s="14" t="s">
        <v>66</v>
      </c>
      <c r="B695" t="s">
        <v>1744</v>
      </c>
      <c r="D695" s="12"/>
    </row>
    <row r="696" spans="1:7">
      <c r="A696" s="16" t="s">
        <v>1599</v>
      </c>
      <c r="D696" s="12"/>
    </row>
    <row r="697" spans="1:7">
      <c r="A697" s="14" t="s">
        <v>66</v>
      </c>
      <c r="B697" t="s">
        <v>1745</v>
      </c>
      <c r="D697" s="12"/>
    </row>
    <row r="698" spans="1:7">
      <c r="A698" s="14" t="s">
        <v>66</v>
      </c>
      <c r="B698" t="s">
        <v>1746</v>
      </c>
      <c r="D698" s="12"/>
    </row>
    <row r="699" spans="1:7">
      <c r="A699" s="14" t="s">
        <v>66</v>
      </c>
      <c r="B699" t="s">
        <v>1747</v>
      </c>
      <c r="D699" s="12"/>
    </row>
    <row r="700" spans="1:7">
      <c r="A700" s="16" t="s">
        <v>1546</v>
      </c>
      <c r="D700" s="12"/>
    </row>
    <row r="701" spans="1:7">
      <c r="A701" s="14" t="s">
        <v>66</v>
      </c>
      <c r="B701" s="5" t="s">
        <v>1741</v>
      </c>
      <c r="D701" s="12"/>
    </row>
    <row r="702" spans="1:7">
      <c r="A702" s="13" t="s">
        <v>78</v>
      </c>
      <c r="D702" s="12">
        <v>44984</v>
      </c>
    </row>
    <row r="703" spans="1:7">
      <c r="A703" s="11" t="s">
        <v>1664</v>
      </c>
      <c r="B703" s="5"/>
    </row>
    <row r="704" spans="1:7">
      <c r="A704" s="8" t="s">
        <v>1666</v>
      </c>
      <c r="B704" t="s">
        <v>1723</v>
      </c>
    </row>
    <row r="705" spans="1:4">
      <c r="A705" s="9" t="s">
        <v>1710</v>
      </c>
      <c r="B705" s="5"/>
    </row>
    <row r="706" spans="1:4">
      <c r="A706" s="10" t="s">
        <v>66</v>
      </c>
      <c r="B706" t="s">
        <v>1725</v>
      </c>
    </row>
    <row r="707" spans="1:4">
      <c r="A707" s="10" t="s">
        <v>66</v>
      </c>
      <c r="B707" s="5" t="s">
        <v>1494</v>
      </c>
    </row>
    <row r="708" spans="1:4">
      <c r="A708" s="10" t="s">
        <v>66</v>
      </c>
      <c r="B708" s="5" t="s">
        <v>1726</v>
      </c>
    </row>
    <row r="709" spans="1:4">
      <c r="A709" s="11" t="s">
        <v>1709</v>
      </c>
      <c r="B709" s="5"/>
    </row>
    <row r="710" spans="1:4">
      <c r="A710" s="10" t="s">
        <v>66</v>
      </c>
      <c r="B710" s="5" t="s">
        <v>1727</v>
      </c>
    </row>
    <row r="711" spans="1:4">
      <c r="A711" s="9" t="s">
        <v>1708</v>
      </c>
      <c r="B711" s="5"/>
    </row>
    <row r="712" spans="1:4">
      <c r="A712" s="10" t="s">
        <v>66</v>
      </c>
      <c r="B712" s="5" t="s">
        <v>1728</v>
      </c>
    </row>
    <row r="713" spans="1:4">
      <c r="A713" s="9" t="s">
        <v>1636</v>
      </c>
      <c r="B713" s="5"/>
    </row>
    <row r="714" spans="1:4">
      <c r="A714" s="10" t="s">
        <v>66</v>
      </c>
      <c r="B714" s="5" t="s">
        <v>1729</v>
      </c>
    </row>
    <row r="715" spans="1:4">
      <c r="A715" s="11" t="s">
        <v>1663</v>
      </c>
      <c r="B715" s="5"/>
    </row>
    <row r="716" spans="1:4">
      <c r="A716" s="8" t="s">
        <v>1666</v>
      </c>
      <c r="B716" t="s">
        <v>1730</v>
      </c>
    </row>
    <row r="717" spans="1:4">
      <c r="A717" s="11" t="s">
        <v>1707</v>
      </c>
      <c r="B717" s="5"/>
    </row>
    <row r="718" spans="1:4">
      <c r="A718" s="8" t="s">
        <v>1666</v>
      </c>
      <c r="B718" t="s">
        <v>1731</v>
      </c>
    </row>
    <row r="719" spans="1:4">
      <c r="A719" s="13" t="s">
        <v>78</v>
      </c>
      <c r="D719" s="12">
        <v>44982</v>
      </c>
    </row>
    <row r="720" spans="1:4">
      <c r="A720" s="11" t="s">
        <v>1664</v>
      </c>
      <c r="B720" s="5"/>
    </row>
    <row r="721" spans="1:4">
      <c r="A721" s="8" t="s">
        <v>1666</v>
      </c>
      <c r="B721" t="s">
        <v>1712</v>
      </c>
    </row>
    <row r="722" spans="1:4">
      <c r="A722" s="9" t="s">
        <v>1449</v>
      </c>
      <c r="B722" s="5"/>
    </row>
    <row r="723" spans="1:4">
      <c r="A723" s="10" t="s">
        <v>66</v>
      </c>
      <c r="B723" t="s">
        <v>1720</v>
      </c>
    </row>
    <row r="724" spans="1:4">
      <c r="A724" s="10" t="s">
        <v>66</v>
      </c>
      <c r="B724" s="5" t="s">
        <v>1721</v>
      </c>
    </row>
    <row r="725" spans="1:4">
      <c r="A725" s="10" t="s">
        <v>66</v>
      </c>
      <c r="B725" s="5" t="s">
        <v>1722</v>
      </c>
    </row>
    <row r="726" spans="1:4">
      <c r="A726" s="11" t="s">
        <v>1635</v>
      </c>
      <c r="B726" s="5"/>
    </row>
    <row r="727" spans="1:4">
      <c r="A727" s="10" t="s">
        <v>66</v>
      </c>
      <c r="B727" s="5" t="s">
        <v>1715</v>
      </c>
    </row>
    <row r="728" spans="1:4">
      <c r="A728" s="9" t="s">
        <v>1448</v>
      </c>
      <c r="B728" s="5"/>
    </row>
    <row r="729" spans="1:4">
      <c r="A729" s="10" t="s">
        <v>66</v>
      </c>
      <c r="B729" s="5" t="s">
        <v>1435</v>
      </c>
    </row>
    <row r="730" spans="1:4">
      <c r="A730" s="9" t="s">
        <v>1636</v>
      </c>
      <c r="B730" s="5"/>
    </row>
    <row r="731" spans="1:4">
      <c r="A731" s="10" t="s">
        <v>66</v>
      </c>
      <c r="B731" s="5" t="s">
        <v>1716</v>
      </c>
    </row>
    <row r="732" spans="1:4">
      <c r="A732" s="11" t="s">
        <v>1704</v>
      </c>
      <c r="B732" s="5"/>
    </row>
    <row r="733" spans="1:4">
      <c r="A733" s="8" t="s">
        <v>1666</v>
      </c>
      <c r="B733" t="s">
        <v>1717</v>
      </c>
    </row>
    <row r="734" spans="1:4">
      <c r="A734" s="11" t="s">
        <v>1665</v>
      </c>
      <c r="B734" s="5"/>
    </row>
    <row r="735" spans="1:4">
      <c r="A735" s="8" t="s">
        <v>1666</v>
      </c>
      <c r="B735" t="s">
        <v>1718</v>
      </c>
    </row>
    <row r="736" spans="1:4">
      <c r="A736" s="13" t="s">
        <v>78</v>
      </c>
      <c r="D736" s="12">
        <v>44981</v>
      </c>
    </row>
    <row r="737" spans="1:2">
      <c r="A737" s="11" t="s">
        <v>1664</v>
      </c>
      <c r="B737" s="5"/>
    </row>
    <row r="738" spans="1:2">
      <c r="A738" s="8" t="s">
        <v>1666</v>
      </c>
      <c r="B738" t="s">
        <v>1676</v>
      </c>
    </row>
    <row r="739" spans="1:2">
      <c r="A739" s="9" t="s">
        <v>1449</v>
      </c>
      <c r="B739" s="5"/>
    </row>
    <row r="740" spans="1:2">
      <c r="A740" s="10" t="s">
        <v>66</v>
      </c>
      <c r="B740" t="s">
        <v>1699</v>
      </c>
    </row>
    <row r="741" spans="1:2">
      <c r="A741" s="10" t="s">
        <v>66</v>
      </c>
      <c r="B741" s="5" t="s">
        <v>1700</v>
      </c>
    </row>
    <row r="742" spans="1:2">
      <c r="A742" s="10" t="s">
        <v>66</v>
      </c>
      <c r="B742" s="5" t="s">
        <v>1701</v>
      </c>
    </row>
    <row r="743" spans="1:2">
      <c r="A743" s="11" t="s">
        <v>1635</v>
      </c>
      <c r="B743" s="5"/>
    </row>
    <row r="744" spans="1:2">
      <c r="A744" s="10" t="s">
        <v>66</v>
      </c>
      <c r="B744" s="5" t="s">
        <v>1472</v>
      </c>
    </row>
    <row r="745" spans="1:2">
      <c r="A745" s="9" t="s">
        <v>1448</v>
      </c>
      <c r="B745" s="5"/>
    </row>
    <row r="746" spans="1:2">
      <c r="A746" s="10" t="s">
        <v>66</v>
      </c>
      <c r="B746" s="5" t="s">
        <v>1702</v>
      </c>
    </row>
    <row r="747" spans="1:2">
      <c r="A747" s="9" t="s">
        <v>1636</v>
      </c>
      <c r="B747" s="5"/>
    </row>
    <row r="748" spans="1:2">
      <c r="A748" s="10" t="s">
        <v>66</v>
      </c>
      <c r="B748" s="5" t="s">
        <v>1703</v>
      </c>
    </row>
    <row r="749" spans="1:2">
      <c r="A749" s="11" t="s">
        <v>1663</v>
      </c>
      <c r="B749" s="5"/>
    </row>
    <row r="750" spans="1:2">
      <c r="A750" s="8" t="s">
        <v>1666</v>
      </c>
      <c r="B750" t="s">
        <v>1706</v>
      </c>
    </row>
    <row r="751" spans="1:2">
      <c r="A751" s="11" t="s">
        <v>1665</v>
      </c>
      <c r="B751" s="5"/>
    </row>
    <row r="752" spans="1:2">
      <c r="A752" s="8" t="s">
        <v>1666</v>
      </c>
      <c r="B752" t="s">
        <v>1711</v>
      </c>
    </row>
    <row r="753" spans="1:4">
      <c r="A753" s="13" t="s">
        <v>78</v>
      </c>
      <c r="D753" s="12">
        <v>44980</v>
      </c>
    </row>
    <row r="754" spans="1:4">
      <c r="A754" s="11" t="s">
        <v>971</v>
      </c>
      <c r="B754" s="5"/>
    </row>
    <row r="755" spans="1:4">
      <c r="A755" s="10" t="s">
        <v>66</v>
      </c>
      <c r="B755" s="5" t="s">
        <v>1647</v>
      </c>
    </row>
    <row r="756" spans="1:4">
      <c r="A756" s="9" t="s">
        <v>1449</v>
      </c>
      <c r="B756" s="5"/>
    </row>
    <row r="757" spans="1:4">
      <c r="A757" s="10" t="s">
        <v>66</v>
      </c>
      <c r="B757" t="s">
        <v>1670</v>
      </c>
    </row>
    <row r="758" spans="1:4">
      <c r="A758" s="10" t="s">
        <v>66</v>
      </c>
      <c r="B758" s="5" t="s">
        <v>1671</v>
      </c>
    </row>
    <row r="759" spans="1:4">
      <c r="A759" s="10" t="s">
        <v>66</v>
      </c>
      <c r="B759" s="5" t="s">
        <v>1672</v>
      </c>
    </row>
    <row r="760" spans="1:4">
      <c r="A760" s="11" t="s">
        <v>1635</v>
      </c>
      <c r="B760" s="5"/>
    </row>
    <row r="761" spans="1:4">
      <c r="A761" s="10" t="s">
        <v>66</v>
      </c>
      <c r="B761" s="5" t="s">
        <v>1673</v>
      </c>
    </row>
    <row r="762" spans="1:4">
      <c r="A762" s="9" t="s">
        <v>1448</v>
      </c>
      <c r="B762" s="5"/>
    </row>
    <row r="763" spans="1:4">
      <c r="A763" s="10" t="s">
        <v>66</v>
      </c>
      <c r="B763" s="5" t="s">
        <v>1435</v>
      </c>
    </row>
    <row r="764" spans="1:4">
      <c r="A764" s="9" t="s">
        <v>1636</v>
      </c>
      <c r="B764" s="5"/>
    </row>
    <row r="765" spans="1:4">
      <c r="A765" s="10" t="s">
        <v>66</v>
      </c>
      <c r="B765" s="5" t="s">
        <v>1674</v>
      </c>
    </row>
    <row r="766" spans="1:4">
      <c r="A766" s="11" t="s">
        <v>1310</v>
      </c>
      <c r="B766" s="5"/>
    </row>
    <row r="767" spans="1:4">
      <c r="A767" s="10" t="s">
        <v>66</v>
      </c>
      <c r="B767" s="5" t="s">
        <v>1644</v>
      </c>
    </row>
    <row r="768" spans="1:4">
      <c r="A768" s="11" t="s">
        <v>1637</v>
      </c>
      <c r="B768" s="5"/>
    </row>
    <row r="769" spans="1:4">
      <c r="A769" s="10" t="s">
        <v>66</v>
      </c>
      <c r="B769" s="5" t="s">
        <v>1675</v>
      </c>
    </row>
    <row r="770" spans="1:4">
      <c r="A770" s="13" t="s">
        <v>78</v>
      </c>
      <c r="D770" s="12">
        <v>44979</v>
      </c>
    </row>
    <row r="771" spans="1:4">
      <c r="A771" s="9" t="s">
        <v>1449</v>
      </c>
      <c r="B771" s="5"/>
    </row>
    <row r="772" spans="1:4">
      <c r="A772" s="10" t="s">
        <v>66</v>
      </c>
      <c r="B772" t="s">
        <v>1638</v>
      </c>
    </row>
    <row r="773" spans="1:4">
      <c r="A773" s="10" t="s">
        <v>66</v>
      </c>
      <c r="B773" s="5" t="s">
        <v>1640</v>
      </c>
    </row>
    <row r="774" spans="1:4">
      <c r="A774" s="10" t="s">
        <v>66</v>
      </c>
      <c r="B774" s="5" t="s">
        <v>1639</v>
      </c>
    </row>
    <row r="775" spans="1:4">
      <c r="A775" s="11" t="s">
        <v>81</v>
      </c>
      <c r="B775" s="5"/>
    </row>
    <row r="776" spans="1:4">
      <c r="A776" s="10" t="s">
        <v>66</v>
      </c>
      <c r="B776" s="5" t="s">
        <v>1641</v>
      </c>
    </row>
    <row r="777" spans="1:4">
      <c r="A777" s="9" t="s">
        <v>1448</v>
      </c>
      <c r="B777" s="5"/>
    </row>
    <row r="778" spans="1:4">
      <c r="A778" s="10" t="s">
        <v>66</v>
      </c>
      <c r="B778" s="5" t="s">
        <v>1642</v>
      </c>
    </row>
    <row r="779" spans="1:4">
      <c r="A779" s="9" t="s">
        <v>79</v>
      </c>
      <c r="B779" s="5"/>
    </row>
    <row r="780" spans="1:4">
      <c r="A780" s="10" t="s">
        <v>66</v>
      </c>
      <c r="B780" s="5" t="s">
        <v>1643</v>
      </c>
    </row>
    <row r="781" spans="1:4">
      <c r="A781" s="11" t="s">
        <v>1310</v>
      </c>
      <c r="B781" s="5"/>
    </row>
    <row r="782" spans="1:4">
      <c r="A782" s="10" t="s">
        <v>66</v>
      </c>
      <c r="B782" s="5" t="s">
        <v>1644</v>
      </c>
    </row>
    <row r="783" spans="1:4">
      <c r="A783" s="11" t="s">
        <v>74</v>
      </c>
      <c r="B783" s="5"/>
    </row>
    <row r="784" spans="1:4">
      <c r="A784" s="10" t="s">
        <v>66</v>
      </c>
      <c r="B784" s="5" t="s">
        <v>1645</v>
      </c>
    </row>
    <row r="785" spans="1:4">
      <c r="A785" s="11" t="s">
        <v>971</v>
      </c>
      <c r="B785" s="5"/>
    </row>
    <row r="786" spans="1:4">
      <c r="A786" s="10" t="s">
        <v>66</v>
      </c>
      <c r="B786" s="5" t="s">
        <v>1646</v>
      </c>
    </row>
    <row r="787" spans="1:4">
      <c r="A787" s="13" t="s">
        <v>78</v>
      </c>
      <c r="D787" s="12">
        <v>44979</v>
      </c>
    </row>
    <row r="788" spans="1:4">
      <c r="A788" s="9" t="s">
        <v>1449</v>
      </c>
      <c r="B788" s="5"/>
    </row>
    <row r="789" spans="1:4">
      <c r="A789" s="10" t="s">
        <v>66</v>
      </c>
      <c r="B789" t="s">
        <v>1603</v>
      </c>
    </row>
    <row r="790" spans="1:4">
      <c r="A790" s="10" t="s">
        <v>66</v>
      </c>
      <c r="B790" s="5" t="s">
        <v>1604</v>
      </c>
    </row>
    <row r="791" spans="1:4">
      <c r="A791" s="10" t="s">
        <v>66</v>
      </c>
      <c r="B791" s="5" t="s">
        <v>1605</v>
      </c>
    </row>
    <row r="792" spans="1:4">
      <c r="A792" s="11" t="s">
        <v>81</v>
      </c>
      <c r="B792" s="5"/>
    </row>
    <row r="793" spans="1:4">
      <c r="A793" s="10" t="s">
        <v>66</v>
      </c>
      <c r="B793" s="5" t="s">
        <v>1606</v>
      </c>
    </row>
    <row r="794" spans="1:4">
      <c r="A794" s="9" t="s">
        <v>1448</v>
      </c>
      <c r="B794" s="5"/>
    </row>
    <row r="795" spans="1:4">
      <c r="A795" s="10" t="s">
        <v>66</v>
      </c>
      <c r="B795" s="5" t="s">
        <v>1509</v>
      </c>
    </row>
    <row r="796" spans="1:4">
      <c r="A796" s="9" t="s">
        <v>79</v>
      </c>
      <c r="B796" s="5"/>
    </row>
    <row r="797" spans="1:4">
      <c r="A797" s="10" t="s">
        <v>66</v>
      </c>
      <c r="B797" s="5" t="s">
        <v>1607</v>
      </c>
    </row>
    <row r="798" spans="1:4">
      <c r="A798" s="11" t="s">
        <v>1310</v>
      </c>
      <c r="B798" s="5"/>
    </row>
    <row r="799" spans="1:4">
      <c r="A799" s="10" t="s">
        <v>66</v>
      </c>
      <c r="B799" s="5" t="s">
        <v>1608</v>
      </c>
    </row>
    <row r="800" spans="1:4">
      <c r="A800" s="11" t="s">
        <v>74</v>
      </c>
      <c r="B800" s="5"/>
    </row>
    <row r="801" spans="1:4">
      <c r="A801" s="10" t="s">
        <v>66</v>
      </c>
      <c r="B801" s="5" t="s">
        <v>1609</v>
      </c>
    </row>
    <row r="802" spans="1:4">
      <c r="A802" s="11" t="s">
        <v>971</v>
      </c>
      <c r="B802" s="5"/>
    </row>
    <row r="803" spans="1:4">
      <c r="A803" s="10" t="s">
        <v>66</v>
      </c>
      <c r="B803" s="5" t="s">
        <v>1610</v>
      </c>
    </row>
    <row r="804" spans="1:4">
      <c r="A804" s="13" t="s">
        <v>78</v>
      </c>
      <c r="D804" s="12">
        <v>44978</v>
      </c>
    </row>
    <row r="805" spans="1:4">
      <c r="A805" s="9" t="s">
        <v>1449</v>
      </c>
      <c r="B805" s="5"/>
    </row>
    <row r="806" spans="1:4">
      <c r="A806" s="10" t="s">
        <v>66</v>
      </c>
      <c r="B806" t="s">
        <v>1570</v>
      </c>
    </row>
    <row r="807" spans="1:4">
      <c r="A807" s="10" t="s">
        <v>66</v>
      </c>
      <c r="B807" s="5" t="s">
        <v>1571</v>
      </c>
    </row>
    <row r="808" spans="1:4">
      <c r="A808" s="10" t="s">
        <v>66</v>
      </c>
      <c r="B808" s="5" t="s">
        <v>1572</v>
      </c>
    </row>
    <row r="809" spans="1:4">
      <c r="A809" s="11" t="s">
        <v>81</v>
      </c>
      <c r="B809" s="5"/>
    </row>
    <row r="810" spans="1:4">
      <c r="A810" s="10" t="s">
        <v>66</v>
      </c>
      <c r="B810" s="5" t="s">
        <v>1569</v>
      </c>
    </row>
    <row r="811" spans="1:4">
      <c r="A811" s="9" t="s">
        <v>1448</v>
      </c>
      <c r="B811" s="5"/>
    </row>
    <row r="812" spans="1:4">
      <c r="A812" s="10" t="s">
        <v>66</v>
      </c>
      <c r="B812" s="5" t="s">
        <v>1435</v>
      </c>
    </row>
    <row r="813" spans="1:4">
      <c r="A813" s="9" t="s">
        <v>79</v>
      </c>
      <c r="B813" s="5"/>
    </row>
    <row r="814" spans="1:4">
      <c r="A814" s="10" t="s">
        <v>66</v>
      </c>
      <c r="B814" s="5" t="s">
        <v>1573</v>
      </c>
    </row>
    <row r="815" spans="1:4">
      <c r="A815" s="11" t="s">
        <v>1310</v>
      </c>
      <c r="B815" s="5"/>
    </row>
    <row r="816" spans="1:4">
      <c r="A816" s="10" t="s">
        <v>66</v>
      </c>
      <c r="B816" s="5" t="s">
        <v>1574</v>
      </c>
    </row>
    <row r="817" spans="1:4">
      <c r="A817" s="11" t="s">
        <v>74</v>
      </c>
      <c r="B817" s="5"/>
    </row>
    <row r="818" spans="1:4">
      <c r="A818" s="10" t="s">
        <v>66</v>
      </c>
      <c r="B818" s="5" t="s">
        <v>1575</v>
      </c>
    </row>
    <row r="819" spans="1:4">
      <c r="A819" s="11" t="s">
        <v>971</v>
      </c>
      <c r="B819" s="5"/>
    </row>
    <row r="820" spans="1:4">
      <c r="A820" s="10" t="s">
        <v>66</v>
      </c>
      <c r="B820" s="5" t="s">
        <v>1576</v>
      </c>
    </row>
    <row r="821" spans="1:4">
      <c r="A821" s="13" t="s">
        <v>80</v>
      </c>
      <c r="D821" s="12" t="s">
        <v>1543</v>
      </c>
    </row>
    <row r="822" spans="1:4">
      <c r="A822" s="16" t="s">
        <v>1447</v>
      </c>
      <c r="D822" s="12"/>
    </row>
    <row r="823" spans="1:4">
      <c r="A823" s="14" t="s">
        <v>66</v>
      </c>
      <c r="B823" t="s">
        <v>1417</v>
      </c>
      <c r="D823" s="12"/>
    </row>
    <row r="824" spans="1:4">
      <c r="A824" s="14" t="s">
        <v>66</v>
      </c>
      <c r="B824" t="s">
        <v>1544</v>
      </c>
      <c r="D824" s="12"/>
    </row>
    <row r="825" spans="1:4">
      <c r="A825" s="14" t="s">
        <v>66</v>
      </c>
      <c r="B825" t="s">
        <v>1545</v>
      </c>
      <c r="D825" s="12"/>
    </row>
    <row r="826" spans="1:4">
      <c r="A826" s="16" t="s">
        <v>1546</v>
      </c>
      <c r="D826" s="12"/>
    </row>
    <row r="827" spans="1:4">
      <c r="A827" s="14" t="s">
        <v>66</v>
      </c>
      <c r="B827">
        <v>4</v>
      </c>
      <c r="D827" s="12"/>
    </row>
    <row r="828" spans="1:4">
      <c r="A828" s="16" t="s">
        <v>493</v>
      </c>
      <c r="D828" s="12"/>
    </row>
    <row r="829" spans="1:4">
      <c r="A829" s="14" t="s">
        <v>66</v>
      </c>
      <c r="B829" s="8">
        <v>260.60000000000002</v>
      </c>
    </row>
    <row r="830" spans="1:4">
      <c r="A830" s="16" t="s">
        <v>112</v>
      </c>
      <c r="D830" s="12"/>
    </row>
    <row r="831" spans="1:4">
      <c r="A831" s="14" t="s">
        <v>66</v>
      </c>
      <c r="B831" s="8" t="s">
        <v>1547</v>
      </c>
      <c r="D831" s="12"/>
    </row>
    <row r="832" spans="1:4">
      <c r="A832" s="16" t="s">
        <v>578</v>
      </c>
      <c r="D832" s="12"/>
    </row>
    <row r="833" spans="1:9">
      <c r="A833" s="14" t="s">
        <v>66</v>
      </c>
      <c r="B833" s="8" t="s">
        <v>1548</v>
      </c>
      <c r="C833" s="8" t="s">
        <v>1549</v>
      </c>
      <c r="D833" s="120" t="s">
        <v>1550</v>
      </c>
      <c r="E833" s="8" t="s">
        <v>1551</v>
      </c>
      <c r="F833" s="8" t="s">
        <v>1552</v>
      </c>
    </row>
    <row r="834" spans="1:9">
      <c r="A834" s="16" t="s">
        <v>516</v>
      </c>
      <c r="D834" s="12"/>
    </row>
    <row r="835" spans="1:9">
      <c r="A835" s="14" t="s">
        <v>66</v>
      </c>
      <c r="B835" s="8">
        <v>35.299999999999997</v>
      </c>
      <c r="D835" s="12"/>
    </row>
    <row r="836" spans="1:9">
      <c r="A836" s="16" t="s">
        <v>517</v>
      </c>
      <c r="D836" s="12"/>
    </row>
    <row r="837" spans="1:9">
      <c r="A837" s="14" t="s">
        <v>66</v>
      </c>
      <c r="B837" s="121">
        <f>AVERAGE(C837:I837)</f>
        <v>64.285714285714292</v>
      </c>
      <c r="C837">
        <v>63</v>
      </c>
      <c r="D837">
        <v>63</v>
      </c>
      <c r="E837">
        <v>65</v>
      </c>
      <c r="F837">
        <v>64</v>
      </c>
      <c r="G837">
        <v>66</v>
      </c>
      <c r="H837">
        <v>65</v>
      </c>
      <c r="I837">
        <v>64</v>
      </c>
    </row>
    <row r="838" spans="1:9">
      <c r="A838" s="16" t="s">
        <v>1553</v>
      </c>
      <c r="B838" s="121"/>
    </row>
    <row r="839" spans="1:9">
      <c r="A839" s="14" t="s">
        <v>66</v>
      </c>
      <c r="B839" s="122">
        <v>0.27</v>
      </c>
      <c r="C839" s="121">
        <f>SUM(D839:F839)</f>
        <v>90</v>
      </c>
      <c r="D839">
        <v>21</v>
      </c>
      <c r="E839">
        <v>36</v>
      </c>
      <c r="F839">
        <v>33</v>
      </c>
    </row>
    <row r="840" spans="1:9">
      <c r="A840" s="16" t="s">
        <v>1554</v>
      </c>
      <c r="D840" s="12"/>
    </row>
    <row r="841" spans="1:9">
      <c r="A841" s="14" t="s">
        <v>66</v>
      </c>
      <c r="B841" s="8"/>
      <c r="D841" s="12"/>
    </row>
    <row r="842" spans="1:9">
      <c r="A842" s="13" t="s">
        <v>78</v>
      </c>
      <c r="D842" s="12">
        <v>44977</v>
      </c>
    </row>
    <row r="843" spans="1:9">
      <c r="A843" s="9" t="s">
        <v>1449</v>
      </c>
      <c r="B843" s="5"/>
    </row>
    <row r="844" spans="1:9">
      <c r="A844" s="10" t="s">
        <v>66</v>
      </c>
      <c r="B844" t="s">
        <v>1536</v>
      </c>
    </row>
    <row r="845" spans="1:9">
      <c r="A845" s="10" t="s">
        <v>66</v>
      </c>
      <c r="B845" s="5" t="s">
        <v>1537</v>
      </c>
    </row>
    <row r="846" spans="1:9">
      <c r="A846" s="10" t="s">
        <v>66</v>
      </c>
      <c r="B846" s="5" t="s">
        <v>1538</v>
      </c>
    </row>
    <row r="847" spans="1:9">
      <c r="A847" s="11" t="s">
        <v>81</v>
      </c>
      <c r="B847" s="5"/>
    </row>
    <row r="848" spans="1:9">
      <c r="A848" s="10" t="s">
        <v>66</v>
      </c>
      <c r="B848" s="5" t="s">
        <v>1539</v>
      </c>
    </row>
    <row r="849" spans="1:4">
      <c r="A849" s="9" t="s">
        <v>1448</v>
      </c>
      <c r="B849" s="5"/>
    </row>
    <row r="850" spans="1:4">
      <c r="A850" s="10" t="s">
        <v>66</v>
      </c>
      <c r="B850" s="5" t="s">
        <v>1435</v>
      </c>
    </row>
    <row r="851" spans="1:4">
      <c r="A851" s="9" t="s">
        <v>79</v>
      </c>
      <c r="B851" s="5"/>
    </row>
    <row r="852" spans="1:4">
      <c r="A852" s="10" t="s">
        <v>66</v>
      </c>
      <c r="B852" s="5" t="s">
        <v>1540</v>
      </c>
    </row>
    <row r="853" spans="1:4">
      <c r="A853" s="11" t="s">
        <v>1310</v>
      </c>
      <c r="B853" s="5"/>
    </row>
    <row r="854" spans="1:4">
      <c r="A854" s="10" t="s">
        <v>66</v>
      </c>
      <c r="B854" s="5" t="s">
        <v>1541</v>
      </c>
    </row>
    <row r="855" spans="1:4">
      <c r="A855" s="11" t="s">
        <v>74</v>
      </c>
      <c r="B855" s="5"/>
    </row>
    <row r="856" spans="1:4">
      <c r="A856" s="10" t="s">
        <v>66</v>
      </c>
      <c r="B856" s="5" t="s">
        <v>1542</v>
      </c>
    </row>
    <row r="857" spans="1:4">
      <c r="A857" s="11" t="s">
        <v>971</v>
      </c>
      <c r="B857" s="5"/>
    </row>
    <row r="858" spans="1:4">
      <c r="A858" s="10" t="s">
        <v>66</v>
      </c>
      <c r="B858" s="5" t="s">
        <v>108</v>
      </c>
    </row>
    <row r="859" spans="1:4">
      <c r="A859" s="13" t="s">
        <v>78</v>
      </c>
      <c r="D859" s="12">
        <v>44976</v>
      </c>
    </row>
    <row r="860" spans="1:4">
      <c r="A860" s="9" t="s">
        <v>1449</v>
      </c>
      <c r="B860" s="5"/>
    </row>
    <row r="861" spans="1:4">
      <c r="A861" s="10" t="s">
        <v>66</v>
      </c>
      <c r="B861" t="s">
        <v>1515</v>
      </c>
    </row>
    <row r="862" spans="1:4">
      <c r="A862" s="10" t="s">
        <v>66</v>
      </c>
      <c r="B862" s="5" t="s">
        <v>1516</v>
      </c>
    </row>
    <row r="863" spans="1:4">
      <c r="A863" s="10" t="s">
        <v>66</v>
      </c>
      <c r="B863" s="5" t="s">
        <v>1517</v>
      </c>
    </row>
    <row r="864" spans="1:4">
      <c r="A864" s="11" t="s">
        <v>81</v>
      </c>
      <c r="B864" s="5"/>
    </row>
    <row r="865" spans="1:4">
      <c r="A865" s="10" t="s">
        <v>66</v>
      </c>
      <c r="B865" s="5" t="s">
        <v>1518</v>
      </c>
    </row>
    <row r="866" spans="1:4">
      <c r="A866" s="9" t="s">
        <v>1448</v>
      </c>
      <c r="B866" s="5"/>
    </row>
    <row r="867" spans="1:4">
      <c r="A867" s="10" t="s">
        <v>66</v>
      </c>
      <c r="B867" s="5" t="s">
        <v>1435</v>
      </c>
    </row>
    <row r="868" spans="1:4">
      <c r="A868" s="9" t="s">
        <v>79</v>
      </c>
      <c r="B868" s="5"/>
    </row>
    <row r="869" spans="1:4">
      <c r="A869" s="10" t="s">
        <v>66</v>
      </c>
      <c r="B869" s="5" t="s">
        <v>1519</v>
      </c>
    </row>
    <row r="870" spans="1:4">
      <c r="A870" s="11" t="s">
        <v>1310</v>
      </c>
      <c r="B870" s="5"/>
    </row>
    <row r="871" spans="1:4">
      <c r="A871" s="10" t="s">
        <v>66</v>
      </c>
      <c r="B871" s="5" t="s">
        <v>1520</v>
      </c>
    </row>
    <row r="872" spans="1:4">
      <c r="A872" s="11" t="s">
        <v>74</v>
      </c>
      <c r="B872" s="5"/>
    </row>
    <row r="873" spans="1:4">
      <c r="A873" s="10" t="s">
        <v>66</v>
      </c>
      <c r="B873" s="5" t="s">
        <v>1521</v>
      </c>
    </row>
    <row r="874" spans="1:4">
      <c r="A874" s="11" t="s">
        <v>971</v>
      </c>
      <c r="B874" s="5"/>
    </row>
    <row r="875" spans="1:4">
      <c r="A875" s="10" t="s">
        <v>66</v>
      </c>
      <c r="B875" s="5" t="s">
        <v>1522</v>
      </c>
    </row>
    <row r="876" spans="1:4">
      <c r="A876" s="13" t="s">
        <v>78</v>
      </c>
      <c r="D876" s="12">
        <v>44975</v>
      </c>
    </row>
    <row r="877" spans="1:4">
      <c r="A877" s="9" t="s">
        <v>1449</v>
      </c>
      <c r="B877" s="5"/>
    </row>
    <row r="878" spans="1:4">
      <c r="A878" s="10" t="s">
        <v>66</v>
      </c>
      <c r="B878" t="s">
        <v>589</v>
      </c>
    </row>
    <row r="879" spans="1:4">
      <c r="A879" s="10" t="s">
        <v>66</v>
      </c>
      <c r="B879" s="5" t="s">
        <v>1506</v>
      </c>
    </row>
    <row r="880" spans="1:4">
      <c r="A880" s="10" t="s">
        <v>66</v>
      </c>
      <c r="B880" s="5" t="s">
        <v>1507</v>
      </c>
    </row>
    <row r="881" spans="1:4">
      <c r="A881" s="11" t="s">
        <v>81</v>
      </c>
      <c r="B881" s="5"/>
    </row>
    <row r="882" spans="1:4">
      <c r="A882" s="10" t="s">
        <v>66</v>
      </c>
      <c r="B882" s="5" t="s">
        <v>1508</v>
      </c>
    </row>
    <row r="883" spans="1:4">
      <c r="A883" s="9" t="s">
        <v>1448</v>
      </c>
      <c r="B883" s="5"/>
    </row>
    <row r="884" spans="1:4">
      <c r="A884" s="10" t="s">
        <v>66</v>
      </c>
      <c r="B884" s="5" t="s">
        <v>1510</v>
      </c>
    </row>
    <row r="885" spans="1:4">
      <c r="A885" s="9" t="s">
        <v>79</v>
      </c>
      <c r="B885" s="5"/>
    </row>
    <row r="886" spans="1:4">
      <c r="A886" s="10" t="s">
        <v>66</v>
      </c>
      <c r="B886" s="5" t="s">
        <v>1511</v>
      </c>
    </row>
    <row r="887" spans="1:4">
      <c r="A887" s="11" t="s">
        <v>1310</v>
      </c>
      <c r="B887" s="5"/>
    </row>
    <row r="888" spans="1:4">
      <c r="A888" s="10" t="s">
        <v>66</v>
      </c>
      <c r="B888" s="5" t="s">
        <v>1512</v>
      </c>
    </row>
    <row r="889" spans="1:4">
      <c r="A889" s="11" t="s">
        <v>74</v>
      </c>
      <c r="B889" s="5"/>
    </row>
    <row r="890" spans="1:4">
      <c r="A890" s="10" t="s">
        <v>66</v>
      </c>
      <c r="B890" s="5" t="s">
        <v>1513</v>
      </c>
    </row>
    <row r="891" spans="1:4">
      <c r="A891" s="11" t="s">
        <v>971</v>
      </c>
      <c r="B891" s="5"/>
    </row>
    <row r="892" spans="1:4">
      <c r="A892" s="10" t="s">
        <v>66</v>
      </c>
      <c r="B892" s="5" t="s">
        <v>1514</v>
      </c>
    </row>
    <row r="893" spans="1:4">
      <c r="A893" s="13" t="s">
        <v>78</v>
      </c>
      <c r="D893" s="12">
        <v>44973</v>
      </c>
    </row>
    <row r="894" spans="1:4">
      <c r="A894" s="9" t="s">
        <v>1449</v>
      </c>
      <c r="B894" s="5"/>
    </row>
    <row r="895" spans="1:4">
      <c r="A895" s="10" t="s">
        <v>66</v>
      </c>
      <c r="B895" t="s">
        <v>1493</v>
      </c>
    </row>
    <row r="896" spans="1:4">
      <c r="A896" s="10" t="s">
        <v>66</v>
      </c>
      <c r="B896" s="5" t="s">
        <v>1494</v>
      </c>
    </row>
    <row r="897" spans="1:4">
      <c r="A897" s="10" t="s">
        <v>66</v>
      </c>
      <c r="B897" s="5" t="s">
        <v>1495</v>
      </c>
    </row>
    <row r="898" spans="1:4">
      <c r="A898" s="11" t="s">
        <v>81</v>
      </c>
      <c r="B898" s="5"/>
    </row>
    <row r="899" spans="1:4">
      <c r="A899" s="10" t="s">
        <v>66</v>
      </c>
      <c r="B899" s="5" t="s">
        <v>1496</v>
      </c>
    </row>
    <row r="900" spans="1:4">
      <c r="A900" s="9" t="s">
        <v>1448</v>
      </c>
      <c r="B900" s="5"/>
    </row>
    <row r="901" spans="1:4">
      <c r="A901" s="10" t="s">
        <v>66</v>
      </c>
      <c r="B901" s="5" t="s">
        <v>1497</v>
      </c>
    </row>
    <row r="902" spans="1:4">
      <c r="A902" s="9" t="s">
        <v>79</v>
      </c>
      <c r="B902" s="5"/>
    </row>
    <row r="903" spans="1:4">
      <c r="A903" s="10" t="s">
        <v>66</v>
      </c>
      <c r="B903" s="5" t="s">
        <v>1498</v>
      </c>
    </row>
    <row r="904" spans="1:4">
      <c r="A904" s="11" t="s">
        <v>1310</v>
      </c>
      <c r="B904" s="5"/>
    </row>
    <row r="905" spans="1:4">
      <c r="A905" s="10" t="s">
        <v>66</v>
      </c>
      <c r="B905" s="5" t="s">
        <v>1499</v>
      </c>
    </row>
    <row r="906" spans="1:4">
      <c r="A906" s="11" t="s">
        <v>74</v>
      </c>
      <c r="B906" s="5"/>
    </row>
    <row r="907" spans="1:4">
      <c r="A907" s="10" t="s">
        <v>66</v>
      </c>
      <c r="B907" s="5" t="s">
        <v>1500</v>
      </c>
    </row>
    <row r="908" spans="1:4">
      <c r="A908" s="11" t="s">
        <v>971</v>
      </c>
      <c r="B908" s="5"/>
    </row>
    <row r="909" spans="1:4">
      <c r="A909" s="10" t="s">
        <v>66</v>
      </c>
      <c r="B909" s="5" t="s">
        <v>1501</v>
      </c>
    </row>
    <row r="910" spans="1:4">
      <c r="A910" s="13" t="s">
        <v>78</v>
      </c>
      <c r="D910" s="12">
        <v>44972</v>
      </c>
    </row>
    <row r="911" spans="1:4">
      <c r="A911" s="9" t="s">
        <v>1449</v>
      </c>
      <c r="B911" s="5"/>
    </row>
    <row r="912" spans="1:4">
      <c r="A912" s="10" t="s">
        <v>66</v>
      </c>
      <c r="B912" t="s">
        <v>1469</v>
      </c>
    </row>
    <row r="913" spans="1:4">
      <c r="A913" s="10" t="s">
        <v>66</v>
      </c>
      <c r="B913" s="5" t="s">
        <v>1470</v>
      </c>
    </row>
    <row r="914" spans="1:4">
      <c r="A914" s="10" t="s">
        <v>66</v>
      </c>
      <c r="B914" s="5" t="s">
        <v>1471</v>
      </c>
    </row>
    <row r="915" spans="1:4">
      <c r="A915" s="11" t="s">
        <v>81</v>
      </c>
      <c r="B915" s="5"/>
    </row>
    <row r="916" spans="1:4">
      <c r="A916" s="10" t="s">
        <v>66</v>
      </c>
      <c r="B916" s="5" t="s">
        <v>1472</v>
      </c>
    </row>
    <row r="917" spans="1:4">
      <c r="A917" s="9" t="s">
        <v>1448</v>
      </c>
      <c r="B917" s="5"/>
    </row>
    <row r="918" spans="1:4">
      <c r="A918" s="10" t="s">
        <v>66</v>
      </c>
      <c r="B918" s="5" t="s">
        <v>1473</v>
      </c>
    </row>
    <row r="919" spans="1:4">
      <c r="A919" s="9" t="s">
        <v>79</v>
      </c>
      <c r="B919" s="5"/>
    </row>
    <row r="920" spans="1:4">
      <c r="A920" s="10" t="s">
        <v>66</v>
      </c>
      <c r="B920" s="5" t="s">
        <v>1474</v>
      </c>
    </row>
    <row r="921" spans="1:4">
      <c r="A921" s="11" t="s">
        <v>1310</v>
      </c>
      <c r="B921" s="5"/>
    </row>
    <row r="922" spans="1:4">
      <c r="A922" s="10" t="s">
        <v>66</v>
      </c>
      <c r="B922" s="5" t="s">
        <v>1475</v>
      </c>
    </row>
    <row r="923" spans="1:4">
      <c r="A923" s="11" t="s">
        <v>74</v>
      </c>
      <c r="B923" s="5"/>
    </row>
    <row r="924" spans="1:4">
      <c r="A924" s="10" t="s">
        <v>66</v>
      </c>
      <c r="B924" s="5" t="s">
        <v>1476</v>
      </c>
    </row>
    <row r="925" spans="1:4">
      <c r="A925" s="11" t="s">
        <v>971</v>
      </c>
      <c r="B925" s="5"/>
    </row>
    <row r="926" spans="1:4">
      <c r="A926" s="10" t="s">
        <v>66</v>
      </c>
      <c r="B926" s="5" t="s">
        <v>1477</v>
      </c>
    </row>
    <row r="927" spans="1:4">
      <c r="A927" s="13" t="s">
        <v>78</v>
      </c>
      <c r="D927" s="12">
        <v>44972</v>
      </c>
    </row>
    <row r="928" spans="1:4">
      <c r="A928" s="9" t="s">
        <v>75</v>
      </c>
      <c r="B928" s="5"/>
    </row>
    <row r="929" spans="1:4">
      <c r="A929" s="10" t="s">
        <v>66</v>
      </c>
      <c r="B929" t="s">
        <v>1437</v>
      </c>
    </row>
    <row r="930" spans="1:4">
      <c r="A930" s="10" t="s">
        <v>66</v>
      </c>
      <c r="B930" s="5" t="s">
        <v>1438</v>
      </c>
    </row>
    <row r="931" spans="1:4">
      <c r="A931" s="10" t="s">
        <v>66</v>
      </c>
      <c r="B931" s="5" t="s">
        <v>1439</v>
      </c>
    </row>
    <row r="932" spans="1:4">
      <c r="A932" s="11" t="s">
        <v>1309</v>
      </c>
      <c r="B932" s="5"/>
    </row>
    <row r="933" spans="1:4">
      <c r="A933" s="10" t="s">
        <v>66</v>
      </c>
      <c r="B933" s="5" t="s">
        <v>1440</v>
      </c>
    </row>
    <row r="934" spans="1:4">
      <c r="A934" s="9" t="s">
        <v>76</v>
      </c>
      <c r="B934" s="5"/>
    </row>
    <row r="935" spans="1:4">
      <c r="A935" s="10" t="s">
        <v>66</v>
      </c>
      <c r="B935" s="5" t="s">
        <v>978</v>
      </c>
    </row>
    <row r="936" spans="1:4">
      <c r="A936" s="9" t="s">
        <v>79</v>
      </c>
      <c r="B936" s="5"/>
    </row>
    <row r="937" spans="1:4">
      <c r="A937" s="10" t="s">
        <v>66</v>
      </c>
      <c r="B937" s="5" t="s">
        <v>1441</v>
      </c>
    </row>
    <row r="938" spans="1:4">
      <c r="A938" s="11" t="s">
        <v>1310</v>
      </c>
      <c r="B938" s="5"/>
    </row>
    <row r="939" spans="1:4">
      <c r="A939" s="10" t="s">
        <v>66</v>
      </c>
      <c r="B939" s="5" t="s">
        <v>1442</v>
      </c>
    </row>
    <row r="940" spans="1:4">
      <c r="A940" s="11" t="s">
        <v>74</v>
      </c>
      <c r="B940" s="5"/>
    </row>
    <row r="941" spans="1:4">
      <c r="A941" s="10" t="s">
        <v>66</v>
      </c>
      <c r="B941" s="5" t="s">
        <v>1443</v>
      </c>
    </row>
    <row r="942" spans="1:4">
      <c r="A942" s="11" t="s">
        <v>971</v>
      </c>
      <c r="B942" s="5"/>
    </row>
    <row r="943" spans="1:4">
      <c r="A943" s="10" t="s">
        <v>66</v>
      </c>
      <c r="B943" s="5" t="s">
        <v>1444</v>
      </c>
    </row>
    <row r="944" spans="1:4">
      <c r="A944" s="13" t="s">
        <v>78</v>
      </c>
      <c r="D944" s="12">
        <v>44971</v>
      </c>
    </row>
    <row r="945" spans="1:2">
      <c r="A945" s="9" t="s">
        <v>75</v>
      </c>
      <c r="B945" s="5"/>
    </row>
    <row r="946" spans="1:2">
      <c r="A946" s="10" t="s">
        <v>66</v>
      </c>
      <c r="B946" t="s">
        <v>1417</v>
      </c>
    </row>
    <row r="947" spans="1:2">
      <c r="A947" s="10" t="s">
        <v>66</v>
      </c>
      <c r="B947" s="5" t="s">
        <v>1418</v>
      </c>
    </row>
    <row r="948" spans="1:2">
      <c r="A948" s="10" t="s">
        <v>66</v>
      </c>
      <c r="B948" s="5" t="s">
        <v>1419</v>
      </c>
    </row>
    <row r="949" spans="1:2">
      <c r="A949" s="11" t="s">
        <v>1309</v>
      </c>
      <c r="B949" s="5"/>
    </row>
    <row r="950" spans="1:2">
      <c r="A950" s="10" t="s">
        <v>66</v>
      </c>
      <c r="B950" s="5" t="s">
        <v>1420</v>
      </c>
    </row>
    <row r="951" spans="1:2">
      <c r="A951" s="9" t="s">
        <v>76</v>
      </c>
      <c r="B951" s="5"/>
    </row>
    <row r="952" spans="1:2">
      <c r="A952" s="10" t="s">
        <v>66</v>
      </c>
      <c r="B952" s="5" t="s">
        <v>1165</v>
      </c>
    </row>
    <row r="953" spans="1:2">
      <c r="A953" s="9" t="s">
        <v>79</v>
      </c>
      <c r="B953" s="5"/>
    </row>
    <row r="954" spans="1:2">
      <c r="A954" s="10" t="s">
        <v>66</v>
      </c>
      <c r="B954" s="5" t="s">
        <v>1421</v>
      </c>
    </row>
    <row r="955" spans="1:2">
      <c r="A955" s="11" t="s">
        <v>1310</v>
      </c>
      <c r="B955" s="5"/>
    </row>
    <row r="956" spans="1:2">
      <c r="A956" s="10" t="s">
        <v>66</v>
      </c>
      <c r="B956" s="5" t="s">
        <v>1422</v>
      </c>
    </row>
    <row r="957" spans="1:2">
      <c r="A957" s="11" t="s">
        <v>74</v>
      </c>
      <c r="B957" s="5"/>
    </row>
    <row r="958" spans="1:2">
      <c r="A958" s="10" t="s">
        <v>66</v>
      </c>
      <c r="B958" s="5" t="s">
        <v>1423</v>
      </c>
    </row>
    <row r="959" spans="1:2">
      <c r="A959" s="11" t="s">
        <v>971</v>
      </c>
      <c r="B959" s="5"/>
    </row>
    <row r="960" spans="1:2">
      <c r="A960" s="10" t="s">
        <v>66</v>
      </c>
      <c r="B960" s="5" t="s">
        <v>1424</v>
      </c>
    </row>
    <row r="961" spans="1:4">
      <c r="A961" s="13" t="s">
        <v>80</v>
      </c>
      <c r="D961" s="12" t="s">
        <v>1425</v>
      </c>
    </row>
    <row r="962" spans="1:4">
      <c r="A962" s="16" t="s">
        <v>547</v>
      </c>
      <c r="D962" s="12"/>
    </row>
    <row r="963" spans="1:4">
      <c r="A963" s="14" t="s">
        <v>66</v>
      </c>
      <c r="B963" t="s">
        <v>1415</v>
      </c>
      <c r="D963" s="12"/>
    </row>
    <row r="964" spans="1:4">
      <c r="A964" s="16" t="s">
        <v>110</v>
      </c>
      <c r="D964" s="12"/>
    </row>
    <row r="965" spans="1:4">
      <c r="A965" s="14" t="s">
        <v>66</v>
      </c>
      <c r="B965" t="s">
        <v>1416</v>
      </c>
      <c r="D965" s="12"/>
    </row>
    <row r="966" spans="1:4">
      <c r="A966" s="16" t="s">
        <v>493</v>
      </c>
      <c r="D966" s="12"/>
    </row>
    <row r="967" spans="1:4">
      <c r="A967" s="14" t="s">
        <v>66</v>
      </c>
      <c r="B967" s="8">
        <v>262.60000000000002</v>
      </c>
      <c r="D967" s="12"/>
    </row>
    <row r="968" spans="1:4">
      <c r="A968" s="16" t="s">
        <v>112</v>
      </c>
      <c r="D968" s="12"/>
    </row>
    <row r="969" spans="1:4">
      <c r="A969" s="14" t="s">
        <v>66</v>
      </c>
      <c r="B969" s="8">
        <v>47.13</v>
      </c>
      <c r="D969" s="12"/>
    </row>
    <row r="970" spans="1:4">
      <c r="A970" s="13" t="s">
        <v>78</v>
      </c>
      <c r="D970" s="12">
        <v>44970</v>
      </c>
    </row>
    <row r="971" spans="1:4">
      <c r="A971" s="9" t="s">
        <v>75</v>
      </c>
      <c r="B971" s="5"/>
    </row>
    <row r="972" spans="1:4">
      <c r="A972" s="10" t="s">
        <v>66</v>
      </c>
      <c r="B972" t="s">
        <v>1398</v>
      </c>
    </row>
    <row r="973" spans="1:4">
      <c r="A973" s="10" t="s">
        <v>66</v>
      </c>
      <c r="B973" s="5" t="s">
        <v>1399</v>
      </c>
    </row>
    <row r="974" spans="1:4">
      <c r="A974" s="10" t="s">
        <v>66</v>
      </c>
      <c r="B974" s="5" t="s">
        <v>1400</v>
      </c>
    </row>
    <row r="975" spans="1:4">
      <c r="A975" s="11" t="s">
        <v>1309</v>
      </c>
      <c r="B975" s="5"/>
    </row>
    <row r="976" spans="1:4">
      <c r="A976" s="10" t="s">
        <v>66</v>
      </c>
      <c r="B976" s="5" t="s">
        <v>1401</v>
      </c>
    </row>
    <row r="977" spans="1:4">
      <c r="A977" s="9" t="s">
        <v>76</v>
      </c>
      <c r="B977" s="5"/>
    </row>
    <row r="978" spans="1:4">
      <c r="A978" s="10" t="s">
        <v>66</v>
      </c>
      <c r="B978" s="5" t="s">
        <v>1402</v>
      </c>
    </row>
    <row r="979" spans="1:4">
      <c r="A979" s="9" t="s">
        <v>79</v>
      </c>
      <c r="B979" s="5"/>
    </row>
    <row r="980" spans="1:4">
      <c r="A980" s="10" t="s">
        <v>66</v>
      </c>
      <c r="B980" s="5" t="s">
        <v>1403</v>
      </c>
    </row>
    <row r="981" spans="1:4">
      <c r="A981" s="11" t="s">
        <v>1310</v>
      </c>
      <c r="B981" s="5"/>
    </row>
    <row r="982" spans="1:4">
      <c r="A982" s="10" t="s">
        <v>66</v>
      </c>
      <c r="B982" s="5" t="s">
        <v>1404</v>
      </c>
    </row>
    <row r="983" spans="1:4">
      <c r="A983" s="11" t="s">
        <v>74</v>
      </c>
      <c r="B983" s="5"/>
    </row>
    <row r="984" spans="1:4">
      <c r="A984" s="10" t="s">
        <v>66</v>
      </c>
      <c r="B984" s="5" t="s">
        <v>1405</v>
      </c>
    </row>
    <row r="985" spans="1:4">
      <c r="A985" s="11" t="s">
        <v>971</v>
      </c>
      <c r="B985" s="5"/>
    </row>
    <row r="986" spans="1:4">
      <c r="A986" s="10" t="s">
        <v>66</v>
      </c>
      <c r="B986" s="5" t="s">
        <v>1406</v>
      </c>
    </row>
    <row r="987" spans="1:4">
      <c r="A987" s="13" t="s">
        <v>78</v>
      </c>
      <c r="D987" s="12">
        <v>44969</v>
      </c>
    </row>
    <row r="988" spans="1:4">
      <c r="A988" s="9" t="s">
        <v>75</v>
      </c>
      <c r="B988" s="5"/>
    </row>
    <row r="989" spans="1:4">
      <c r="A989" s="10" t="s">
        <v>66</v>
      </c>
      <c r="B989" t="s">
        <v>1389</v>
      </c>
    </row>
    <row r="990" spans="1:4">
      <c r="A990" s="10" t="s">
        <v>66</v>
      </c>
      <c r="B990" s="5" t="s">
        <v>1390</v>
      </c>
    </row>
    <row r="991" spans="1:4">
      <c r="A991" s="10" t="s">
        <v>66</v>
      </c>
      <c r="B991" s="5" t="s">
        <v>1391</v>
      </c>
    </row>
    <row r="992" spans="1:4">
      <c r="A992" s="11" t="s">
        <v>1309</v>
      </c>
      <c r="B992" s="5"/>
    </row>
    <row r="993" spans="1:4">
      <c r="A993" s="10" t="s">
        <v>66</v>
      </c>
      <c r="B993" s="5" t="s">
        <v>1392</v>
      </c>
    </row>
    <row r="994" spans="1:4">
      <c r="A994" s="9" t="s">
        <v>76</v>
      </c>
      <c r="B994" s="5"/>
    </row>
    <row r="995" spans="1:4">
      <c r="A995" s="10" t="s">
        <v>66</v>
      </c>
      <c r="B995" s="5" t="s">
        <v>1377</v>
      </c>
    </row>
    <row r="996" spans="1:4">
      <c r="A996" s="9" t="s">
        <v>79</v>
      </c>
      <c r="B996" s="5"/>
    </row>
    <row r="997" spans="1:4">
      <c r="A997" s="10" t="s">
        <v>66</v>
      </c>
      <c r="B997" s="5" t="s">
        <v>1393</v>
      </c>
    </row>
    <row r="998" spans="1:4">
      <c r="A998" s="11" t="s">
        <v>1310</v>
      </c>
      <c r="B998" s="5"/>
    </row>
    <row r="999" spans="1:4">
      <c r="A999" s="10" t="s">
        <v>66</v>
      </c>
      <c r="B999" s="5" t="s">
        <v>1394</v>
      </c>
    </row>
    <row r="1000" spans="1:4">
      <c r="A1000" s="11" t="s">
        <v>74</v>
      </c>
      <c r="B1000" s="5"/>
    </row>
    <row r="1001" spans="1:4">
      <c r="A1001" s="10" t="s">
        <v>66</v>
      </c>
      <c r="B1001" s="5" t="s">
        <v>1395</v>
      </c>
    </row>
    <row r="1002" spans="1:4">
      <c r="A1002" s="11" t="s">
        <v>971</v>
      </c>
      <c r="B1002" s="5"/>
    </row>
    <row r="1003" spans="1:4">
      <c r="A1003" s="10" t="s">
        <v>66</v>
      </c>
      <c r="B1003" s="5" t="s">
        <v>1396</v>
      </c>
    </row>
    <row r="1004" spans="1:4">
      <c r="A1004" s="13" t="s">
        <v>78</v>
      </c>
      <c r="D1004" s="12">
        <v>44968</v>
      </c>
    </row>
    <row r="1005" spans="1:4">
      <c r="A1005" s="9" t="s">
        <v>75</v>
      </c>
      <c r="B1005" s="5"/>
    </row>
    <row r="1006" spans="1:4">
      <c r="A1006" s="10" t="s">
        <v>66</v>
      </c>
      <c r="B1006" t="s">
        <v>1374</v>
      </c>
    </row>
    <row r="1007" spans="1:4">
      <c r="A1007" s="10" t="s">
        <v>66</v>
      </c>
      <c r="B1007" s="5" t="s">
        <v>1078</v>
      </c>
    </row>
    <row r="1008" spans="1:4">
      <c r="A1008" s="10" t="s">
        <v>66</v>
      </c>
      <c r="B1008" s="5" t="s">
        <v>1375</v>
      </c>
    </row>
    <row r="1009" spans="1:4">
      <c r="A1009" s="11" t="s">
        <v>1309</v>
      </c>
      <c r="B1009" s="5"/>
    </row>
    <row r="1010" spans="1:4">
      <c r="A1010" s="10" t="s">
        <v>66</v>
      </c>
      <c r="B1010" s="5" t="s">
        <v>1376</v>
      </c>
    </row>
    <row r="1011" spans="1:4">
      <c r="A1011" s="9" t="s">
        <v>76</v>
      </c>
      <c r="B1011" s="5"/>
    </row>
    <row r="1012" spans="1:4">
      <c r="A1012" s="10" t="s">
        <v>66</v>
      </c>
      <c r="B1012" s="5" t="s">
        <v>1377</v>
      </c>
    </row>
    <row r="1013" spans="1:4">
      <c r="A1013" s="9" t="s">
        <v>79</v>
      </c>
      <c r="B1013" s="5"/>
    </row>
    <row r="1014" spans="1:4">
      <c r="A1014" s="10" t="s">
        <v>66</v>
      </c>
      <c r="B1014" s="5" t="s">
        <v>591</v>
      </c>
    </row>
    <row r="1015" spans="1:4">
      <c r="A1015" s="11" t="s">
        <v>1310</v>
      </c>
      <c r="B1015" s="5"/>
    </row>
    <row r="1016" spans="1:4">
      <c r="A1016" s="10" t="s">
        <v>66</v>
      </c>
      <c r="B1016" s="5" t="s">
        <v>1378</v>
      </c>
    </row>
    <row r="1017" spans="1:4">
      <c r="A1017" s="11" t="s">
        <v>74</v>
      </c>
      <c r="B1017" s="5"/>
    </row>
    <row r="1018" spans="1:4">
      <c r="A1018" s="10" t="s">
        <v>66</v>
      </c>
      <c r="B1018" s="5" t="s">
        <v>1379</v>
      </c>
    </row>
    <row r="1019" spans="1:4">
      <c r="A1019" s="11" t="s">
        <v>971</v>
      </c>
      <c r="B1019" s="5"/>
    </row>
    <row r="1020" spans="1:4">
      <c r="A1020" s="10" t="s">
        <v>66</v>
      </c>
      <c r="B1020" s="5" t="s">
        <v>827</v>
      </c>
    </row>
    <row r="1021" spans="1:4">
      <c r="A1021" s="13" t="s">
        <v>78</v>
      </c>
      <c r="D1021" s="12">
        <v>44967</v>
      </c>
    </row>
    <row r="1022" spans="1:4">
      <c r="A1022" s="9" t="s">
        <v>75</v>
      </c>
      <c r="B1022" s="5"/>
    </row>
    <row r="1023" spans="1:4">
      <c r="A1023" s="10" t="s">
        <v>66</v>
      </c>
      <c r="B1023" t="s">
        <v>1360</v>
      </c>
    </row>
    <row r="1024" spans="1:4">
      <c r="A1024" s="10" t="s">
        <v>66</v>
      </c>
      <c r="B1024" s="5" t="s">
        <v>1361</v>
      </c>
    </row>
    <row r="1025" spans="1:4">
      <c r="A1025" s="10" t="s">
        <v>66</v>
      </c>
      <c r="B1025" s="5" t="s">
        <v>1362</v>
      </c>
    </row>
    <row r="1026" spans="1:4">
      <c r="A1026" s="11" t="s">
        <v>1309</v>
      </c>
      <c r="B1026" s="5"/>
    </row>
    <row r="1027" spans="1:4">
      <c r="A1027" s="10" t="s">
        <v>66</v>
      </c>
      <c r="B1027" s="5" t="s">
        <v>1363</v>
      </c>
    </row>
    <row r="1028" spans="1:4">
      <c r="A1028" s="9" t="s">
        <v>76</v>
      </c>
      <c r="B1028" s="5"/>
    </row>
    <row r="1029" spans="1:4">
      <c r="A1029" s="10" t="s">
        <v>66</v>
      </c>
      <c r="B1029" s="5" t="s">
        <v>1364</v>
      </c>
    </row>
    <row r="1030" spans="1:4">
      <c r="A1030" s="9" t="s">
        <v>79</v>
      </c>
      <c r="B1030" s="5"/>
    </row>
    <row r="1031" spans="1:4">
      <c r="A1031" s="10" t="s">
        <v>66</v>
      </c>
      <c r="B1031" s="5" t="s">
        <v>1365</v>
      </c>
    </row>
    <row r="1032" spans="1:4">
      <c r="A1032" s="11" t="s">
        <v>1310</v>
      </c>
      <c r="B1032" s="5"/>
    </row>
    <row r="1033" spans="1:4">
      <c r="A1033" s="10" t="s">
        <v>66</v>
      </c>
      <c r="B1033" s="5" t="s">
        <v>1366</v>
      </c>
    </row>
    <row r="1034" spans="1:4">
      <c r="A1034" s="11" t="s">
        <v>74</v>
      </c>
      <c r="B1034" s="5"/>
    </row>
    <row r="1035" spans="1:4">
      <c r="A1035" s="10" t="s">
        <v>66</v>
      </c>
      <c r="B1035" s="5" t="s">
        <v>1367</v>
      </c>
    </row>
    <row r="1036" spans="1:4">
      <c r="A1036" s="11" t="s">
        <v>971</v>
      </c>
      <c r="B1036" s="5"/>
    </row>
    <row r="1037" spans="1:4">
      <c r="A1037" s="10" t="s">
        <v>66</v>
      </c>
      <c r="B1037" s="5" t="s">
        <v>1368</v>
      </c>
    </row>
    <row r="1038" spans="1:4">
      <c r="A1038" s="13" t="s">
        <v>78</v>
      </c>
      <c r="D1038" s="12">
        <v>44966</v>
      </c>
    </row>
    <row r="1039" spans="1:4">
      <c r="A1039" s="9" t="s">
        <v>75</v>
      </c>
      <c r="B1039" s="5"/>
    </row>
    <row r="1040" spans="1:4">
      <c r="A1040" s="10" t="s">
        <v>66</v>
      </c>
      <c r="B1040" t="s">
        <v>1316</v>
      </c>
    </row>
    <row r="1041" spans="1:4">
      <c r="A1041" s="10" t="s">
        <v>66</v>
      </c>
      <c r="B1041" s="5" t="s">
        <v>1317</v>
      </c>
    </row>
    <row r="1042" spans="1:4">
      <c r="A1042" s="10" t="s">
        <v>66</v>
      </c>
      <c r="B1042" s="5" t="s">
        <v>1318</v>
      </c>
    </row>
    <row r="1043" spans="1:4">
      <c r="A1043" s="11" t="s">
        <v>1309</v>
      </c>
      <c r="B1043" s="5"/>
    </row>
    <row r="1044" spans="1:4">
      <c r="A1044" s="10" t="s">
        <v>66</v>
      </c>
      <c r="B1044" s="5" t="s">
        <v>1319</v>
      </c>
    </row>
    <row r="1045" spans="1:4">
      <c r="A1045" s="9" t="s">
        <v>76</v>
      </c>
      <c r="B1045" s="5"/>
    </row>
    <row r="1046" spans="1:4">
      <c r="A1046" s="10" t="s">
        <v>66</v>
      </c>
      <c r="B1046" s="5" t="s">
        <v>1320</v>
      </c>
    </row>
    <row r="1047" spans="1:4">
      <c r="A1047" s="9" t="s">
        <v>79</v>
      </c>
      <c r="B1047" s="5"/>
    </row>
    <row r="1048" spans="1:4">
      <c r="A1048" s="10" t="s">
        <v>66</v>
      </c>
      <c r="B1048" s="5" t="s">
        <v>1321</v>
      </c>
    </row>
    <row r="1049" spans="1:4">
      <c r="A1049" s="11" t="s">
        <v>1310</v>
      </c>
      <c r="B1049" s="5"/>
    </row>
    <row r="1050" spans="1:4">
      <c r="A1050" s="10" t="s">
        <v>66</v>
      </c>
      <c r="B1050" s="5" t="s">
        <v>1322</v>
      </c>
    </row>
    <row r="1051" spans="1:4">
      <c r="A1051" s="11" t="s">
        <v>74</v>
      </c>
      <c r="B1051" s="5"/>
    </row>
    <row r="1052" spans="1:4">
      <c r="A1052" s="10" t="s">
        <v>66</v>
      </c>
      <c r="B1052" s="5" t="s">
        <v>1323</v>
      </c>
    </row>
    <row r="1053" spans="1:4">
      <c r="A1053" s="11" t="s">
        <v>971</v>
      </c>
      <c r="B1053" s="5"/>
    </row>
    <row r="1054" spans="1:4">
      <c r="A1054" s="10" t="s">
        <v>66</v>
      </c>
      <c r="B1054" s="5" t="s">
        <v>1324</v>
      </c>
    </row>
    <row r="1055" spans="1:4">
      <c r="A1055" s="13" t="s">
        <v>78</v>
      </c>
      <c r="D1055" s="12">
        <v>44965</v>
      </c>
    </row>
    <row r="1056" spans="1:4">
      <c r="A1056" s="9" t="s">
        <v>75</v>
      </c>
      <c r="B1056" s="5"/>
    </row>
    <row r="1057" spans="1:4">
      <c r="A1057" s="10" t="s">
        <v>66</v>
      </c>
      <c r="B1057" t="s">
        <v>1290</v>
      </c>
    </row>
    <row r="1058" spans="1:4">
      <c r="A1058" s="10" t="s">
        <v>66</v>
      </c>
      <c r="B1058" s="5" t="s">
        <v>1291</v>
      </c>
    </row>
    <row r="1059" spans="1:4">
      <c r="A1059" s="10" t="s">
        <v>66</v>
      </c>
      <c r="B1059" s="5" t="s">
        <v>1292</v>
      </c>
    </row>
    <row r="1060" spans="1:4">
      <c r="A1060" s="11" t="s">
        <v>81</v>
      </c>
      <c r="B1060" s="5"/>
    </row>
    <row r="1061" spans="1:4">
      <c r="A1061" s="10" t="s">
        <v>66</v>
      </c>
      <c r="B1061" s="5" t="s">
        <v>1289</v>
      </c>
    </row>
    <row r="1062" spans="1:4">
      <c r="A1062" s="9" t="s">
        <v>76</v>
      </c>
      <c r="B1062" s="5"/>
    </row>
    <row r="1063" spans="1:4">
      <c r="A1063" s="10" t="s">
        <v>66</v>
      </c>
      <c r="B1063" s="5" t="s">
        <v>1288</v>
      </c>
    </row>
    <row r="1064" spans="1:4">
      <c r="A1064" s="9" t="s">
        <v>79</v>
      </c>
      <c r="B1064" s="5"/>
    </row>
    <row r="1065" spans="1:4">
      <c r="A1065" s="10" t="s">
        <v>66</v>
      </c>
      <c r="B1065" s="5" t="s">
        <v>1294</v>
      </c>
    </row>
    <row r="1066" spans="1:4">
      <c r="A1066" s="11" t="s">
        <v>77</v>
      </c>
      <c r="B1066" s="5"/>
    </row>
    <row r="1067" spans="1:4">
      <c r="A1067" s="10" t="s">
        <v>66</v>
      </c>
      <c r="B1067" s="5" t="s">
        <v>1293</v>
      </c>
    </row>
    <row r="1068" spans="1:4">
      <c r="A1068" s="11" t="s">
        <v>74</v>
      </c>
      <c r="B1068" s="5"/>
    </row>
    <row r="1069" spans="1:4">
      <c r="A1069" s="10" t="s">
        <v>66</v>
      </c>
      <c r="B1069" s="5" t="s">
        <v>1295</v>
      </c>
    </row>
    <row r="1070" spans="1:4">
      <c r="A1070" s="11" t="s">
        <v>971</v>
      </c>
      <c r="B1070" s="5"/>
    </row>
    <row r="1071" spans="1:4">
      <c r="A1071" s="10" t="s">
        <v>66</v>
      </c>
      <c r="B1071" s="5" t="s">
        <v>1296</v>
      </c>
    </row>
    <row r="1072" spans="1:4">
      <c r="A1072" s="13" t="s">
        <v>78</v>
      </c>
      <c r="D1072" s="12">
        <v>44964</v>
      </c>
    </row>
    <row r="1073" spans="1:2">
      <c r="A1073" s="9" t="s">
        <v>75</v>
      </c>
      <c r="B1073" s="5"/>
    </row>
    <row r="1074" spans="1:2">
      <c r="A1074" s="10" t="s">
        <v>66</v>
      </c>
      <c r="B1074" t="s">
        <v>1239</v>
      </c>
    </row>
    <row r="1075" spans="1:2">
      <c r="A1075" s="10" t="s">
        <v>66</v>
      </c>
      <c r="B1075" s="5" t="s">
        <v>1240</v>
      </c>
    </row>
    <row r="1076" spans="1:2">
      <c r="A1076" s="10" t="s">
        <v>66</v>
      </c>
      <c r="B1076" s="5" t="s">
        <v>1241</v>
      </c>
    </row>
    <row r="1077" spans="1:2">
      <c r="A1077" s="11" t="s">
        <v>81</v>
      </c>
      <c r="B1077" s="5"/>
    </row>
    <row r="1078" spans="1:2">
      <c r="A1078" s="10" t="s">
        <v>66</v>
      </c>
      <c r="B1078" s="5" t="s">
        <v>1242</v>
      </c>
    </row>
    <row r="1079" spans="1:2">
      <c r="A1079" s="9" t="s">
        <v>76</v>
      </c>
      <c r="B1079" s="5"/>
    </row>
    <row r="1080" spans="1:2">
      <c r="A1080" s="10" t="s">
        <v>66</v>
      </c>
      <c r="B1080" s="5" t="s">
        <v>1243</v>
      </c>
    </row>
    <row r="1081" spans="1:2">
      <c r="A1081" s="9" t="s">
        <v>79</v>
      </c>
      <c r="B1081" s="5"/>
    </row>
    <row r="1082" spans="1:2">
      <c r="A1082" s="10" t="s">
        <v>66</v>
      </c>
      <c r="B1082" s="5" t="s">
        <v>1244</v>
      </c>
    </row>
    <row r="1083" spans="1:2">
      <c r="A1083" s="11" t="s">
        <v>77</v>
      </c>
      <c r="B1083" s="5"/>
    </row>
    <row r="1084" spans="1:2">
      <c r="A1084" s="10" t="s">
        <v>66</v>
      </c>
      <c r="B1084" s="5" t="s">
        <v>1245</v>
      </c>
    </row>
    <row r="1085" spans="1:2">
      <c r="A1085" s="11" t="s">
        <v>74</v>
      </c>
      <c r="B1085" s="5"/>
    </row>
    <row r="1086" spans="1:2">
      <c r="A1086" s="10" t="s">
        <v>66</v>
      </c>
      <c r="B1086" s="5" t="s">
        <v>1246</v>
      </c>
    </row>
    <row r="1087" spans="1:2">
      <c r="A1087" s="11" t="s">
        <v>971</v>
      </c>
      <c r="B1087" s="5"/>
    </row>
    <row r="1088" spans="1:2">
      <c r="A1088" s="10" t="s">
        <v>66</v>
      </c>
      <c r="B1088" s="5" t="s">
        <v>1247</v>
      </c>
    </row>
    <row r="1089" spans="1:4">
      <c r="A1089" s="13" t="s">
        <v>80</v>
      </c>
      <c r="D1089" s="12" t="s">
        <v>1160</v>
      </c>
    </row>
    <row r="1090" spans="1:4">
      <c r="A1090" s="16" t="s">
        <v>547</v>
      </c>
      <c r="D1090" s="12"/>
    </row>
    <row r="1091" spans="1:4">
      <c r="A1091" s="14" t="s">
        <v>66</v>
      </c>
      <c r="B1091" t="s">
        <v>1050</v>
      </c>
      <c r="D1091" s="12"/>
    </row>
    <row r="1092" spans="1:4">
      <c r="A1092" s="16" t="s">
        <v>110</v>
      </c>
      <c r="D1092" s="12"/>
    </row>
    <row r="1093" spans="1:4">
      <c r="A1093" s="14" t="s">
        <v>66</v>
      </c>
      <c r="B1093" t="s">
        <v>1170</v>
      </c>
      <c r="D1093" s="12"/>
    </row>
    <row r="1094" spans="1:4">
      <c r="A1094" s="16" t="s">
        <v>493</v>
      </c>
      <c r="D1094" s="12"/>
    </row>
    <row r="1095" spans="1:4">
      <c r="A1095" s="14" t="s">
        <v>66</v>
      </c>
      <c r="B1095" s="8">
        <v>260.8</v>
      </c>
      <c r="D1095" s="12"/>
    </row>
    <row r="1096" spans="1:4">
      <c r="A1096" s="16" t="s">
        <v>112</v>
      </c>
      <c r="D1096" s="12"/>
    </row>
    <row r="1097" spans="1:4">
      <c r="A1097" s="14" t="s">
        <v>66</v>
      </c>
      <c r="B1097" s="8" t="s">
        <v>494</v>
      </c>
      <c r="D1097" s="12"/>
    </row>
    <row r="1098" spans="1:4">
      <c r="A1098" s="13" t="s">
        <v>78</v>
      </c>
      <c r="D1098" s="12">
        <v>44963</v>
      </c>
    </row>
    <row r="1099" spans="1:4">
      <c r="A1099" s="9" t="s">
        <v>75</v>
      </c>
      <c r="B1099" s="5"/>
    </row>
    <row r="1100" spans="1:4">
      <c r="A1100" s="10" t="s">
        <v>66</v>
      </c>
      <c r="B1100" t="s">
        <v>1161</v>
      </c>
    </row>
    <row r="1101" spans="1:4">
      <c r="A1101" s="10" t="s">
        <v>66</v>
      </c>
      <c r="B1101" s="5" t="s">
        <v>1162</v>
      </c>
    </row>
    <row r="1102" spans="1:4">
      <c r="A1102" s="10" t="s">
        <v>66</v>
      </c>
      <c r="B1102" s="5" t="s">
        <v>1163</v>
      </c>
    </row>
    <row r="1103" spans="1:4">
      <c r="A1103" s="11" t="s">
        <v>81</v>
      </c>
      <c r="B1103" s="5"/>
    </row>
    <row r="1104" spans="1:4">
      <c r="A1104" s="10" t="s">
        <v>66</v>
      </c>
      <c r="B1104" s="5" t="s">
        <v>1164</v>
      </c>
    </row>
    <row r="1105" spans="1:4">
      <c r="A1105" s="9" t="s">
        <v>76</v>
      </c>
      <c r="B1105" s="5"/>
    </row>
    <row r="1106" spans="1:4">
      <c r="A1106" s="10" t="s">
        <v>66</v>
      </c>
      <c r="B1106" s="5" t="s">
        <v>1165</v>
      </c>
    </row>
    <row r="1107" spans="1:4">
      <c r="A1107" s="9" t="s">
        <v>79</v>
      </c>
      <c r="B1107" s="5"/>
    </row>
    <row r="1108" spans="1:4">
      <c r="A1108" s="10" t="s">
        <v>66</v>
      </c>
      <c r="B1108" s="5" t="s">
        <v>1166</v>
      </c>
    </row>
    <row r="1109" spans="1:4">
      <c r="A1109" s="11" t="s">
        <v>77</v>
      </c>
      <c r="B1109" s="5"/>
    </row>
    <row r="1110" spans="1:4">
      <c r="A1110" s="10" t="s">
        <v>66</v>
      </c>
      <c r="B1110" s="5" t="s">
        <v>1167</v>
      </c>
    </row>
    <row r="1111" spans="1:4">
      <c r="A1111" s="11" t="s">
        <v>74</v>
      </c>
      <c r="B1111" s="5"/>
    </row>
    <row r="1112" spans="1:4">
      <c r="A1112" s="10" t="s">
        <v>66</v>
      </c>
      <c r="B1112" s="5" t="s">
        <v>1168</v>
      </c>
    </row>
    <row r="1113" spans="1:4">
      <c r="A1113" s="11" t="s">
        <v>971</v>
      </c>
      <c r="B1113" s="5"/>
    </row>
    <row r="1114" spans="1:4">
      <c r="A1114" s="10" t="s">
        <v>66</v>
      </c>
      <c r="B1114" s="5" t="s">
        <v>1169</v>
      </c>
    </row>
    <row r="1115" spans="1:4">
      <c r="A1115" s="13" t="s">
        <v>78</v>
      </c>
      <c r="D1115" s="12">
        <v>44962</v>
      </c>
    </row>
    <row r="1116" spans="1:4">
      <c r="A1116" s="9" t="s">
        <v>75</v>
      </c>
      <c r="B1116" s="5"/>
    </row>
    <row r="1117" spans="1:4">
      <c r="A1117" s="10" t="s">
        <v>66</v>
      </c>
      <c r="B1117" t="s">
        <v>1151</v>
      </c>
    </row>
    <row r="1118" spans="1:4">
      <c r="A1118" s="10" t="s">
        <v>66</v>
      </c>
      <c r="B1118" s="5" t="s">
        <v>1152</v>
      </c>
    </row>
    <row r="1119" spans="1:4">
      <c r="A1119" s="10" t="s">
        <v>66</v>
      </c>
      <c r="B1119" s="5" t="s">
        <v>1153</v>
      </c>
    </row>
    <row r="1120" spans="1:4">
      <c r="A1120" s="11" t="s">
        <v>81</v>
      </c>
      <c r="B1120" s="5"/>
    </row>
    <row r="1121" spans="1:4">
      <c r="A1121" s="10" t="s">
        <v>66</v>
      </c>
      <c r="B1121" s="5" t="s">
        <v>1154</v>
      </c>
    </row>
    <row r="1122" spans="1:4">
      <c r="A1122" s="9" t="s">
        <v>76</v>
      </c>
      <c r="B1122" s="5"/>
    </row>
    <row r="1123" spans="1:4">
      <c r="A1123" s="10" t="s">
        <v>66</v>
      </c>
      <c r="B1123" s="5" t="s">
        <v>1155</v>
      </c>
    </row>
    <row r="1124" spans="1:4">
      <c r="A1124" s="9" t="s">
        <v>79</v>
      </c>
      <c r="B1124" s="5"/>
    </row>
    <row r="1125" spans="1:4">
      <c r="A1125" s="10" t="s">
        <v>66</v>
      </c>
      <c r="B1125" s="5" t="s">
        <v>1156</v>
      </c>
    </row>
    <row r="1126" spans="1:4">
      <c r="A1126" s="11" t="s">
        <v>77</v>
      </c>
      <c r="B1126" s="5"/>
    </row>
    <row r="1127" spans="1:4">
      <c r="A1127" s="10" t="s">
        <v>66</v>
      </c>
      <c r="B1127" s="5" t="s">
        <v>1157</v>
      </c>
    </row>
    <row r="1128" spans="1:4">
      <c r="A1128" s="11" t="s">
        <v>74</v>
      </c>
      <c r="B1128" s="5"/>
    </row>
    <row r="1129" spans="1:4">
      <c r="A1129" s="10" t="s">
        <v>66</v>
      </c>
      <c r="B1129" s="5" t="s">
        <v>1158</v>
      </c>
    </row>
    <row r="1130" spans="1:4">
      <c r="A1130" s="11" t="s">
        <v>971</v>
      </c>
      <c r="B1130" s="5"/>
    </row>
    <row r="1131" spans="1:4">
      <c r="A1131" s="10" t="s">
        <v>66</v>
      </c>
      <c r="B1131" s="5" t="s">
        <v>1159</v>
      </c>
    </row>
    <row r="1132" spans="1:4">
      <c r="A1132" s="13" t="s">
        <v>78</v>
      </c>
      <c r="D1132" s="12">
        <v>44961</v>
      </c>
    </row>
    <row r="1133" spans="1:4">
      <c r="A1133" s="9" t="s">
        <v>75</v>
      </c>
      <c r="B1133" s="5"/>
    </row>
    <row r="1134" spans="1:4">
      <c r="A1134" s="10" t="s">
        <v>66</v>
      </c>
      <c r="B1134" t="s">
        <v>1139</v>
      </c>
    </row>
    <row r="1135" spans="1:4">
      <c r="A1135" s="10" t="s">
        <v>66</v>
      </c>
      <c r="B1135" s="5" t="s">
        <v>1140</v>
      </c>
    </row>
    <row r="1136" spans="1:4">
      <c r="A1136" s="10" t="s">
        <v>66</v>
      </c>
      <c r="B1136" s="5" t="s">
        <v>1138</v>
      </c>
    </row>
    <row r="1137" spans="1:4">
      <c r="A1137" s="11" t="s">
        <v>81</v>
      </c>
      <c r="B1137" s="5"/>
    </row>
    <row r="1138" spans="1:4">
      <c r="A1138" s="10" t="s">
        <v>66</v>
      </c>
      <c r="B1138" s="5" t="s">
        <v>1141</v>
      </c>
    </row>
    <row r="1139" spans="1:4">
      <c r="A1139" s="9" t="s">
        <v>76</v>
      </c>
      <c r="B1139" s="5"/>
    </row>
    <row r="1140" spans="1:4">
      <c r="A1140" s="10" t="s">
        <v>66</v>
      </c>
      <c r="B1140" s="5" t="s">
        <v>1142</v>
      </c>
    </row>
    <row r="1141" spans="1:4">
      <c r="A1141" s="9" t="s">
        <v>79</v>
      </c>
      <c r="B1141" s="5"/>
    </row>
    <row r="1142" spans="1:4">
      <c r="A1142" s="10" t="s">
        <v>66</v>
      </c>
      <c r="B1142" s="5" t="s">
        <v>1143</v>
      </c>
    </row>
    <row r="1143" spans="1:4">
      <c r="A1143" s="11" t="s">
        <v>77</v>
      </c>
      <c r="B1143" s="5"/>
    </row>
    <row r="1144" spans="1:4">
      <c r="A1144" s="10" t="s">
        <v>66</v>
      </c>
      <c r="B1144" s="5" t="s">
        <v>1144</v>
      </c>
    </row>
    <row r="1145" spans="1:4">
      <c r="A1145" s="11" t="s">
        <v>74</v>
      </c>
      <c r="B1145" s="5"/>
    </row>
    <row r="1146" spans="1:4">
      <c r="A1146" s="10" t="s">
        <v>66</v>
      </c>
      <c r="B1146" s="5" t="s">
        <v>1145</v>
      </c>
    </row>
    <row r="1147" spans="1:4">
      <c r="A1147" s="11" t="s">
        <v>971</v>
      </c>
      <c r="B1147" s="5"/>
    </row>
    <row r="1148" spans="1:4">
      <c r="A1148" s="10" t="s">
        <v>66</v>
      </c>
      <c r="B1148" s="5" t="s">
        <v>1146</v>
      </c>
    </row>
    <row r="1149" spans="1:4">
      <c r="A1149" s="13" t="s">
        <v>78</v>
      </c>
      <c r="D1149" s="12">
        <v>44960</v>
      </c>
    </row>
    <row r="1150" spans="1:4">
      <c r="A1150" s="9" t="s">
        <v>75</v>
      </c>
      <c r="B1150" s="5"/>
    </row>
    <row r="1151" spans="1:4">
      <c r="A1151" s="10" t="s">
        <v>66</v>
      </c>
      <c r="B1151" t="s">
        <v>1078</v>
      </c>
    </row>
    <row r="1152" spans="1:4">
      <c r="A1152" s="10" t="s">
        <v>66</v>
      </c>
      <c r="B1152" s="5" t="s">
        <v>589</v>
      </c>
    </row>
    <row r="1153" spans="1:4">
      <c r="A1153" s="10" t="s">
        <v>66</v>
      </c>
      <c r="B1153" s="5" t="s">
        <v>1072</v>
      </c>
    </row>
    <row r="1154" spans="1:4">
      <c r="A1154" s="11" t="s">
        <v>81</v>
      </c>
      <c r="B1154" s="5"/>
    </row>
    <row r="1155" spans="1:4">
      <c r="A1155" s="10" t="s">
        <v>66</v>
      </c>
      <c r="B1155" s="5" t="s">
        <v>821</v>
      </c>
    </row>
    <row r="1156" spans="1:4">
      <c r="A1156" s="9" t="s">
        <v>76</v>
      </c>
      <c r="B1156" s="5"/>
    </row>
    <row r="1157" spans="1:4">
      <c r="A1157" s="10" t="s">
        <v>66</v>
      </c>
      <c r="B1157" s="5" t="s">
        <v>1073</v>
      </c>
    </row>
    <row r="1158" spans="1:4">
      <c r="A1158" s="9" t="s">
        <v>79</v>
      </c>
      <c r="B1158" s="5"/>
    </row>
    <row r="1159" spans="1:4">
      <c r="A1159" s="10" t="s">
        <v>66</v>
      </c>
      <c r="B1159" s="5" t="s">
        <v>1074</v>
      </c>
    </row>
    <row r="1160" spans="1:4">
      <c r="A1160" s="11" t="s">
        <v>77</v>
      </c>
      <c r="B1160" s="5"/>
    </row>
    <row r="1161" spans="1:4">
      <c r="A1161" s="10" t="s">
        <v>66</v>
      </c>
      <c r="B1161" s="5" t="s">
        <v>1075</v>
      </c>
    </row>
    <row r="1162" spans="1:4">
      <c r="A1162" s="11" t="s">
        <v>74</v>
      </c>
      <c r="B1162" s="5"/>
    </row>
    <row r="1163" spans="1:4">
      <c r="A1163" s="10" t="s">
        <v>66</v>
      </c>
      <c r="B1163" s="5" t="s">
        <v>1076</v>
      </c>
    </row>
    <row r="1164" spans="1:4">
      <c r="A1164" s="11" t="s">
        <v>971</v>
      </c>
      <c r="B1164" s="5"/>
    </row>
    <row r="1165" spans="1:4">
      <c r="A1165" s="10" t="s">
        <v>66</v>
      </c>
      <c r="B1165" s="5" t="s">
        <v>1077</v>
      </c>
    </row>
    <row r="1166" spans="1:4">
      <c r="A1166" s="13" t="s">
        <v>78</v>
      </c>
      <c r="D1166" s="12">
        <v>44958</v>
      </c>
    </row>
    <row r="1167" spans="1:4">
      <c r="A1167" s="9" t="s">
        <v>75</v>
      </c>
      <c r="B1167" s="5"/>
    </row>
    <row r="1168" spans="1:4">
      <c r="A1168" s="10" t="s">
        <v>66</v>
      </c>
      <c r="B1168" t="s">
        <v>1063</v>
      </c>
    </row>
    <row r="1169" spans="1:4">
      <c r="A1169" s="10" t="s">
        <v>66</v>
      </c>
      <c r="B1169" s="5" t="s">
        <v>1064</v>
      </c>
    </row>
    <row r="1170" spans="1:4">
      <c r="A1170" s="10" t="s">
        <v>66</v>
      </c>
      <c r="B1170" s="5" t="s">
        <v>1065</v>
      </c>
    </row>
    <row r="1171" spans="1:4">
      <c r="A1171" s="11" t="s">
        <v>81</v>
      </c>
      <c r="B1171" s="5"/>
    </row>
    <row r="1172" spans="1:4">
      <c r="A1172" s="10" t="s">
        <v>66</v>
      </c>
      <c r="B1172" s="5" t="s">
        <v>1066</v>
      </c>
    </row>
    <row r="1173" spans="1:4">
      <c r="A1173" s="9" t="s">
        <v>76</v>
      </c>
      <c r="B1173" s="5"/>
    </row>
    <row r="1174" spans="1:4">
      <c r="A1174" s="10" t="s">
        <v>66</v>
      </c>
      <c r="B1174" s="5" t="s">
        <v>1067</v>
      </c>
    </row>
    <row r="1175" spans="1:4">
      <c r="A1175" s="9" t="s">
        <v>79</v>
      </c>
      <c r="B1175" s="5"/>
    </row>
    <row r="1176" spans="1:4">
      <c r="A1176" s="10" t="s">
        <v>66</v>
      </c>
      <c r="B1176" s="5" t="s">
        <v>1068</v>
      </c>
    </row>
    <row r="1177" spans="1:4">
      <c r="A1177" s="11" t="s">
        <v>77</v>
      </c>
      <c r="B1177" s="5"/>
    </row>
    <row r="1178" spans="1:4">
      <c r="A1178" s="10" t="s">
        <v>66</v>
      </c>
      <c r="B1178" s="5" t="s">
        <v>1069</v>
      </c>
    </row>
    <row r="1179" spans="1:4">
      <c r="A1179" s="11" t="s">
        <v>74</v>
      </c>
      <c r="B1179" s="5"/>
    </row>
    <row r="1180" spans="1:4">
      <c r="A1180" s="10" t="s">
        <v>66</v>
      </c>
      <c r="B1180" s="5" t="s">
        <v>1070</v>
      </c>
    </row>
    <row r="1181" spans="1:4">
      <c r="A1181" s="11" t="s">
        <v>971</v>
      </c>
      <c r="B1181" s="5"/>
    </row>
    <row r="1182" spans="1:4">
      <c r="A1182" s="10" t="s">
        <v>66</v>
      </c>
      <c r="B1182" s="5" t="s">
        <v>1071</v>
      </c>
    </row>
    <row r="1183" spans="1:4">
      <c r="A1183" s="13" t="s">
        <v>78</v>
      </c>
      <c r="D1183" s="12">
        <v>44958</v>
      </c>
    </row>
    <row r="1184" spans="1:4">
      <c r="A1184" s="9" t="s">
        <v>75</v>
      </c>
      <c r="B1184" s="5"/>
    </row>
    <row r="1185" spans="1:4">
      <c r="A1185" s="10" t="s">
        <v>66</v>
      </c>
      <c r="B1185" t="s">
        <v>1050</v>
      </c>
    </row>
    <row r="1186" spans="1:4">
      <c r="A1186" s="10" t="s">
        <v>66</v>
      </c>
      <c r="B1186" s="5" t="s">
        <v>1051</v>
      </c>
    </row>
    <row r="1187" spans="1:4">
      <c r="A1187" s="10" t="s">
        <v>66</v>
      </c>
      <c r="B1187" s="5" t="s">
        <v>1052</v>
      </c>
    </row>
    <row r="1188" spans="1:4">
      <c r="A1188" s="11" t="s">
        <v>81</v>
      </c>
      <c r="B1188" s="5"/>
    </row>
    <row r="1189" spans="1:4">
      <c r="A1189" s="10" t="s">
        <v>66</v>
      </c>
      <c r="B1189" s="5" t="s">
        <v>1053</v>
      </c>
    </row>
    <row r="1190" spans="1:4">
      <c r="A1190" s="9" t="s">
        <v>76</v>
      </c>
      <c r="B1190" s="5"/>
    </row>
    <row r="1191" spans="1:4">
      <c r="A1191" s="10" t="s">
        <v>66</v>
      </c>
      <c r="B1191" s="5" t="s">
        <v>651</v>
      </c>
    </row>
    <row r="1192" spans="1:4">
      <c r="A1192" s="9" t="s">
        <v>79</v>
      </c>
      <c r="B1192" s="5"/>
    </row>
    <row r="1193" spans="1:4">
      <c r="A1193" s="10" t="s">
        <v>66</v>
      </c>
      <c r="B1193" s="5" t="s">
        <v>1054</v>
      </c>
    </row>
    <row r="1194" spans="1:4">
      <c r="A1194" s="11" t="s">
        <v>77</v>
      </c>
      <c r="B1194" s="5"/>
    </row>
    <row r="1195" spans="1:4">
      <c r="A1195" s="10" t="s">
        <v>66</v>
      </c>
      <c r="B1195" s="5" t="s">
        <v>1055</v>
      </c>
    </row>
    <row r="1196" spans="1:4">
      <c r="A1196" s="11" t="s">
        <v>74</v>
      </c>
      <c r="B1196" s="5"/>
    </row>
    <row r="1197" spans="1:4">
      <c r="A1197" s="10" t="s">
        <v>66</v>
      </c>
      <c r="B1197" s="5" t="s">
        <v>1056</v>
      </c>
    </row>
    <row r="1198" spans="1:4">
      <c r="A1198" s="11" t="s">
        <v>971</v>
      </c>
      <c r="B1198" s="5"/>
    </row>
    <row r="1199" spans="1:4">
      <c r="A1199" s="10" t="s">
        <v>66</v>
      </c>
      <c r="B1199" s="5" t="s">
        <v>1057</v>
      </c>
    </row>
    <row r="1200" spans="1:4">
      <c r="A1200" s="13" t="s">
        <v>78</v>
      </c>
      <c r="D1200" s="12">
        <v>44957</v>
      </c>
    </row>
    <row r="1201" spans="1:2">
      <c r="A1201" s="9" t="s">
        <v>75</v>
      </c>
      <c r="B1201" s="5"/>
    </row>
    <row r="1202" spans="1:2">
      <c r="A1202" s="10" t="s">
        <v>66</v>
      </c>
      <c r="B1202" t="s">
        <v>1034</v>
      </c>
    </row>
    <row r="1203" spans="1:2">
      <c r="A1203" s="10" t="s">
        <v>66</v>
      </c>
      <c r="B1203" s="5" t="s">
        <v>1036</v>
      </c>
    </row>
    <row r="1204" spans="1:2">
      <c r="A1204" s="10" t="s">
        <v>66</v>
      </c>
      <c r="B1204" s="5" t="s">
        <v>1037</v>
      </c>
    </row>
    <row r="1205" spans="1:2">
      <c r="A1205" s="11" t="s">
        <v>81</v>
      </c>
      <c r="B1205" s="5"/>
    </row>
    <row r="1206" spans="1:2">
      <c r="A1206" s="10" t="s">
        <v>66</v>
      </c>
      <c r="B1206" s="5" t="s">
        <v>1038</v>
      </c>
    </row>
    <row r="1207" spans="1:2">
      <c r="A1207" s="9" t="s">
        <v>76</v>
      </c>
      <c r="B1207" s="5"/>
    </row>
    <row r="1208" spans="1:2">
      <c r="A1208" s="10" t="s">
        <v>66</v>
      </c>
      <c r="B1208" s="5" t="s">
        <v>1039</v>
      </c>
    </row>
    <row r="1209" spans="1:2">
      <c r="A1209" s="9" t="s">
        <v>79</v>
      </c>
      <c r="B1209" s="5"/>
    </row>
    <row r="1210" spans="1:2">
      <c r="A1210" s="10" t="s">
        <v>66</v>
      </c>
      <c r="B1210" s="5" t="s">
        <v>1040</v>
      </c>
    </row>
    <row r="1211" spans="1:2">
      <c r="A1211" s="11" t="s">
        <v>77</v>
      </c>
      <c r="B1211" s="5"/>
    </row>
    <row r="1212" spans="1:2">
      <c r="A1212" s="10" t="s">
        <v>66</v>
      </c>
      <c r="B1212" s="5" t="s">
        <v>1041</v>
      </c>
    </row>
    <row r="1213" spans="1:2">
      <c r="A1213" s="11" t="s">
        <v>74</v>
      </c>
      <c r="B1213" s="5"/>
    </row>
    <row r="1214" spans="1:2">
      <c r="A1214" s="10" t="s">
        <v>66</v>
      </c>
      <c r="B1214" s="5" t="s">
        <v>1042</v>
      </c>
    </row>
    <row r="1215" spans="1:2">
      <c r="A1215" s="11" t="s">
        <v>971</v>
      </c>
      <c r="B1215" s="5"/>
    </row>
    <row r="1216" spans="1:2">
      <c r="A1216" s="10" t="s">
        <v>66</v>
      </c>
      <c r="B1216" s="5" t="s">
        <v>1043</v>
      </c>
    </row>
    <row r="1217" spans="1:4">
      <c r="A1217" s="13" t="s">
        <v>80</v>
      </c>
      <c r="D1217" s="12" t="s">
        <v>989</v>
      </c>
    </row>
    <row r="1218" spans="1:4">
      <c r="A1218" s="16" t="s">
        <v>547</v>
      </c>
      <c r="D1218" s="12"/>
    </row>
    <row r="1219" spans="1:4">
      <c r="A1219" s="14" t="s">
        <v>66</v>
      </c>
      <c r="B1219" t="s">
        <v>988</v>
      </c>
      <c r="D1219" s="12"/>
    </row>
    <row r="1220" spans="1:4">
      <c r="A1220" s="16" t="s">
        <v>110</v>
      </c>
      <c r="D1220" s="12"/>
    </row>
    <row r="1221" spans="1:4">
      <c r="A1221" s="14" t="s">
        <v>66</v>
      </c>
      <c r="B1221" t="s">
        <v>650</v>
      </c>
      <c r="D1221" s="12"/>
    </row>
    <row r="1222" spans="1:4">
      <c r="A1222" s="16" t="s">
        <v>493</v>
      </c>
      <c r="D1222" s="12"/>
    </row>
    <row r="1223" spans="1:4">
      <c r="A1223" s="14" t="s">
        <v>66</v>
      </c>
      <c r="B1223" s="8">
        <v>260.2</v>
      </c>
      <c r="D1223" s="12"/>
    </row>
    <row r="1224" spans="1:4">
      <c r="A1224" s="16" t="s">
        <v>112</v>
      </c>
      <c r="D1224" s="12"/>
    </row>
    <row r="1225" spans="1:4">
      <c r="A1225" s="14" t="s">
        <v>66</v>
      </c>
      <c r="B1225" s="8" t="s">
        <v>1035</v>
      </c>
      <c r="D1225" s="12"/>
    </row>
    <row r="1226" spans="1:4">
      <c r="A1226" s="13" t="s">
        <v>78</v>
      </c>
      <c r="D1226" s="12">
        <v>44956</v>
      </c>
    </row>
    <row r="1227" spans="1:4">
      <c r="A1227" s="9" t="s">
        <v>75</v>
      </c>
      <c r="B1227" s="5"/>
    </row>
    <row r="1228" spans="1:4">
      <c r="A1228" s="10" t="s">
        <v>66</v>
      </c>
      <c r="B1228" t="s">
        <v>965</v>
      </c>
    </row>
    <row r="1229" spans="1:4">
      <c r="A1229" s="10" t="s">
        <v>66</v>
      </c>
      <c r="B1229" s="5" t="s">
        <v>964</v>
      </c>
    </row>
    <row r="1230" spans="1:4">
      <c r="A1230" s="10" t="s">
        <v>66</v>
      </c>
      <c r="B1230" s="5" t="s">
        <v>963</v>
      </c>
    </row>
    <row r="1231" spans="1:4">
      <c r="A1231" s="11" t="s">
        <v>81</v>
      </c>
      <c r="B1231" s="5"/>
    </row>
    <row r="1232" spans="1:4">
      <c r="A1232" s="10" t="s">
        <v>66</v>
      </c>
      <c r="B1232" s="5" t="s">
        <v>650</v>
      </c>
    </row>
    <row r="1233" spans="1:4">
      <c r="A1233" s="9" t="s">
        <v>76</v>
      </c>
      <c r="B1233" s="5"/>
    </row>
    <row r="1234" spans="1:4">
      <c r="A1234" s="10" t="s">
        <v>66</v>
      </c>
      <c r="B1234" s="5" t="s">
        <v>966</v>
      </c>
    </row>
    <row r="1235" spans="1:4">
      <c r="A1235" s="9" t="s">
        <v>79</v>
      </c>
      <c r="B1235" s="5"/>
    </row>
    <row r="1236" spans="1:4">
      <c r="A1236" s="10" t="s">
        <v>66</v>
      </c>
      <c r="B1236" s="5" t="s">
        <v>967</v>
      </c>
    </row>
    <row r="1237" spans="1:4">
      <c r="A1237" s="11" t="s">
        <v>77</v>
      </c>
      <c r="B1237" s="5"/>
    </row>
    <row r="1238" spans="1:4">
      <c r="A1238" s="10" t="s">
        <v>66</v>
      </c>
      <c r="B1238" s="5" t="s">
        <v>972</v>
      </c>
    </row>
    <row r="1239" spans="1:4">
      <c r="A1239" s="11" t="s">
        <v>74</v>
      </c>
      <c r="B1239" s="5"/>
    </row>
    <row r="1240" spans="1:4">
      <c r="A1240" s="10" t="s">
        <v>66</v>
      </c>
      <c r="B1240" s="5" t="s">
        <v>968</v>
      </c>
    </row>
    <row r="1241" spans="1:4">
      <c r="A1241" s="11" t="s">
        <v>971</v>
      </c>
      <c r="B1241" s="5"/>
    </row>
    <row r="1242" spans="1:4">
      <c r="A1242" s="10" t="s">
        <v>66</v>
      </c>
      <c r="B1242" s="5" t="s">
        <v>969</v>
      </c>
    </row>
    <row r="1243" spans="1:4">
      <c r="A1243" s="13" t="s">
        <v>80</v>
      </c>
      <c r="D1243" s="12" t="s">
        <v>989</v>
      </c>
    </row>
    <row r="1244" spans="1:4">
      <c r="A1244" s="16" t="s">
        <v>547</v>
      </c>
      <c r="D1244" s="12"/>
    </row>
    <row r="1245" spans="1:4">
      <c r="A1245" s="14" t="s">
        <v>66</v>
      </c>
      <c r="B1245" t="s">
        <v>988</v>
      </c>
      <c r="D1245" s="12"/>
    </row>
    <row r="1246" spans="1:4">
      <c r="A1246" s="16" t="s">
        <v>110</v>
      </c>
      <c r="D1246" s="12"/>
    </row>
    <row r="1247" spans="1:4">
      <c r="A1247" s="14" t="s">
        <v>66</v>
      </c>
      <c r="B1247" t="s">
        <v>650</v>
      </c>
      <c r="D1247" s="12"/>
    </row>
    <row r="1248" spans="1:4">
      <c r="A1248" s="16" t="s">
        <v>493</v>
      </c>
      <c r="D1248" s="12"/>
    </row>
    <row r="1249" spans="1:5">
      <c r="A1249" s="14" t="s">
        <v>66</v>
      </c>
      <c r="B1249" s="8">
        <v>260.2</v>
      </c>
      <c r="D1249" s="12"/>
    </row>
    <row r="1250" spans="1:5">
      <c r="A1250" s="16" t="s">
        <v>112</v>
      </c>
      <c r="D1250" s="12"/>
    </row>
    <row r="1251" spans="1:5">
      <c r="A1251" s="14" t="s">
        <v>66</v>
      </c>
      <c r="B1251" s="8" t="s">
        <v>1035</v>
      </c>
      <c r="D1251" s="12"/>
    </row>
    <row r="1252" spans="1:5">
      <c r="A1252" s="13" t="s">
        <v>515</v>
      </c>
      <c r="D1252" s="62" t="s">
        <v>1030</v>
      </c>
      <c r="E1252" s="13">
        <v>2023</v>
      </c>
    </row>
    <row r="1253" spans="1:5">
      <c r="A1253" s="16" t="s">
        <v>580</v>
      </c>
      <c r="D1253" s="12"/>
    </row>
    <row r="1254" spans="1:5">
      <c r="A1254" s="14" t="s">
        <v>66</v>
      </c>
      <c r="B1254" t="s">
        <v>1029</v>
      </c>
      <c r="D1254" s="12"/>
    </row>
    <row r="1255" spans="1:5">
      <c r="A1255" s="16" t="s">
        <v>516</v>
      </c>
      <c r="D1255" s="12"/>
    </row>
    <row r="1256" spans="1:5">
      <c r="A1256" s="14" t="s">
        <v>66</v>
      </c>
      <c r="B1256" s="8">
        <v>36.5</v>
      </c>
      <c r="D1256" s="12"/>
    </row>
    <row r="1257" spans="1:5">
      <c r="A1257" s="16" t="s">
        <v>517</v>
      </c>
      <c r="D1257" s="12"/>
    </row>
    <row r="1258" spans="1:5">
      <c r="A1258" s="14" t="s">
        <v>66</v>
      </c>
      <c r="B1258" s="8">
        <v>64</v>
      </c>
      <c r="D1258" s="12"/>
    </row>
    <row r="1259" spans="1:5">
      <c r="A1259" s="16" t="s">
        <v>518</v>
      </c>
      <c r="D1259" s="12"/>
    </row>
    <row r="1260" spans="1:5">
      <c r="A1260" s="14" t="s">
        <v>66</v>
      </c>
      <c r="B1260" s="8" t="s">
        <v>1031</v>
      </c>
      <c r="D1260" s="12"/>
    </row>
    <row r="1261" spans="1:5">
      <c r="A1261" s="13" t="s">
        <v>78</v>
      </c>
      <c r="D1261" s="12">
        <v>44955</v>
      </c>
    </row>
    <row r="1262" spans="1:5">
      <c r="A1262" s="9" t="s">
        <v>75</v>
      </c>
      <c r="B1262" s="5"/>
    </row>
    <row r="1263" spans="1:5">
      <c r="A1263" s="10" t="s">
        <v>66</v>
      </c>
      <c r="B1263" t="s">
        <v>957</v>
      </c>
    </row>
    <row r="1264" spans="1:5">
      <c r="A1264" s="10" t="s">
        <v>66</v>
      </c>
      <c r="B1264" s="5" t="s">
        <v>955</v>
      </c>
    </row>
    <row r="1265" spans="1:4">
      <c r="A1265" s="10" t="s">
        <v>66</v>
      </c>
      <c r="B1265" s="5" t="s">
        <v>956</v>
      </c>
    </row>
    <row r="1266" spans="1:4">
      <c r="A1266" s="11" t="s">
        <v>81</v>
      </c>
      <c r="B1266" s="5"/>
    </row>
    <row r="1267" spans="1:4">
      <c r="A1267" s="10" t="s">
        <v>66</v>
      </c>
      <c r="B1267" s="5" t="s">
        <v>958</v>
      </c>
    </row>
    <row r="1268" spans="1:4">
      <c r="A1268" s="9" t="s">
        <v>76</v>
      </c>
      <c r="B1268" s="5"/>
    </row>
    <row r="1269" spans="1:4">
      <c r="A1269" s="10" t="s">
        <v>66</v>
      </c>
      <c r="B1269" s="5" t="s">
        <v>933</v>
      </c>
    </row>
    <row r="1270" spans="1:4">
      <c r="A1270" s="9" t="s">
        <v>79</v>
      </c>
      <c r="B1270" s="5"/>
    </row>
    <row r="1271" spans="1:4">
      <c r="A1271" s="10" t="s">
        <v>66</v>
      </c>
      <c r="B1271" s="5" t="s">
        <v>959</v>
      </c>
    </row>
    <row r="1272" spans="1:4">
      <c r="A1272" s="11" t="s">
        <v>77</v>
      </c>
      <c r="B1272" s="5"/>
    </row>
    <row r="1273" spans="1:4">
      <c r="A1273" s="10" t="s">
        <v>66</v>
      </c>
      <c r="B1273" s="5" t="s">
        <v>960</v>
      </c>
    </row>
    <row r="1274" spans="1:4">
      <c r="A1274" s="11" t="s">
        <v>74</v>
      </c>
      <c r="B1274" s="5"/>
    </row>
    <row r="1275" spans="1:4">
      <c r="A1275" s="10" t="s">
        <v>66</v>
      </c>
      <c r="B1275" s="5" t="s">
        <v>961</v>
      </c>
    </row>
    <row r="1276" spans="1:4">
      <c r="A1276" s="11" t="s">
        <v>971</v>
      </c>
      <c r="B1276" s="5"/>
    </row>
    <row r="1277" spans="1:4">
      <c r="A1277" s="10" t="s">
        <v>66</v>
      </c>
      <c r="B1277" s="5" t="s">
        <v>962</v>
      </c>
    </row>
    <row r="1278" spans="1:4">
      <c r="A1278" s="13" t="s">
        <v>78</v>
      </c>
      <c r="D1278" s="12">
        <v>44954</v>
      </c>
    </row>
    <row r="1279" spans="1:4">
      <c r="A1279" s="9" t="s">
        <v>75</v>
      </c>
      <c r="B1279" s="5"/>
    </row>
    <row r="1280" spans="1:4">
      <c r="A1280" s="10" t="s">
        <v>66</v>
      </c>
      <c r="B1280" s="5" t="s">
        <v>947</v>
      </c>
    </row>
    <row r="1281" spans="1:4">
      <c r="A1281" s="10" t="s">
        <v>66</v>
      </c>
      <c r="B1281" s="5" t="s">
        <v>924</v>
      </c>
    </row>
    <row r="1282" spans="1:4">
      <c r="A1282" s="10" t="s">
        <v>66</v>
      </c>
      <c r="B1282" s="5" t="s">
        <v>948</v>
      </c>
    </row>
    <row r="1283" spans="1:4">
      <c r="A1283" s="11" t="s">
        <v>81</v>
      </c>
      <c r="B1283" s="5"/>
    </row>
    <row r="1284" spans="1:4">
      <c r="A1284" s="10" t="s">
        <v>66</v>
      </c>
      <c r="B1284" s="5" t="s">
        <v>946</v>
      </c>
    </row>
    <row r="1285" spans="1:4">
      <c r="A1285" s="9" t="s">
        <v>76</v>
      </c>
      <c r="B1285" s="5"/>
    </row>
    <row r="1286" spans="1:4">
      <c r="A1286" s="10" t="s">
        <v>66</v>
      </c>
      <c r="B1286" s="5" t="s">
        <v>949</v>
      </c>
    </row>
    <row r="1287" spans="1:4">
      <c r="A1287" s="9" t="s">
        <v>79</v>
      </c>
      <c r="B1287" s="5"/>
    </row>
    <row r="1288" spans="1:4">
      <c r="A1288" s="10" t="s">
        <v>66</v>
      </c>
      <c r="B1288" s="5" t="s">
        <v>950</v>
      </c>
    </row>
    <row r="1289" spans="1:4">
      <c r="A1289" s="11" t="s">
        <v>77</v>
      </c>
      <c r="B1289" s="5"/>
    </row>
    <row r="1290" spans="1:4">
      <c r="A1290" s="10" t="s">
        <v>66</v>
      </c>
      <c r="B1290" s="5" t="s">
        <v>951</v>
      </c>
    </row>
    <row r="1291" spans="1:4">
      <c r="A1291" s="11" t="s">
        <v>74</v>
      </c>
      <c r="B1291" s="5"/>
    </row>
    <row r="1292" spans="1:4">
      <c r="A1292" s="10" t="s">
        <v>66</v>
      </c>
      <c r="B1292" s="5" t="s">
        <v>952</v>
      </c>
    </row>
    <row r="1293" spans="1:4">
      <c r="A1293" s="11" t="s">
        <v>971</v>
      </c>
      <c r="B1293" s="5"/>
    </row>
    <row r="1294" spans="1:4">
      <c r="A1294" s="10" t="s">
        <v>66</v>
      </c>
      <c r="B1294" s="5" t="s">
        <v>953</v>
      </c>
    </row>
    <row r="1295" spans="1:4">
      <c r="A1295" s="13" t="s">
        <v>78</v>
      </c>
      <c r="D1295" s="12">
        <v>44953</v>
      </c>
    </row>
    <row r="1296" spans="1:4">
      <c r="A1296" s="9" t="s">
        <v>75</v>
      </c>
      <c r="B1296" s="5"/>
    </row>
    <row r="1297" spans="1:4">
      <c r="A1297" s="10" t="s">
        <v>66</v>
      </c>
      <c r="B1297" s="5" t="s">
        <v>930</v>
      </c>
    </row>
    <row r="1298" spans="1:4">
      <c r="A1298" s="10" t="s">
        <v>66</v>
      </c>
      <c r="B1298" s="5" t="s">
        <v>931</v>
      </c>
    </row>
    <row r="1299" spans="1:4">
      <c r="A1299" s="10" t="s">
        <v>66</v>
      </c>
      <c r="B1299" s="5" t="s">
        <v>937</v>
      </c>
    </row>
    <row r="1300" spans="1:4">
      <c r="A1300" s="11" t="s">
        <v>81</v>
      </c>
      <c r="B1300" s="5"/>
    </row>
    <row r="1301" spans="1:4">
      <c r="A1301" s="10" t="s">
        <v>66</v>
      </c>
      <c r="B1301" s="5" t="s">
        <v>932</v>
      </c>
    </row>
    <row r="1302" spans="1:4">
      <c r="A1302" s="9" t="s">
        <v>76</v>
      </c>
      <c r="B1302" s="5"/>
    </row>
    <row r="1303" spans="1:4">
      <c r="A1303" s="10" t="s">
        <v>66</v>
      </c>
      <c r="B1303" s="5" t="s">
        <v>933</v>
      </c>
    </row>
    <row r="1304" spans="1:4">
      <c r="A1304" s="9" t="s">
        <v>79</v>
      </c>
      <c r="B1304" s="5"/>
    </row>
    <row r="1305" spans="1:4">
      <c r="A1305" s="10" t="s">
        <v>66</v>
      </c>
      <c r="B1305" s="5" t="s">
        <v>934</v>
      </c>
    </row>
    <row r="1306" spans="1:4">
      <c r="A1306" s="11" t="s">
        <v>77</v>
      </c>
      <c r="B1306" s="5"/>
    </row>
    <row r="1307" spans="1:4">
      <c r="A1307" s="10" t="s">
        <v>66</v>
      </c>
      <c r="B1307" s="5" t="s">
        <v>935</v>
      </c>
    </row>
    <row r="1308" spans="1:4">
      <c r="A1308" s="11" t="s">
        <v>74</v>
      </c>
      <c r="B1308" s="5"/>
    </row>
    <row r="1309" spans="1:4">
      <c r="A1309" s="10" t="s">
        <v>66</v>
      </c>
      <c r="B1309" s="5" t="s">
        <v>936</v>
      </c>
    </row>
    <row r="1310" spans="1:4">
      <c r="A1310" s="11" t="s">
        <v>971</v>
      </c>
      <c r="B1310" s="5"/>
    </row>
    <row r="1311" spans="1:4">
      <c r="A1311" s="10" t="s">
        <v>66</v>
      </c>
      <c r="B1311" s="5" t="s">
        <v>918</v>
      </c>
    </row>
    <row r="1312" spans="1:4">
      <c r="A1312" s="13" t="s">
        <v>78</v>
      </c>
      <c r="D1312" s="12">
        <v>44952</v>
      </c>
    </row>
    <row r="1313" spans="1:2">
      <c r="A1313" s="9" t="s">
        <v>75</v>
      </c>
      <c r="B1313" s="5"/>
    </row>
    <row r="1314" spans="1:2">
      <c r="A1314" s="10" t="s">
        <v>66</v>
      </c>
      <c r="B1314" s="5" t="s">
        <v>923</v>
      </c>
    </row>
    <row r="1315" spans="1:2">
      <c r="A1315" s="10" t="s">
        <v>66</v>
      </c>
      <c r="B1315" s="5" t="s">
        <v>924</v>
      </c>
    </row>
    <row r="1316" spans="1:2">
      <c r="A1316" s="10" t="s">
        <v>66</v>
      </c>
      <c r="B1316" s="5" t="s">
        <v>922</v>
      </c>
    </row>
    <row r="1317" spans="1:2">
      <c r="A1317" s="11" t="s">
        <v>81</v>
      </c>
      <c r="B1317" s="5"/>
    </row>
    <row r="1318" spans="1:2">
      <c r="A1318" s="10" t="s">
        <v>66</v>
      </c>
      <c r="B1318" s="5" t="s">
        <v>925</v>
      </c>
    </row>
    <row r="1319" spans="1:2">
      <c r="A1319" s="9" t="s">
        <v>76</v>
      </c>
      <c r="B1319" s="5"/>
    </row>
    <row r="1320" spans="1:2">
      <c r="A1320" s="10" t="s">
        <v>66</v>
      </c>
      <c r="B1320" s="5" t="s">
        <v>914</v>
      </c>
    </row>
    <row r="1321" spans="1:2">
      <c r="A1321" s="9" t="s">
        <v>79</v>
      </c>
      <c r="B1321" s="5"/>
    </row>
    <row r="1322" spans="1:2">
      <c r="A1322" s="10" t="s">
        <v>66</v>
      </c>
      <c r="B1322" s="5" t="s">
        <v>926</v>
      </c>
    </row>
    <row r="1323" spans="1:2">
      <c r="A1323" s="11" t="s">
        <v>77</v>
      </c>
      <c r="B1323" s="5"/>
    </row>
    <row r="1324" spans="1:2">
      <c r="A1324" s="10" t="s">
        <v>66</v>
      </c>
      <c r="B1324" s="5" t="s">
        <v>927</v>
      </c>
    </row>
    <row r="1325" spans="1:2">
      <c r="A1325" s="11" t="s">
        <v>74</v>
      </c>
      <c r="B1325" s="5"/>
    </row>
    <row r="1326" spans="1:2">
      <c r="A1326" s="10" t="s">
        <v>66</v>
      </c>
      <c r="B1326" s="5" t="s">
        <v>928</v>
      </c>
    </row>
    <row r="1327" spans="1:2">
      <c r="A1327" s="11" t="s">
        <v>971</v>
      </c>
      <c r="B1327" s="5"/>
    </row>
    <row r="1328" spans="1:2">
      <c r="A1328" s="10" t="s">
        <v>66</v>
      </c>
      <c r="B1328" s="5" t="s">
        <v>929</v>
      </c>
    </row>
    <row r="1329" spans="1:4">
      <c r="A1329" s="13" t="s">
        <v>78</v>
      </c>
      <c r="D1329" s="12">
        <v>44951</v>
      </c>
    </row>
    <row r="1330" spans="1:4">
      <c r="A1330" s="9" t="s">
        <v>75</v>
      </c>
      <c r="B1330" s="5"/>
    </row>
    <row r="1331" spans="1:4">
      <c r="A1331" s="10" t="s">
        <v>66</v>
      </c>
      <c r="B1331" s="5" t="s">
        <v>910</v>
      </c>
    </row>
    <row r="1332" spans="1:4">
      <c r="A1332" s="10" t="s">
        <v>66</v>
      </c>
      <c r="B1332" s="5" t="s">
        <v>911</v>
      </c>
    </row>
    <row r="1333" spans="1:4">
      <c r="A1333" s="10" t="s">
        <v>66</v>
      </c>
      <c r="B1333" s="5" t="s">
        <v>912</v>
      </c>
    </row>
    <row r="1334" spans="1:4">
      <c r="A1334" s="11" t="s">
        <v>81</v>
      </c>
      <c r="B1334" s="5"/>
    </row>
    <row r="1335" spans="1:4">
      <c r="A1335" s="10" t="s">
        <v>66</v>
      </c>
      <c r="B1335" s="5" t="s">
        <v>913</v>
      </c>
    </row>
    <row r="1336" spans="1:4">
      <c r="A1336" s="9" t="s">
        <v>76</v>
      </c>
      <c r="B1336" s="5"/>
    </row>
    <row r="1337" spans="1:4">
      <c r="A1337" s="10" t="s">
        <v>66</v>
      </c>
      <c r="B1337" s="5" t="s">
        <v>914</v>
      </c>
    </row>
    <row r="1338" spans="1:4">
      <c r="A1338" s="9" t="s">
        <v>79</v>
      </c>
      <c r="B1338" s="5"/>
    </row>
    <row r="1339" spans="1:4">
      <c r="A1339" s="10" t="s">
        <v>66</v>
      </c>
      <c r="B1339" s="5" t="s">
        <v>915</v>
      </c>
    </row>
    <row r="1340" spans="1:4">
      <c r="A1340" s="11" t="s">
        <v>77</v>
      </c>
      <c r="B1340" s="5"/>
    </row>
    <row r="1341" spans="1:4">
      <c r="A1341" s="10" t="s">
        <v>66</v>
      </c>
      <c r="B1341" s="5" t="s">
        <v>916</v>
      </c>
    </row>
    <row r="1342" spans="1:4">
      <c r="A1342" s="11" t="s">
        <v>74</v>
      </c>
      <c r="B1342" s="5"/>
    </row>
    <row r="1343" spans="1:4">
      <c r="A1343" s="10" t="s">
        <v>66</v>
      </c>
      <c r="B1343" s="5" t="s">
        <v>917</v>
      </c>
    </row>
    <row r="1344" spans="1:4">
      <c r="A1344" s="11" t="s">
        <v>971</v>
      </c>
      <c r="B1344" s="5"/>
    </row>
    <row r="1345" spans="1:4">
      <c r="A1345" s="10" t="s">
        <v>66</v>
      </c>
      <c r="B1345" s="5" t="s">
        <v>918</v>
      </c>
    </row>
    <row r="1346" spans="1:4">
      <c r="A1346" s="13" t="s">
        <v>78</v>
      </c>
      <c r="D1346" s="12">
        <v>44950</v>
      </c>
    </row>
    <row r="1347" spans="1:4">
      <c r="A1347" s="9" t="s">
        <v>75</v>
      </c>
      <c r="B1347" s="5"/>
    </row>
    <row r="1348" spans="1:4">
      <c r="A1348" s="10" t="s">
        <v>66</v>
      </c>
      <c r="B1348" s="5" t="s">
        <v>892</v>
      </c>
    </row>
    <row r="1349" spans="1:4">
      <c r="A1349" s="10" t="s">
        <v>66</v>
      </c>
      <c r="B1349" s="5" t="s">
        <v>893</v>
      </c>
    </row>
    <row r="1350" spans="1:4">
      <c r="A1350" s="10" t="s">
        <v>66</v>
      </c>
      <c r="B1350" s="5" t="s">
        <v>894</v>
      </c>
    </row>
    <row r="1351" spans="1:4">
      <c r="A1351" s="11" t="s">
        <v>81</v>
      </c>
      <c r="B1351" s="5"/>
    </row>
    <row r="1352" spans="1:4">
      <c r="A1352" s="10" t="s">
        <v>66</v>
      </c>
      <c r="B1352" s="5" t="s">
        <v>650</v>
      </c>
    </row>
    <row r="1353" spans="1:4">
      <c r="A1353" s="9" t="s">
        <v>76</v>
      </c>
      <c r="B1353" s="5"/>
    </row>
    <row r="1354" spans="1:4">
      <c r="A1354" s="10" t="s">
        <v>66</v>
      </c>
      <c r="B1354" s="5" t="s">
        <v>598</v>
      </c>
    </row>
    <row r="1355" spans="1:4">
      <c r="A1355" s="9" t="s">
        <v>79</v>
      </c>
      <c r="B1355" s="5"/>
    </row>
    <row r="1356" spans="1:4">
      <c r="A1356" s="10" t="s">
        <v>66</v>
      </c>
      <c r="B1356" s="5" t="s">
        <v>973</v>
      </c>
    </row>
    <row r="1357" spans="1:4">
      <c r="A1357" s="11" t="s">
        <v>77</v>
      </c>
      <c r="B1357" s="5"/>
    </row>
    <row r="1358" spans="1:4">
      <c r="A1358" s="10" t="s">
        <v>66</v>
      </c>
      <c r="B1358" s="5" t="s">
        <v>895</v>
      </c>
    </row>
    <row r="1359" spans="1:4">
      <c r="A1359" s="11" t="s">
        <v>74</v>
      </c>
      <c r="B1359" s="5"/>
    </row>
    <row r="1360" spans="1:4">
      <c r="A1360" s="10" t="s">
        <v>66</v>
      </c>
      <c r="B1360" s="5" t="s">
        <v>896</v>
      </c>
    </row>
    <row r="1361" spans="1:4">
      <c r="A1361" s="11" t="s">
        <v>971</v>
      </c>
      <c r="B1361" s="5"/>
    </row>
    <row r="1362" spans="1:4">
      <c r="A1362" s="10" t="s">
        <v>66</v>
      </c>
      <c r="B1362" s="5" t="s">
        <v>897</v>
      </c>
    </row>
    <row r="1363" spans="1:4">
      <c r="A1363" s="13" t="s">
        <v>78</v>
      </c>
      <c r="D1363" s="12">
        <v>44949</v>
      </c>
    </row>
    <row r="1364" spans="1:4">
      <c r="A1364" s="9" t="s">
        <v>75</v>
      </c>
      <c r="B1364" s="5"/>
    </row>
    <row r="1365" spans="1:4">
      <c r="A1365" s="10" t="s">
        <v>66</v>
      </c>
      <c r="B1365" s="5" t="s">
        <v>848</v>
      </c>
    </row>
    <row r="1366" spans="1:4">
      <c r="A1366" s="10" t="s">
        <v>66</v>
      </c>
      <c r="B1366" s="5" t="s">
        <v>974</v>
      </c>
    </row>
    <row r="1367" spans="1:4">
      <c r="A1367" s="10" t="s">
        <v>66</v>
      </c>
      <c r="B1367" s="5" t="s">
        <v>849</v>
      </c>
    </row>
    <row r="1368" spans="1:4">
      <c r="A1368" s="11" t="s">
        <v>81</v>
      </c>
      <c r="B1368" s="5"/>
    </row>
    <row r="1369" spans="1:4">
      <c r="A1369" s="10" t="s">
        <v>66</v>
      </c>
      <c r="B1369" s="5" t="s">
        <v>850</v>
      </c>
    </row>
    <row r="1370" spans="1:4">
      <c r="A1370" s="9" t="s">
        <v>76</v>
      </c>
      <c r="B1370" s="5"/>
    </row>
    <row r="1371" spans="1:4">
      <c r="A1371" s="10" t="s">
        <v>66</v>
      </c>
      <c r="B1371" s="5" t="s">
        <v>823</v>
      </c>
    </row>
    <row r="1372" spans="1:4">
      <c r="A1372" s="9" t="s">
        <v>79</v>
      </c>
      <c r="B1372" s="5"/>
    </row>
    <row r="1373" spans="1:4">
      <c r="A1373" s="10" t="s">
        <v>66</v>
      </c>
      <c r="B1373" s="5" t="s">
        <v>851</v>
      </c>
    </row>
    <row r="1374" spans="1:4">
      <c r="A1374" s="11" t="s">
        <v>77</v>
      </c>
      <c r="B1374" s="5"/>
    </row>
    <row r="1375" spans="1:4">
      <c r="A1375" s="10" t="s">
        <v>66</v>
      </c>
      <c r="B1375" s="5" t="s">
        <v>852</v>
      </c>
    </row>
    <row r="1376" spans="1:4">
      <c r="A1376" s="11" t="s">
        <v>74</v>
      </c>
      <c r="B1376" s="5"/>
    </row>
    <row r="1377" spans="1:4">
      <c r="A1377" s="10" t="s">
        <v>66</v>
      </c>
      <c r="B1377" s="5" t="s">
        <v>853</v>
      </c>
    </row>
    <row r="1378" spans="1:4">
      <c r="A1378" s="11" t="s">
        <v>971</v>
      </c>
      <c r="B1378" s="5"/>
    </row>
    <row r="1379" spans="1:4">
      <c r="A1379" s="10" t="s">
        <v>66</v>
      </c>
      <c r="B1379" s="5" t="s">
        <v>854</v>
      </c>
    </row>
    <row r="1380" spans="1:4">
      <c r="A1380" s="13" t="s">
        <v>80</v>
      </c>
      <c r="D1380" s="12" t="s">
        <v>856</v>
      </c>
    </row>
    <row r="1381" spans="1:4">
      <c r="A1381" s="16" t="s">
        <v>547</v>
      </c>
      <c r="D1381" s="12"/>
    </row>
    <row r="1382" spans="1:4">
      <c r="A1382" s="14" t="s">
        <v>66</v>
      </c>
      <c r="B1382" t="s">
        <v>670</v>
      </c>
      <c r="D1382" s="12"/>
    </row>
    <row r="1383" spans="1:4">
      <c r="A1383" s="16" t="s">
        <v>110</v>
      </c>
      <c r="D1383" s="12"/>
    </row>
    <row r="1384" spans="1:4">
      <c r="A1384" s="14" t="s">
        <v>66</v>
      </c>
      <c r="B1384" t="s">
        <v>855</v>
      </c>
      <c r="D1384" s="12"/>
    </row>
    <row r="1385" spans="1:4">
      <c r="A1385" s="16" t="s">
        <v>493</v>
      </c>
      <c r="D1385" s="12"/>
    </row>
    <row r="1386" spans="1:4">
      <c r="A1386" s="14" t="s">
        <v>66</v>
      </c>
      <c r="B1386" s="8">
        <v>263.39999999999998</v>
      </c>
      <c r="D1386" s="12"/>
    </row>
    <row r="1387" spans="1:4">
      <c r="A1387" s="16" t="s">
        <v>112</v>
      </c>
      <c r="D1387" s="12"/>
    </row>
    <row r="1388" spans="1:4">
      <c r="A1388" s="14" t="s">
        <v>66</v>
      </c>
      <c r="B1388" s="8" t="s">
        <v>886</v>
      </c>
      <c r="D1388" s="12"/>
    </row>
    <row r="1389" spans="1:4">
      <c r="A1389" s="13" t="s">
        <v>78</v>
      </c>
      <c r="D1389" s="12">
        <v>44948</v>
      </c>
    </row>
    <row r="1390" spans="1:4">
      <c r="A1390" s="9" t="s">
        <v>75</v>
      </c>
      <c r="B1390" s="5"/>
    </row>
    <row r="1391" spans="1:4">
      <c r="A1391" s="10" t="s">
        <v>66</v>
      </c>
      <c r="B1391" s="5" t="s">
        <v>820</v>
      </c>
    </row>
    <row r="1392" spans="1:4">
      <c r="A1392" s="10" t="s">
        <v>66</v>
      </c>
      <c r="B1392" s="5" t="s">
        <v>821</v>
      </c>
    </row>
    <row r="1393" spans="1:4">
      <c r="A1393" s="10" t="s">
        <v>66</v>
      </c>
      <c r="B1393" s="5" t="s">
        <v>822</v>
      </c>
    </row>
    <row r="1394" spans="1:4">
      <c r="A1394" s="11" t="s">
        <v>81</v>
      </c>
      <c r="B1394" s="5"/>
    </row>
    <row r="1395" spans="1:4">
      <c r="A1395" s="10" t="s">
        <v>66</v>
      </c>
      <c r="B1395" s="5" t="s">
        <v>821</v>
      </c>
    </row>
    <row r="1396" spans="1:4">
      <c r="A1396" s="9" t="s">
        <v>76</v>
      </c>
      <c r="B1396" s="5"/>
    </row>
    <row r="1397" spans="1:4">
      <c r="A1397" s="10" t="s">
        <v>66</v>
      </c>
      <c r="B1397" s="5" t="s">
        <v>823</v>
      </c>
    </row>
    <row r="1398" spans="1:4">
      <c r="A1398" s="9" t="s">
        <v>79</v>
      </c>
      <c r="B1398" s="5"/>
    </row>
    <row r="1399" spans="1:4">
      <c r="A1399" s="10" t="s">
        <v>66</v>
      </c>
      <c r="B1399" s="5" t="s">
        <v>824</v>
      </c>
    </row>
    <row r="1400" spans="1:4">
      <c r="A1400" s="11" t="s">
        <v>77</v>
      </c>
      <c r="B1400" s="5"/>
    </row>
    <row r="1401" spans="1:4">
      <c r="A1401" s="10" t="s">
        <v>66</v>
      </c>
      <c r="B1401" s="5" t="s">
        <v>825</v>
      </c>
    </row>
    <row r="1402" spans="1:4">
      <c r="A1402" s="11" t="s">
        <v>74</v>
      </c>
      <c r="B1402" s="5"/>
    </row>
    <row r="1403" spans="1:4">
      <c r="A1403" s="10" t="s">
        <v>66</v>
      </c>
      <c r="B1403" s="5" t="s">
        <v>826</v>
      </c>
    </row>
    <row r="1404" spans="1:4">
      <c r="A1404" s="11" t="s">
        <v>971</v>
      </c>
      <c r="B1404" s="5"/>
    </row>
    <row r="1405" spans="1:4">
      <c r="A1405" s="10" t="s">
        <v>66</v>
      </c>
      <c r="B1405" s="5" t="s">
        <v>827</v>
      </c>
    </row>
    <row r="1406" spans="1:4">
      <c r="A1406" s="13" t="s">
        <v>78</v>
      </c>
      <c r="D1406" s="12">
        <v>44947</v>
      </c>
    </row>
    <row r="1407" spans="1:4">
      <c r="A1407" s="9" t="s">
        <v>75</v>
      </c>
      <c r="B1407" s="5"/>
    </row>
    <row r="1408" spans="1:4">
      <c r="A1408" s="10" t="s">
        <v>66</v>
      </c>
      <c r="B1408" s="5" t="s">
        <v>812</v>
      </c>
    </row>
    <row r="1409" spans="1:4">
      <c r="A1409" s="10" t="s">
        <v>66</v>
      </c>
      <c r="B1409" s="5" t="s">
        <v>813</v>
      </c>
    </row>
    <row r="1410" spans="1:4">
      <c r="A1410" s="10" t="s">
        <v>66</v>
      </c>
      <c r="B1410" s="5" t="s">
        <v>814</v>
      </c>
    </row>
    <row r="1411" spans="1:4">
      <c r="A1411" s="11" t="s">
        <v>81</v>
      </c>
      <c r="B1411" s="5"/>
    </row>
    <row r="1412" spans="1:4">
      <c r="A1412" s="10" t="s">
        <v>66</v>
      </c>
      <c r="B1412" s="5" t="s">
        <v>815</v>
      </c>
    </row>
    <row r="1413" spans="1:4">
      <c r="A1413" s="9" t="s">
        <v>76</v>
      </c>
      <c r="B1413" s="5"/>
    </row>
    <row r="1414" spans="1:4">
      <c r="A1414" s="10" t="s">
        <v>66</v>
      </c>
      <c r="B1414" s="5" t="s">
        <v>816</v>
      </c>
    </row>
    <row r="1415" spans="1:4">
      <c r="A1415" s="9" t="s">
        <v>79</v>
      </c>
      <c r="B1415" s="5"/>
    </row>
    <row r="1416" spans="1:4">
      <c r="A1416" s="10" t="s">
        <v>66</v>
      </c>
      <c r="B1416" s="5" t="s">
        <v>817</v>
      </c>
    </row>
    <row r="1417" spans="1:4">
      <c r="A1417" s="11" t="s">
        <v>77</v>
      </c>
      <c r="B1417" s="5"/>
    </row>
    <row r="1418" spans="1:4">
      <c r="A1418" s="10" t="s">
        <v>66</v>
      </c>
      <c r="B1418" s="5" t="s">
        <v>975</v>
      </c>
    </row>
    <row r="1419" spans="1:4">
      <c r="A1419" s="11" t="s">
        <v>74</v>
      </c>
      <c r="B1419" s="5"/>
    </row>
    <row r="1420" spans="1:4">
      <c r="A1420" s="10" t="s">
        <v>66</v>
      </c>
      <c r="B1420" s="5" t="s">
        <v>818</v>
      </c>
    </row>
    <row r="1421" spans="1:4">
      <c r="A1421" s="11" t="s">
        <v>971</v>
      </c>
      <c r="B1421" s="5"/>
    </row>
    <row r="1422" spans="1:4">
      <c r="A1422" s="10" t="s">
        <v>66</v>
      </c>
      <c r="B1422" s="5" t="s">
        <v>819</v>
      </c>
    </row>
    <row r="1423" spans="1:4">
      <c r="A1423" s="13" t="s">
        <v>78</v>
      </c>
      <c r="D1423" s="12">
        <v>44946</v>
      </c>
    </row>
    <row r="1424" spans="1:4">
      <c r="A1424" s="9" t="s">
        <v>75</v>
      </c>
      <c r="B1424" s="5"/>
    </row>
    <row r="1425" spans="1:4">
      <c r="A1425" s="10" t="s">
        <v>66</v>
      </c>
      <c r="B1425" s="5" t="s">
        <v>805</v>
      </c>
    </row>
    <row r="1426" spans="1:4">
      <c r="A1426" s="10" t="s">
        <v>66</v>
      </c>
      <c r="B1426" s="5" t="s">
        <v>804</v>
      </c>
    </row>
    <row r="1427" spans="1:4">
      <c r="A1427" s="10" t="s">
        <v>66</v>
      </c>
      <c r="B1427" s="5" t="s">
        <v>806</v>
      </c>
    </row>
    <row r="1428" spans="1:4">
      <c r="A1428" s="11" t="s">
        <v>81</v>
      </c>
      <c r="B1428" s="5"/>
    </row>
    <row r="1429" spans="1:4">
      <c r="A1429" s="10" t="s">
        <v>66</v>
      </c>
      <c r="B1429" s="5" t="s">
        <v>807</v>
      </c>
    </row>
    <row r="1430" spans="1:4">
      <c r="A1430" s="9" t="s">
        <v>76</v>
      </c>
      <c r="B1430" s="5"/>
    </row>
    <row r="1431" spans="1:4">
      <c r="A1431" s="10" t="s">
        <v>66</v>
      </c>
      <c r="B1431" s="5" t="s">
        <v>499</v>
      </c>
    </row>
    <row r="1432" spans="1:4">
      <c r="A1432" s="9" t="s">
        <v>79</v>
      </c>
      <c r="B1432" s="5"/>
    </row>
    <row r="1433" spans="1:4">
      <c r="A1433" s="10" t="s">
        <v>66</v>
      </c>
      <c r="B1433" s="5" t="s">
        <v>808</v>
      </c>
    </row>
    <row r="1434" spans="1:4">
      <c r="A1434" s="11" t="s">
        <v>77</v>
      </c>
      <c r="B1434" s="5"/>
    </row>
    <row r="1435" spans="1:4">
      <c r="A1435" s="10" t="s">
        <v>66</v>
      </c>
      <c r="B1435" s="5" t="s">
        <v>809</v>
      </c>
    </row>
    <row r="1436" spans="1:4">
      <c r="A1436" s="11" t="s">
        <v>74</v>
      </c>
      <c r="B1436" s="5"/>
    </row>
    <row r="1437" spans="1:4">
      <c r="A1437" s="10" t="s">
        <v>66</v>
      </c>
      <c r="B1437" s="5" t="s">
        <v>810</v>
      </c>
    </row>
    <row r="1438" spans="1:4">
      <c r="A1438" s="11" t="s">
        <v>971</v>
      </c>
      <c r="B1438" s="5"/>
    </row>
    <row r="1439" spans="1:4">
      <c r="A1439" s="10" t="s">
        <v>66</v>
      </c>
      <c r="B1439" s="5" t="s">
        <v>811</v>
      </c>
    </row>
    <row r="1440" spans="1:4">
      <c r="A1440" s="13" t="s">
        <v>78</v>
      </c>
      <c r="D1440" s="12">
        <v>44945</v>
      </c>
    </row>
    <row r="1441" spans="1:2">
      <c r="A1441" s="9" t="s">
        <v>75</v>
      </c>
      <c r="B1441" s="5"/>
    </row>
    <row r="1442" spans="1:2">
      <c r="A1442" s="10" t="s">
        <v>66</v>
      </c>
      <c r="B1442" s="5" t="s">
        <v>670</v>
      </c>
    </row>
    <row r="1443" spans="1:2">
      <c r="A1443" s="10" t="s">
        <v>66</v>
      </c>
      <c r="B1443" s="5" t="s">
        <v>671</v>
      </c>
    </row>
    <row r="1444" spans="1:2">
      <c r="A1444" s="10" t="s">
        <v>66</v>
      </c>
      <c r="B1444" s="5" t="s">
        <v>672</v>
      </c>
    </row>
    <row r="1445" spans="1:2">
      <c r="A1445" s="11" t="s">
        <v>81</v>
      </c>
      <c r="B1445" s="5"/>
    </row>
    <row r="1446" spans="1:2">
      <c r="A1446" s="10" t="s">
        <v>66</v>
      </c>
      <c r="B1446" s="5" t="s">
        <v>673</v>
      </c>
    </row>
    <row r="1447" spans="1:2">
      <c r="A1447" s="9" t="s">
        <v>76</v>
      </c>
      <c r="B1447" s="5"/>
    </row>
    <row r="1448" spans="1:2">
      <c r="A1448" s="10" t="s">
        <v>66</v>
      </c>
      <c r="B1448" s="5" t="s">
        <v>674</v>
      </c>
    </row>
    <row r="1449" spans="1:2">
      <c r="A1449" s="9" t="s">
        <v>79</v>
      </c>
      <c r="B1449" s="5"/>
    </row>
    <row r="1450" spans="1:2">
      <c r="A1450" s="10" t="s">
        <v>66</v>
      </c>
      <c r="B1450" s="5" t="s">
        <v>675</v>
      </c>
    </row>
    <row r="1451" spans="1:2">
      <c r="A1451" s="11" t="s">
        <v>77</v>
      </c>
      <c r="B1451" s="5"/>
    </row>
    <row r="1452" spans="1:2">
      <c r="A1452" s="10" t="s">
        <v>66</v>
      </c>
      <c r="B1452" s="5" t="s">
        <v>676</v>
      </c>
    </row>
    <row r="1453" spans="1:2">
      <c r="A1453" s="11" t="s">
        <v>74</v>
      </c>
      <c r="B1453" s="5"/>
    </row>
    <row r="1454" spans="1:2">
      <c r="A1454" s="10" t="s">
        <v>66</v>
      </c>
      <c r="B1454" s="5" t="s">
        <v>677</v>
      </c>
    </row>
    <row r="1455" spans="1:2">
      <c r="A1455" s="11" t="s">
        <v>971</v>
      </c>
      <c r="B1455" s="5"/>
    </row>
    <row r="1456" spans="1:2">
      <c r="A1456" s="10" t="s">
        <v>66</v>
      </c>
      <c r="B1456" s="5" t="s">
        <v>678</v>
      </c>
    </row>
    <row r="1457" spans="1:4">
      <c r="A1457" s="13" t="s">
        <v>78</v>
      </c>
      <c r="D1457" s="12">
        <v>44944</v>
      </c>
    </row>
    <row r="1458" spans="1:4">
      <c r="A1458" s="9" t="s">
        <v>75</v>
      </c>
      <c r="B1458" s="5"/>
    </row>
    <row r="1459" spans="1:4">
      <c r="A1459" s="10" t="s">
        <v>66</v>
      </c>
      <c r="B1459" s="5" t="s">
        <v>658</v>
      </c>
    </row>
    <row r="1460" spans="1:4">
      <c r="A1460" s="10" t="s">
        <v>66</v>
      </c>
      <c r="B1460" s="5" t="s">
        <v>657</v>
      </c>
    </row>
    <row r="1461" spans="1:4">
      <c r="A1461" s="10" t="s">
        <v>66</v>
      </c>
      <c r="B1461" s="5" t="s">
        <v>659</v>
      </c>
    </row>
    <row r="1462" spans="1:4">
      <c r="A1462" s="11" t="s">
        <v>81</v>
      </c>
      <c r="B1462" s="5"/>
    </row>
    <row r="1463" spans="1:4">
      <c r="A1463" s="10" t="s">
        <v>66</v>
      </c>
      <c r="B1463" s="5" t="s">
        <v>660</v>
      </c>
    </row>
    <row r="1464" spans="1:4">
      <c r="A1464" s="9" t="s">
        <v>76</v>
      </c>
      <c r="B1464" s="5"/>
    </row>
    <row r="1465" spans="1:4">
      <c r="A1465" s="10" t="s">
        <v>66</v>
      </c>
      <c r="B1465" s="5" t="s">
        <v>661</v>
      </c>
    </row>
    <row r="1466" spans="1:4">
      <c r="A1466" s="9" t="s">
        <v>79</v>
      </c>
      <c r="B1466" s="5"/>
    </row>
    <row r="1467" spans="1:4">
      <c r="A1467" s="10" t="s">
        <v>66</v>
      </c>
      <c r="B1467" s="5" t="s">
        <v>662</v>
      </c>
    </row>
    <row r="1468" spans="1:4">
      <c r="A1468" s="11" t="s">
        <v>77</v>
      </c>
      <c r="B1468" s="5"/>
    </row>
    <row r="1469" spans="1:4">
      <c r="A1469" s="10" t="s">
        <v>66</v>
      </c>
      <c r="B1469" s="5" t="s">
        <v>663</v>
      </c>
    </row>
    <row r="1470" spans="1:4">
      <c r="A1470" s="11" t="s">
        <v>74</v>
      </c>
      <c r="B1470" s="5"/>
    </row>
    <row r="1471" spans="1:4">
      <c r="A1471" s="10" t="s">
        <v>66</v>
      </c>
      <c r="B1471" s="5" t="s">
        <v>664</v>
      </c>
    </row>
    <row r="1472" spans="1:4">
      <c r="A1472" s="11" t="s">
        <v>971</v>
      </c>
      <c r="B1472" s="5"/>
    </row>
    <row r="1473" spans="1:4">
      <c r="A1473" s="10" t="s">
        <v>66</v>
      </c>
      <c r="B1473" s="5" t="s">
        <v>665</v>
      </c>
    </row>
    <row r="1474" spans="1:4">
      <c r="A1474" s="13" t="s">
        <v>78</v>
      </c>
      <c r="D1474" s="12">
        <v>44943</v>
      </c>
    </row>
    <row r="1475" spans="1:4">
      <c r="A1475" s="9" t="s">
        <v>75</v>
      </c>
      <c r="B1475" s="5"/>
    </row>
    <row r="1476" spans="1:4">
      <c r="A1476" s="10" t="s">
        <v>66</v>
      </c>
      <c r="B1476" s="5" t="s">
        <v>648</v>
      </c>
    </row>
    <row r="1477" spans="1:4">
      <c r="A1477" s="10" t="s">
        <v>66</v>
      </c>
      <c r="B1477" s="5" t="s">
        <v>647</v>
      </c>
    </row>
    <row r="1478" spans="1:4">
      <c r="A1478" s="10" t="s">
        <v>66</v>
      </c>
      <c r="B1478" s="5" t="s">
        <v>649</v>
      </c>
    </row>
    <row r="1479" spans="1:4">
      <c r="A1479" s="11" t="s">
        <v>81</v>
      </c>
      <c r="B1479" s="5"/>
    </row>
    <row r="1480" spans="1:4">
      <c r="A1480" s="10" t="s">
        <v>66</v>
      </c>
      <c r="B1480" s="5" t="s">
        <v>650</v>
      </c>
    </row>
    <row r="1481" spans="1:4">
      <c r="A1481" s="9" t="s">
        <v>76</v>
      </c>
      <c r="B1481" s="5"/>
    </row>
    <row r="1482" spans="1:4">
      <c r="A1482" s="10" t="s">
        <v>66</v>
      </c>
      <c r="B1482" s="5" t="s">
        <v>651</v>
      </c>
    </row>
    <row r="1483" spans="1:4">
      <c r="A1483" s="9" t="s">
        <v>79</v>
      </c>
      <c r="B1483" s="5"/>
    </row>
    <row r="1484" spans="1:4">
      <c r="A1484" s="10" t="s">
        <v>66</v>
      </c>
      <c r="B1484" s="5" t="s">
        <v>652</v>
      </c>
    </row>
    <row r="1485" spans="1:4">
      <c r="A1485" s="11" t="s">
        <v>77</v>
      </c>
      <c r="B1485" s="5"/>
    </row>
    <row r="1486" spans="1:4">
      <c r="A1486" s="10" t="s">
        <v>66</v>
      </c>
      <c r="B1486" s="5" t="s">
        <v>653</v>
      </c>
    </row>
    <row r="1487" spans="1:4">
      <c r="A1487" s="11" t="s">
        <v>74</v>
      </c>
      <c r="B1487" s="5"/>
    </row>
    <row r="1488" spans="1:4">
      <c r="A1488" s="10" t="s">
        <v>66</v>
      </c>
      <c r="B1488" s="5" t="s">
        <v>654</v>
      </c>
    </row>
    <row r="1489" spans="1:4">
      <c r="A1489" s="11" t="s">
        <v>971</v>
      </c>
      <c r="B1489" s="5"/>
    </row>
    <row r="1490" spans="1:4">
      <c r="A1490" s="10" t="s">
        <v>66</v>
      </c>
      <c r="B1490" s="5" t="s">
        <v>655</v>
      </c>
    </row>
    <row r="1491" spans="1:4">
      <c r="A1491" s="13" t="s">
        <v>80</v>
      </c>
      <c r="D1491" s="12" t="s">
        <v>612</v>
      </c>
    </row>
    <row r="1492" spans="1:4">
      <c r="A1492" s="16" t="s">
        <v>547</v>
      </c>
      <c r="D1492" s="12"/>
    </row>
    <row r="1493" spans="1:4">
      <c r="A1493" s="14" t="s">
        <v>66</v>
      </c>
      <c r="B1493" t="s">
        <v>613</v>
      </c>
      <c r="D1493" s="12"/>
    </row>
    <row r="1494" spans="1:4">
      <c r="A1494" s="16" t="s">
        <v>110</v>
      </c>
      <c r="D1494" s="12"/>
    </row>
    <row r="1495" spans="1:4">
      <c r="A1495" s="14" t="s">
        <v>66</v>
      </c>
      <c r="B1495" t="s">
        <v>614</v>
      </c>
      <c r="D1495" s="12"/>
    </row>
    <row r="1496" spans="1:4">
      <c r="A1496" s="16" t="s">
        <v>493</v>
      </c>
      <c r="D1496" s="12"/>
    </row>
    <row r="1497" spans="1:4">
      <c r="A1497" s="14" t="s">
        <v>66</v>
      </c>
      <c r="B1497" s="8">
        <v>262.2</v>
      </c>
      <c r="D1497" s="12"/>
    </row>
    <row r="1498" spans="1:4">
      <c r="A1498" s="16" t="s">
        <v>112</v>
      </c>
      <c r="D1498" s="12"/>
    </row>
    <row r="1499" spans="1:4">
      <c r="A1499" s="14" t="s">
        <v>66</v>
      </c>
      <c r="B1499" s="8" t="s">
        <v>885</v>
      </c>
      <c r="D1499" s="12"/>
    </row>
    <row r="1500" spans="1:4">
      <c r="A1500" s="13" t="s">
        <v>78</v>
      </c>
      <c r="D1500" s="12">
        <v>44942</v>
      </c>
    </row>
    <row r="1501" spans="1:4">
      <c r="A1501" s="9" t="s">
        <v>75</v>
      </c>
      <c r="B1501" s="5"/>
    </row>
    <row r="1502" spans="1:4">
      <c r="A1502" s="10" t="s">
        <v>66</v>
      </c>
      <c r="B1502" s="5" t="s">
        <v>604</v>
      </c>
    </row>
    <row r="1503" spans="1:4">
      <c r="A1503" s="10" t="s">
        <v>66</v>
      </c>
      <c r="B1503" s="5" t="s">
        <v>605</v>
      </c>
    </row>
    <row r="1504" spans="1:4">
      <c r="A1504" s="10" t="s">
        <v>66</v>
      </c>
      <c r="B1504" s="5" t="s">
        <v>606</v>
      </c>
    </row>
    <row r="1505" spans="1:4">
      <c r="A1505" s="11" t="s">
        <v>81</v>
      </c>
      <c r="B1505" s="5"/>
    </row>
    <row r="1506" spans="1:4">
      <c r="A1506" s="10" t="s">
        <v>66</v>
      </c>
      <c r="B1506" s="5" t="s">
        <v>607</v>
      </c>
    </row>
    <row r="1507" spans="1:4">
      <c r="A1507" s="9" t="s">
        <v>76</v>
      </c>
      <c r="B1507" s="5"/>
    </row>
    <row r="1508" spans="1:4">
      <c r="A1508" s="10" t="s">
        <v>66</v>
      </c>
      <c r="B1508" s="5" t="s">
        <v>976</v>
      </c>
    </row>
    <row r="1509" spans="1:4">
      <c r="A1509" s="9" t="s">
        <v>79</v>
      </c>
      <c r="B1509" s="5"/>
    </row>
    <row r="1510" spans="1:4">
      <c r="A1510" s="10" t="s">
        <v>66</v>
      </c>
      <c r="B1510" s="5" t="s">
        <v>608</v>
      </c>
    </row>
    <row r="1511" spans="1:4">
      <c r="A1511" s="11" t="s">
        <v>77</v>
      </c>
      <c r="B1511" s="5"/>
    </row>
    <row r="1512" spans="1:4">
      <c r="A1512" s="10" t="s">
        <v>66</v>
      </c>
      <c r="B1512" s="5" t="s">
        <v>609</v>
      </c>
    </row>
    <row r="1513" spans="1:4">
      <c r="A1513" s="11" t="s">
        <v>74</v>
      </c>
      <c r="B1513" s="5"/>
    </row>
    <row r="1514" spans="1:4">
      <c r="A1514" s="10" t="s">
        <v>66</v>
      </c>
      <c r="B1514" s="5" t="s">
        <v>610</v>
      </c>
    </row>
    <row r="1515" spans="1:4">
      <c r="A1515" s="11" t="s">
        <v>971</v>
      </c>
      <c r="B1515" s="5"/>
    </row>
    <row r="1516" spans="1:4">
      <c r="A1516" s="10" t="s">
        <v>66</v>
      </c>
      <c r="B1516" s="5" t="s">
        <v>611</v>
      </c>
    </row>
    <row r="1517" spans="1:4">
      <c r="A1517" s="13" t="s">
        <v>78</v>
      </c>
      <c r="D1517" s="12">
        <v>44941</v>
      </c>
    </row>
    <row r="1518" spans="1:4">
      <c r="A1518" s="9" t="s">
        <v>75</v>
      </c>
      <c r="B1518" s="5"/>
    </row>
    <row r="1519" spans="1:4">
      <c r="A1519" s="10" t="s">
        <v>66</v>
      </c>
      <c r="B1519" s="5" t="s">
        <v>595</v>
      </c>
    </row>
    <row r="1520" spans="1:4">
      <c r="A1520" s="10" t="s">
        <v>66</v>
      </c>
      <c r="B1520" s="5" t="s">
        <v>596</v>
      </c>
    </row>
    <row r="1521" spans="1:4">
      <c r="A1521" s="10" t="s">
        <v>66</v>
      </c>
      <c r="B1521" s="5" t="s">
        <v>597</v>
      </c>
    </row>
    <row r="1522" spans="1:4">
      <c r="A1522" s="11" t="s">
        <v>81</v>
      </c>
      <c r="B1522" s="5"/>
    </row>
    <row r="1523" spans="1:4">
      <c r="A1523" s="10" t="s">
        <v>66</v>
      </c>
      <c r="B1523" s="5" t="s">
        <v>977</v>
      </c>
    </row>
    <row r="1524" spans="1:4">
      <c r="A1524" s="9" t="s">
        <v>76</v>
      </c>
      <c r="B1524" s="5"/>
    </row>
    <row r="1525" spans="1:4">
      <c r="A1525" s="10" t="s">
        <v>66</v>
      </c>
      <c r="B1525" s="5" t="s">
        <v>598</v>
      </c>
    </row>
    <row r="1526" spans="1:4">
      <c r="A1526" s="9" t="s">
        <v>79</v>
      </c>
      <c r="B1526" s="5"/>
    </row>
    <row r="1527" spans="1:4">
      <c r="A1527" s="10" t="s">
        <v>66</v>
      </c>
      <c r="B1527" s="5" t="s">
        <v>599</v>
      </c>
    </row>
    <row r="1528" spans="1:4">
      <c r="A1528" s="11" t="s">
        <v>77</v>
      </c>
      <c r="B1528" s="5"/>
    </row>
    <row r="1529" spans="1:4">
      <c r="A1529" s="10" t="s">
        <v>66</v>
      </c>
      <c r="B1529" s="5" t="s">
        <v>600</v>
      </c>
    </row>
    <row r="1530" spans="1:4">
      <c r="A1530" s="11" t="s">
        <v>74</v>
      </c>
      <c r="B1530" s="5"/>
    </row>
    <row r="1531" spans="1:4">
      <c r="A1531" s="10" t="s">
        <v>66</v>
      </c>
      <c r="B1531" s="5" t="s">
        <v>601</v>
      </c>
    </row>
    <row r="1532" spans="1:4">
      <c r="A1532" s="11" t="s">
        <v>971</v>
      </c>
      <c r="B1532" s="5"/>
    </row>
    <row r="1533" spans="1:4">
      <c r="A1533" s="10" t="s">
        <v>66</v>
      </c>
      <c r="B1533" s="5" t="s">
        <v>602</v>
      </c>
    </row>
    <row r="1534" spans="1:4">
      <c r="A1534" s="13" t="s">
        <v>78</v>
      </c>
      <c r="D1534" s="12">
        <v>44940</v>
      </c>
    </row>
    <row r="1535" spans="1:4">
      <c r="A1535" s="9" t="s">
        <v>75</v>
      </c>
      <c r="B1535" s="5"/>
    </row>
    <row r="1536" spans="1:4">
      <c r="A1536" s="10" t="s">
        <v>66</v>
      </c>
      <c r="B1536" s="5" t="s">
        <v>587</v>
      </c>
    </row>
    <row r="1537" spans="1:4">
      <c r="A1537" s="10" t="s">
        <v>66</v>
      </c>
      <c r="B1537" s="5" t="s">
        <v>588</v>
      </c>
    </row>
    <row r="1538" spans="1:4">
      <c r="A1538" s="10" t="s">
        <v>66</v>
      </c>
      <c r="B1538" s="5" t="s">
        <v>589</v>
      </c>
    </row>
    <row r="1539" spans="1:4">
      <c r="A1539" s="11" t="s">
        <v>81</v>
      </c>
      <c r="B1539" s="5"/>
    </row>
    <row r="1540" spans="1:4">
      <c r="A1540" s="10" t="s">
        <v>66</v>
      </c>
      <c r="B1540" s="5" t="s">
        <v>590</v>
      </c>
    </row>
    <row r="1541" spans="1:4">
      <c r="A1541" s="9" t="s">
        <v>76</v>
      </c>
      <c r="B1541" s="5"/>
    </row>
    <row r="1542" spans="1:4">
      <c r="A1542" s="10" t="s">
        <v>66</v>
      </c>
      <c r="B1542" s="5" t="s">
        <v>978</v>
      </c>
    </row>
    <row r="1543" spans="1:4">
      <c r="A1543" s="9" t="s">
        <v>79</v>
      </c>
      <c r="B1543" s="5"/>
    </row>
    <row r="1544" spans="1:4">
      <c r="A1544" s="10" t="s">
        <v>66</v>
      </c>
      <c r="B1544" s="5" t="s">
        <v>591</v>
      </c>
    </row>
    <row r="1545" spans="1:4">
      <c r="A1545" s="11" t="s">
        <v>77</v>
      </c>
      <c r="B1545" s="5"/>
    </row>
    <row r="1546" spans="1:4">
      <c r="A1546" s="10" t="s">
        <v>66</v>
      </c>
      <c r="B1546" s="5" t="s">
        <v>592</v>
      </c>
    </row>
    <row r="1547" spans="1:4">
      <c r="A1547" s="11" t="s">
        <v>74</v>
      </c>
      <c r="B1547" s="5"/>
    </row>
    <row r="1548" spans="1:4">
      <c r="A1548" s="10" t="s">
        <v>66</v>
      </c>
      <c r="B1548" s="5" t="s">
        <v>593</v>
      </c>
    </row>
    <row r="1549" spans="1:4">
      <c r="A1549" s="11" t="s">
        <v>971</v>
      </c>
      <c r="B1549" s="5"/>
    </row>
    <row r="1550" spans="1:4">
      <c r="A1550" s="10" t="s">
        <v>66</v>
      </c>
      <c r="B1550" s="5" t="s">
        <v>594</v>
      </c>
    </row>
    <row r="1551" spans="1:4">
      <c r="A1551" s="13" t="s">
        <v>78</v>
      </c>
      <c r="D1551" s="12">
        <v>44939</v>
      </c>
    </row>
    <row r="1552" spans="1:4">
      <c r="A1552" s="9" t="s">
        <v>75</v>
      </c>
      <c r="B1552" s="5"/>
    </row>
    <row r="1553" spans="1:4">
      <c r="A1553" s="10" t="s">
        <v>66</v>
      </c>
      <c r="B1553" s="5" t="s">
        <v>557</v>
      </c>
    </row>
    <row r="1554" spans="1:4">
      <c r="A1554" s="10" t="s">
        <v>66</v>
      </c>
      <c r="B1554" s="5" t="s">
        <v>558</v>
      </c>
    </row>
    <row r="1555" spans="1:4">
      <c r="A1555" s="10" t="s">
        <v>66</v>
      </c>
      <c r="B1555" s="5" t="s">
        <v>559</v>
      </c>
    </row>
    <row r="1556" spans="1:4">
      <c r="A1556" s="11" t="s">
        <v>81</v>
      </c>
      <c r="B1556" s="5"/>
    </row>
    <row r="1557" spans="1:4">
      <c r="A1557" s="10" t="s">
        <v>66</v>
      </c>
      <c r="B1557" s="5" t="s">
        <v>561</v>
      </c>
    </row>
    <row r="1558" spans="1:4">
      <c r="A1558" s="9" t="s">
        <v>76</v>
      </c>
      <c r="B1558" s="5"/>
    </row>
    <row r="1559" spans="1:4">
      <c r="A1559" s="10" t="s">
        <v>66</v>
      </c>
      <c r="B1559" s="5" t="s">
        <v>560</v>
      </c>
    </row>
    <row r="1560" spans="1:4">
      <c r="A1560" s="9" t="s">
        <v>79</v>
      </c>
      <c r="B1560" s="5"/>
    </row>
    <row r="1561" spans="1:4">
      <c r="A1561" s="10" t="s">
        <v>66</v>
      </c>
      <c r="B1561" s="5" t="s">
        <v>979</v>
      </c>
    </row>
    <row r="1562" spans="1:4">
      <c r="A1562" s="11" t="s">
        <v>77</v>
      </c>
      <c r="B1562" s="5"/>
    </row>
    <row r="1563" spans="1:4">
      <c r="A1563" s="10" t="s">
        <v>66</v>
      </c>
      <c r="B1563" s="5" t="s">
        <v>562</v>
      </c>
    </row>
    <row r="1564" spans="1:4">
      <c r="A1564" s="11" t="s">
        <v>74</v>
      </c>
      <c r="B1564" s="5"/>
    </row>
    <row r="1565" spans="1:4">
      <c r="A1565" s="10" t="s">
        <v>66</v>
      </c>
      <c r="B1565" s="5" t="s">
        <v>980</v>
      </c>
    </row>
    <row r="1566" spans="1:4">
      <c r="A1566" s="11" t="s">
        <v>971</v>
      </c>
      <c r="B1566" s="5"/>
    </row>
    <row r="1567" spans="1:4">
      <c r="A1567" s="10" t="s">
        <v>66</v>
      </c>
      <c r="B1567" s="5" t="s">
        <v>538</v>
      </c>
    </row>
    <row r="1568" spans="1:4">
      <c r="A1568" s="13" t="s">
        <v>78</v>
      </c>
      <c r="D1568" s="12">
        <v>44938</v>
      </c>
    </row>
    <row r="1569" spans="1:2">
      <c r="A1569" s="9" t="s">
        <v>75</v>
      </c>
      <c r="B1569" s="5"/>
    </row>
    <row r="1570" spans="1:2">
      <c r="A1570" s="10" t="s">
        <v>66</v>
      </c>
      <c r="B1570" s="5" t="s">
        <v>531</v>
      </c>
    </row>
    <row r="1571" spans="1:2">
      <c r="A1571" s="10" t="s">
        <v>66</v>
      </c>
      <c r="B1571" s="5" t="s">
        <v>549</v>
      </c>
    </row>
    <row r="1572" spans="1:2">
      <c r="A1572" s="10" t="s">
        <v>66</v>
      </c>
      <c r="B1572" s="5" t="s">
        <v>550</v>
      </c>
    </row>
    <row r="1573" spans="1:2">
      <c r="A1573" s="11" t="s">
        <v>81</v>
      </c>
      <c r="B1573" s="5"/>
    </row>
    <row r="1574" spans="1:2">
      <c r="A1574" s="10" t="s">
        <v>66</v>
      </c>
      <c r="B1574" s="5" t="s">
        <v>551</v>
      </c>
    </row>
    <row r="1575" spans="1:2">
      <c r="A1575" s="9" t="s">
        <v>76</v>
      </c>
      <c r="B1575" s="5"/>
    </row>
    <row r="1576" spans="1:2">
      <c r="A1576" s="10" t="s">
        <v>66</v>
      </c>
      <c r="B1576" s="5" t="s">
        <v>552</v>
      </c>
    </row>
    <row r="1577" spans="1:2">
      <c r="A1577" s="9" t="s">
        <v>79</v>
      </c>
      <c r="B1577" s="5"/>
    </row>
    <row r="1578" spans="1:2">
      <c r="A1578" s="10" t="s">
        <v>66</v>
      </c>
      <c r="B1578" s="5" t="s">
        <v>553</v>
      </c>
    </row>
    <row r="1579" spans="1:2">
      <c r="A1579" s="11" t="s">
        <v>77</v>
      </c>
      <c r="B1579" s="5"/>
    </row>
    <row r="1580" spans="1:2">
      <c r="A1580" s="10" t="s">
        <v>66</v>
      </c>
      <c r="B1580" s="5" t="s">
        <v>554</v>
      </c>
    </row>
    <row r="1581" spans="1:2">
      <c r="A1581" s="11" t="s">
        <v>74</v>
      </c>
      <c r="B1581" s="5"/>
    </row>
    <row r="1582" spans="1:2">
      <c r="A1582" s="10" t="s">
        <v>66</v>
      </c>
      <c r="B1582" s="5" t="s">
        <v>555</v>
      </c>
    </row>
    <row r="1583" spans="1:2">
      <c r="A1583" s="11" t="s">
        <v>971</v>
      </c>
      <c r="B1583" s="5"/>
    </row>
    <row r="1584" spans="1:2">
      <c r="A1584" s="10" t="s">
        <v>66</v>
      </c>
      <c r="B1584" s="5" t="s">
        <v>556</v>
      </c>
    </row>
    <row r="1585" spans="1:4">
      <c r="A1585" s="13" t="s">
        <v>78</v>
      </c>
      <c r="D1585" s="12">
        <v>44937</v>
      </c>
    </row>
    <row r="1586" spans="1:4">
      <c r="A1586" s="9" t="s">
        <v>75</v>
      </c>
      <c r="B1586" s="5"/>
    </row>
    <row r="1587" spans="1:4">
      <c r="A1587" s="10" t="s">
        <v>66</v>
      </c>
      <c r="B1587" s="5" t="s">
        <v>532</v>
      </c>
    </row>
    <row r="1588" spans="1:4">
      <c r="A1588" s="10" t="s">
        <v>66</v>
      </c>
      <c r="B1588" s="5" t="s">
        <v>533</v>
      </c>
    </row>
    <row r="1589" spans="1:4">
      <c r="A1589" s="10" t="s">
        <v>66</v>
      </c>
      <c r="B1589" s="5" t="s">
        <v>534</v>
      </c>
    </row>
    <row r="1590" spans="1:4">
      <c r="A1590" s="11" t="s">
        <v>81</v>
      </c>
      <c r="B1590" s="5"/>
    </row>
    <row r="1591" spans="1:4">
      <c r="A1591" s="10" t="s">
        <v>66</v>
      </c>
      <c r="B1591" s="5" t="s">
        <v>981</v>
      </c>
    </row>
    <row r="1592" spans="1:4">
      <c r="A1592" s="9" t="s">
        <v>76</v>
      </c>
      <c r="B1592" s="5"/>
    </row>
    <row r="1593" spans="1:4">
      <c r="A1593" s="10" t="s">
        <v>66</v>
      </c>
      <c r="B1593" s="5" t="s">
        <v>499</v>
      </c>
    </row>
    <row r="1594" spans="1:4">
      <c r="A1594" s="9" t="s">
        <v>79</v>
      </c>
      <c r="B1594" s="5"/>
    </row>
    <row r="1595" spans="1:4">
      <c r="A1595" s="10" t="s">
        <v>66</v>
      </c>
      <c r="B1595" s="5" t="s">
        <v>535</v>
      </c>
    </row>
    <row r="1596" spans="1:4">
      <c r="A1596" s="11" t="s">
        <v>77</v>
      </c>
      <c r="B1596" s="5"/>
    </row>
    <row r="1597" spans="1:4">
      <c r="A1597" s="10" t="s">
        <v>66</v>
      </c>
      <c r="B1597" s="5" t="s">
        <v>536</v>
      </c>
    </row>
    <row r="1598" spans="1:4">
      <c r="A1598" s="11" t="s">
        <v>74</v>
      </c>
      <c r="B1598" s="5"/>
    </row>
    <row r="1599" spans="1:4">
      <c r="A1599" s="10" t="s">
        <v>66</v>
      </c>
      <c r="B1599" s="5" t="s">
        <v>537</v>
      </c>
    </row>
    <row r="1600" spans="1:4">
      <c r="A1600" s="11" t="s">
        <v>971</v>
      </c>
      <c r="B1600" s="5"/>
    </row>
    <row r="1601" spans="1:4">
      <c r="A1601" s="10" t="s">
        <v>66</v>
      </c>
      <c r="B1601" s="5" t="s">
        <v>538</v>
      </c>
    </row>
    <row r="1602" spans="1:4">
      <c r="A1602" s="13" t="s">
        <v>78</v>
      </c>
      <c r="D1602" s="12">
        <v>44936</v>
      </c>
    </row>
    <row r="1603" spans="1:4">
      <c r="A1603" s="9" t="s">
        <v>75</v>
      </c>
      <c r="B1603" s="5"/>
    </row>
    <row r="1604" spans="1:4">
      <c r="A1604" s="10" t="s">
        <v>66</v>
      </c>
      <c r="B1604" s="5" t="s">
        <v>495</v>
      </c>
    </row>
    <row r="1605" spans="1:4">
      <c r="A1605" s="10" t="s">
        <v>66</v>
      </c>
      <c r="B1605" s="5" t="s">
        <v>496</v>
      </c>
    </row>
    <row r="1606" spans="1:4">
      <c r="A1606" s="10" t="s">
        <v>66</v>
      </c>
      <c r="B1606" s="5" t="s">
        <v>497</v>
      </c>
    </row>
    <row r="1607" spans="1:4">
      <c r="A1607" s="11" t="s">
        <v>81</v>
      </c>
      <c r="B1607" s="5"/>
    </row>
    <row r="1608" spans="1:4">
      <c r="A1608" s="10" t="s">
        <v>66</v>
      </c>
      <c r="B1608" s="5" t="s">
        <v>498</v>
      </c>
    </row>
    <row r="1609" spans="1:4">
      <c r="A1609" s="9" t="s">
        <v>76</v>
      </c>
      <c r="B1609" s="5"/>
    </row>
    <row r="1610" spans="1:4">
      <c r="A1610" s="10" t="s">
        <v>66</v>
      </c>
      <c r="B1610" s="5" t="s">
        <v>499</v>
      </c>
    </row>
    <row r="1611" spans="1:4">
      <c r="A1611" s="9" t="s">
        <v>79</v>
      </c>
      <c r="B1611" s="5"/>
    </row>
    <row r="1612" spans="1:4">
      <c r="A1612" s="10" t="s">
        <v>66</v>
      </c>
      <c r="B1612" s="5" t="s">
        <v>500</v>
      </c>
    </row>
    <row r="1613" spans="1:4">
      <c r="A1613" s="11" t="s">
        <v>77</v>
      </c>
      <c r="B1613" s="5"/>
    </row>
    <row r="1614" spans="1:4">
      <c r="A1614" s="10" t="s">
        <v>66</v>
      </c>
      <c r="B1614" s="5" t="s">
        <v>501</v>
      </c>
    </row>
    <row r="1615" spans="1:4">
      <c r="A1615" s="11" t="s">
        <v>74</v>
      </c>
      <c r="B1615" s="5"/>
    </row>
    <row r="1616" spans="1:4">
      <c r="A1616" s="10" t="s">
        <v>66</v>
      </c>
      <c r="B1616" s="5" t="s">
        <v>502</v>
      </c>
    </row>
    <row r="1617" spans="1:4">
      <c r="A1617" s="11" t="s">
        <v>971</v>
      </c>
      <c r="B1617" s="5"/>
    </row>
    <row r="1618" spans="1:4">
      <c r="A1618" s="10" t="s">
        <v>66</v>
      </c>
      <c r="B1618" s="5" t="s">
        <v>503</v>
      </c>
    </row>
    <row r="1619" spans="1:4">
      <c r="A1619" s="13" t="s">
        <v>78</v>
      </c>
      <c r="D1619" s="12">
        <v>44935</v>
      </c>
    </row>
    <row r="1620" spans="1:4">
      <c r="A1620" s="9" t="s">
        <v>75</v>
      </c>
      <c r="B1620" s="5"/>
    </row>
    <row r="1621" spans="1:4">
      <c r="A1621" s="10" t="s">
        <v>66</v>
      </c>
      <c r="B1621" s="5" t="s">
        <v>102</v>
      </c>
    </row>
    <row r="1622" spans="1:4">
      <c r="A1622" s="10" t="s">
        <v>66</v>
      </c>
      <c r="B1622" s="5" t="s">
        <v>103</v>
      </c>
    </row>
    <row r="1623" spans="1:4">
      <c r="A1623" s="10" t="s">
        <v>66</v>
      </c>
      <c r="B1623" s="5" t="s">
        <v>104</v>
      </c>
    </row>
    <row r="1624" spans="1:4">
      <c r="A1624" s="11" t="s">
        <v>81</v>
      </c>
      <c r="B1624" s="5"/>
    </row>
    <row r="1625" spans="1:4">
      <c r="A1625" s="10" t="s">
        <v>66</v>
      </c>
      <c r="B1625" s="5" t="s">
        <v>109</v>
      </c>
    </row>
    <row r="1626" spans="1:4">
      <c r="A1626" s="9" t="s">
        <v>76</v>
      </c>
      <c r="B1626" s="5"/>
    </row>
    <row r="1627" spans="1:4">
      <c r="A1627" s="10" t="s">
        <v>66</v>
      </c>
      <c r="B1627" s="5" t="s">
        <v>982</v>
      </c>
    </row>
    <row r="1628" spans="1:4">
      <c r="A1628" s="9" t="s">
        <v>79</v>
      </c>
      <c r="B1628" s="5"/>
    </row>
    <row r="1629" spans="1:4">
      <c r="A1629" s="10" t="s">
        <v>66</v>
      </c>
      <c r="B1629" s="5" t="s">
        <v>105</v>
      </c>
    </row>
    <row r="1630" spans="1:4">
      <c r="A1630" s="11" t="s">
        <v>77</v>
      </c>
      <c r="B1630" s="5"/>
    </row>
    <row r="1631" spans="1:4">
      <c r="A1631" s="10" t="s">
        <v>66</v>
      </c>
      <c r="B1631" s="5" t="s">
        <v>106</v>
      </c>
    </row>
    <row r="1632" spans="1:4">
      <c r="A1632" s="11" t="s">
        <v>74</v>
      </c>
      <c r="B1632" s="5"/>
    </row>
    <row r="1633" spans="1:5">
      <c r="A1633" s="10" t="s">
        <v>66</v>
      </c>
      <c r="B1633" s="5" t="s">
        <v>107</v>
      </c>
    </row>
    <row r="1634" spans="1:5">
      <c r="A1634" s="11" t="s">
        <v>971</v>
      </c>
      <c r="B1634" s="5"/>
    </row>
    <row r="1635" spans="1:5">
      <c r="A1635" s="10" t="s">
        <v>66</v>
      </c>
      <c r="B1635" s="5" t="s">
        <v>108</v>
      </c>
    </row>
    <row r="1636" spans="1:5">
      <c r="A1636" s="13" t="s">
        <v>80</v>
      </c>
      <c r="D1636" s="12" t="s">
        <v>514</v>
      </c>
    </row>
    <row r="1637" spans="1:5">
      <c r="A1637" s="16" t="s">
        <v>545</v>
      </c>
      <c r="D1637" s="12"/>
    </row>
    <row r="1638" spans="1:5">
      <c r="A1638" s="14" t="s">
        <v>66</v>
      </c>
      <c r="B1638" t="s">
        <v>546</v>
      </c>
      <c r="D1638" s="12"/>
    </row>
    <row r="1639" spans="1:5">
      <c r="A1639" s="16" t="s">
        <v>110</v>
      </c>
      <c r="D1639" s="12"/>
    </row>
    <row r="1640" spans="1:5">
      <c r="A1640" s="14" t="s">
        <v>66</v>
      </c>
      <c r="B1640" t="s">
        <v>111</v>
      </c>
      <c r="D1640" s="12"/>
    </row>
    <row r="1641" spans="1:5">
      <c r="A1641" s="16" t="s">
        <v>493</v>
      </c>
      <c r="D1641" s="12"/>
    </row>
    <row r="1642" spans="1:5">
      <c r="A1642" s="14" t="s">
        <v>66</v>
      </c>
      <c r="B1642" s="8">
        <v>263.5</v>
      </c>
      <c r="D1642" s="12"/>
    </row>
    <row r="1643" spans="1:5">
      <c r="A1643" s="16" t="s">
        <v>112</v>
      </c>
      <c r="D1643" s="12"/>
    </row>
    <row r="1644" spans="1:5">
      <c r="A1644" s="14" t="s">
        <v>66</v>
      </c>
      <c r="B1644" s="8" t="s">
        <v>494</v>
      </c>
      <c r="D1644" s="12"/>
    </row>
    <row r="1645" spans="1:5">
      <c r="A1645" s="13" t="s">
        <v>515</v>
      </c>
      <c r="D1645" s="62" t="s">
        <v>98</v>
      </c>
      <c r="E1645" s="13">
        <v>2023</v>
      </c>
    </row>
    <row r="1646" spans="1:5">
      <c r="A1646" s="16" t="s">
        <v>525</v>
      </c>
      <c r="D1646" s="12"/>
    </row>
    <row r="1647" spans="1:5">
      <c r="A1647" s="14" t="s">
        <v>66</v>
      </c>
      <c r="B1647" t="s">
        <v>983</v>
      </c>
      <c r="D1647" s="12"/>
    </row>
    <row r="1648" spans="1:5">
      <c r="A1648" s="16" t="s">
        <v>543</v>
      </c>
      <c r="D1648" s="12"/>
    </row>
    <row r="1649" spans="1:14">
      <c r="A1649" s="14" t="s">
        <v>66</v>
      </c>
      <c r="B1649">
        <v>37</v>
      </c>
      <c r="D1649" s="12"/>
    </row>
    <row r="1650" spans="1:14">
      <c r="A1650" s="16" t="s">
        <v>540</v>
      </c>
      <c r="D1650" s="12"/>
    </row>
    <row r="1651" spans="1:14">
      <c r="A1651" s="14" t="s">
        <v>66</v>
      </c>
      <c r="B1651">
        <v>71</v>
      </c>
      <c r="D1651" s="12"/>
    </row>
    <row r="1652" spans="1:14">
      <c r="A1652" s="16" t="s">
        <v>541</v>
      </c>
      <c r="D1652" s="12"/>
    </row>
    <row r="1653" spans="1:14">
      <c r="A1653" s="14" t="s">
        <v>66</v>
      </c>
      <c r="B1653" s="8" t="s">
        <v>539</v>
      </c>
      <c r="D1653" s="12"/>
    </row>
    <row r="1654" spans="1:14">
      <c r="A1654" s="13" t="s">
        <v>519</v>
      </c>
      <c r="D1654" s="62" t="s">
        <v>99</v>
      </c>
      <c r="E1654" s="13">
        <v>2023</v>
      </c>
    </row>
    <row r="1655" spans="1:14">
      <c r="A1655" s="16" t="s">
        <v>524</v>
      </c>
      <c r="D1655" s="12"/>
    </row>
    <row r="1656" spans="1:14">
      <c r="A1656" s="14" t="s">
        <v>66</v>
      </c>
      <c r="B1656" t="s">
        <v>542</v>
      </c>
      <c r="D1656" s="12"/>
    </row>
    <row r="1657" spans="1:14">
      <c r="A1657" s="16" t="s">
        <v>544</v>
      </c>
      <c r="D1657" s="12"/>
    </row>
    <row r="1658" spans="1:14">
      <c r="A1658" s="14" t="s">
        <v>66</v>
      </c>
      <c r="B1658" t="s">
        <v>576</v>
      </c>
      <c r="D1658" s="12"/>
    </row>
    <row r="1659" spans="1:14">
      <c r="A1659" s="16" t="s">
        <v>564</v>
      </c>
      <c r="D1659" s="12"/>
    </row>
    <row r="1660" spans="1:14">
      <c r="A1660" s="14" t="s">
        <v>66</v>
      </c>
      <c r="B1660" s="5">
        <v>17</v>
      </c>
      <c r="C1660" s="5">
        <v>46</v>
      </c>
      <c r="D1660" s="5">
        <v>17</v>
      </c>
      <c r="E1660" s="5">
        <v>46</v>
      </c>
      <c r="F1660" s="5">
        <v>26</v>
      </c>
      <c r="G1660" s="5">
        <v>17</v>
      </c>
      <c r="H1660" s="5"/>
      <c r="I1660" s="5"/>
      <c r="J1660" s="5"/>
      <c r="K1660" s="5"/>
    </row>
    <row r="1661" spans="1:14">
      <c r="A1661" s="16" t="s">
        <v>575</v>
      </c>
      <c r="D1661" s="12"/>
    </row>
    <row r="1662" spans="1:14">
      <c r="A1662" s="14" t="s">
        <v>66</v>
      </c>
      <c r="B1662" t="s">
        <v>565</v>
      </c>
      <c r="C1662" t="s">
        <v>566</v>
      </c>
      <c r="D1662" s="63" t="s">
        <v>567</v>
      </c>
      <c r="E1662" t="s">
        <v>568</v>
      </c>
      <c r="F1662" t="s">
        <v>569</v>
      </c>
      <c r="G1662" t="s">
        <v>570</v>
      </c>
      <c r="H1662" t="s">
        <v>571</v>
      </c>
      <c r="I1662" t="s">
        <v>572</v>
      </c>
      <c r="J1662" t="s">
        <v>573</v>
      </c>
      <c r="K1662" t="s">
        <v>574</v>
      </c>
      <c r="M1662" s="19"/>
      <c r="N1662" s="19"/>
    </row>
    <row r="1663" spans="1:14">
      <c r="A1663" s="13" t="s">
        <v>520</v>
      </c>
      <c r="D1663" s="62" t="s">
        <v>522</v>
      </c>
      <c r="E1663" s="13" t="s">
        <v>521</v>
      </c>
      <c r="F1663" s="5">
        <v>23</v>
      </c>
    </row>
    <row r="1664" spans="1:14">
      <c r="A1664" s="16" t="s">
        <v>548</v>
      </c>
      <c r="D1664" s="12"/>
    </row>
    <row r="1665" spans="1:8">
      <c r="A1665" s="14" t="s">
        <v>66</v>
      </c>
      <c r="B1665" t="s">
        <v>579</v>
      </c>
      <c r="D1665" s="12"/>
    </row>
    <row r="1666" spans="1:8">
      <c r="A1666" s="16" t="s">
        <v>586</v>
      </c>
      <c r="D1666" s="12"/>
    </row>
    <row r="1667" spans="1:8">
      <c r="A1667" s="14" t="s">
        <v>66</v>
      </c>
      <c r="B1667" s="5" t="s">
        <v>583</v>
      </c>
      <c r="D1667" s="12"/>
    </row>
    <row r="1668" spans="1:8">
      <c r="A1668" s="16" t="s">
        <v>585</v>
      </c>
      <c r="D1668" s="12"/>
    </row>
    <row r="1669" spans="1:8">
      <c r="A1669" s="14" t="s">
        <v>66</v>
      </c>
      <c r="B1669" s="5" t="s">
        <v>583</v>
      </c>
      <c r="D1669" s="12"/>
    </row>
    <row r="1670" spans="1:8">
      <c r="A1670" s="16" t="s">
        <v>584</v>
      </c>
      <c r="D1670" s="12"/>
    </row>
    <row r="1671" spans="1:8">
      <c r="A1671" s="14" t="s">
        <v>66</v>
      </c>
      <c r="B1671" s="5" t="s">
        <v>583</v>
      </c>
      <c r="D1671" s="12"/>
    </row>
    <row r="1672" spans="1:8">
      <c r="A1672" s="13" t="s">
        <v>526</v>
      </c>
      <c r="D1672" s="62"/>
      <c r="E1672" s="13">
        <v>2023</v>
      </c>
    </row>
    <row r="1673" spans="1:8">
      <c r="A1673" s="16" t="s">
        <v>527</v>
      </c>
      <c r="D1673" s="12"/>
      <c r="H1673" s="2">
        <v>12</v>
      </c>
    </row>
    <row r="1674" spans="1:8">
      <c r="A1674" s="14" t="s">
        <v>66</v>
      </c>
      <c r="B1674" t="s">
        <v>582</v>
      </c>
      <c r="D1674" s="12"/>
    </row>
    <row r="1675" spans="1:8">
      <c r="A1675" s="16" t="s">
        <v>970</v>
      </c>
      <c r="D1675" s="12"/>
      <c r="H1675" s="2">
        <v>8</v>
      </c>
    </row>
    <row r="1676" spans="1:8">
      <c r="A1676" s="14" t="s">
        <v>66</v>
      </c>
      <c r="B1676" t="s">
        <v>984</v>
      </c>
      <c r="D1676" s="12"/>
    </row>
    <row r="1677" spans="1:8">
      <c r="A1677" s="16" t="s">
        <v>528</v>
      </c>
      <c r="D1677" s="12"/>
    </row>
    <row r="1678" spans="1:8">
      <c r="A1678" s="14" t="s">
        <v>66</v>
      </c>
      <c r="B1678" t="s">
        <v>581</v>
      </c>
      <c r="D1678" s="12"/>
    </row>
    <row r="1679" spans="1:8">
      <c r="A1679" s="16" t="s">
        <v>529</v>
      </c>
      <c r="D1679" s="12"/>
    </row>
    <row r="1680" spans="1:8">
      <c r="A1680" s="14" t="s">
        <v>66</v>
      </c>
      <c r="B1680" t="s">
        <v>985</v>
      </c>
      <c r="D1680" s="12"/>
    </row>
    <row r="1681" spans="1:1" s="67" customFormat="1" ht="16.5" thickBot="1"/>
    <row r="1682" spans="1:1">
      <c r="A1682" t="s">
        <v>679</v>
      </c>
    </row>
    <row r="1683" spans="1:1">
      <c r="A1683" t="s">
        <v>680</v>
      </c>
    </row>
    <row r="1684" spans="1:1">
      <c r="A1684" t="s">
        <v>986</v>
      </c>
    </row>
    <row r="1685" spans="1:1">
      <c r="A1685" t="s">
        <v>987</v>
      </c>
    </row>
    <row r="1686" spans="1:1">
      <c r="A1686" t="s">
        <v>681</v>
      </c>
    </row>
    <row r="1687" spans="1:1">
      <c r="A1687" t="s">
        <v>682</v>
      </c>
    </row>
    <row r="1688" spans="1:1">
      <c r="A1688" t="s">
        <v>683</v>
      </c>
    </row>
    <row r="1689" spans="1:1">
      <c r="A1689" t="s">
        <v>684</v>
      </c>
    </row>
    <row r="1690" spans="1:1">
      <c r="A1690" t="s">
        <v>685</v>
      </c>
    </row>
    <row r="1691" spans="1:1">
      <c r="A1691" t="s">
        <v>686</v>
      </c>
    </row>
    <row r="1692" spans="1:1">
      <c r="A1692" t="s">
        <v>687</v>
      </c>
    </row>
    <row r="1693" spans="1:1">
      <c r="A1693" t="s">
        <v>688</v>
      </c>
    </row>
    <row r="1694" spans="1:1">
      <c r="A1694" t="s">
        <v>689</v>
      </c>
    </row>
    <row r="1695" spans="1:1">
      <c r="A1695" t="s">
        <v>690</v>
      </c>
    </row>
    <row r="1696" spans="1:1">
      <c r="A1696" t="s">
        <v>691</v>
      </c>
    </row>
    <row r="1697" spans="1:1">
      <c r="A1697" t="s">
        <v>692</v>
      </c>
    </row>
    <row r="1698" spans="1:1">
      <c r="A1698" t="s">
        <v>693</v>
      </c>
    </row>
    <row r="1699" spans="1:1">
      <c r="A1699" t="s">
        <v>694</v>
      </c>
    </row>
    <row r="1700" spans="1:1">
      <c r="A1700" t="s">
        <v>695</v>
      </c>
    </row>
    <row r="1701" spans="1:1">
      <c r="A1701" t="s">
        <v>696</v>
      </c>
    </row>
    <row r="1702" spans="1:1">
      <c r="A1702" t="s">
        <v>697</v>
      </c>
    </row>
    <row r="1703" spans="1:1">
      <c r="A1703" t="s">
        <v>698</v>
      </c>
    </row>
    <row r="1704" spans="1:1">
      <c r="A1704" t="s">
        <v>699</v>
      </c>
    </row>
    <row r="1705" spans="1:1">
      <c r="A1705" t="s">
        <v>700</v>
      </c>
    </row>
    <row r="1706" spans="1:1">
      <c r="A1706" t="s">
        <v>701</v>
      </c>
    </row>
    <row r="1707" spans="1:1">
      <c r="A1707" t="s">
        <v>702</v>
      </c>
    </row>
    <row r="1708" spans="1:1">
      <c r="A1708" t="s">
        <v>703</v>
      </c>
    </row>
    <row r="1709" spans="1:1">
      <c r="A1709" t="s">
        <v>704</v>
      </c>
    </row>
    <row r="1710" spans="1:1">
      <c r="A1710" t="s">
        <v>705</v>
      </c>
    </row>
    <row r="1711" spans="1:1">
      <c r="A1711" t="s">
        <v>706</v>
      </c>
    </row>
    <row r="1712" spans="1:1">
      <c r="A1712" t="s">
        <v>707</v>
      </c>
    </row>
    <row r="1713" spans="1:1">
      <c r="A1713" t="s">
        <v>708</v>
      </c>
    </row>
    <row r="1714" spans="1:1">
      <c r="A1714" t="s">
        <v>709</v>
      </c>
    </row>
    <row r="1715" spans="1:1">
      <c r="A1715" t="s">
        <v>710</v>
      </c>
    </row>
    <row r="1716" spans="1:1">
      <c r="A1716" t="s">
        <v>711</v>
      </c>
    </row>
    <row r="1717" spans="1:1">
      <c r="A1717" t="s">
        <v>712</v>
      </c>
    </row>
    <row r="1718" spans="1:1">
      <c r="A1718" t="s">
        <v>713</v>
      </c>
    </row>
    <row r="1719" spans="1:1">
      <c r="A1719" t="s">
        <v>714</v>
      </c>
    </row>
    <row r="1720" spans="1:1">
      <c r="A1720" t="s">
        <v>715</v>
      </c>
    </row>
    <row r="1721" spans="1:1">
      <c r="A1721" t="s">
        <v>716</v>
      </c>
    </row>
    <row r="1722" spans="1:1">
      <c r="A1722" t="s">
        <v>717</v>
      </c>
    </row>
    <row r="1723" spans="1:1">
      <c r="A1723" t="s">
        <v>718</v>
      </c>
    </row>
    <row r="1724" spans="1:1">
      <c r="A1724" t="s">
        <v>719</v>
      </c>
    </row>
    <row r="1725" spans="1:1">
      <c r="A1725" t="s">
        <v>720</v>
      </c>
    </row>
    <row r="1726" spans="1:1">
      <c r="A1726" t="s">
        <v>64</v>
      </c>
    </row>
    <row r="1727" spans="1:1">
      <c r="A1727" t="s">
        <v>33</v>
      </c>
    </row>
    <row r="1728" spans="1:1">
      <c r="A1728" t="s">
        <v>721</v>
      </c>
    </row>
    <row r="1729" spans="1:1">
      <c r="A1729" t="s">
        <v>722</v>
      </c>
    </row>
    <row r="1730" spans="1:1">
      <c r="A1730" t="s">
        <v>723</v>
      </c>
    </row>
    <row r="1731" spans="1:1">
      <c r="A1731" t="s">
        <v>724</v>
      </c>
    </row>
    <row r="1732" spans="1:1">
      <c r="A1732" t="s">
        <v>725</v>
      </c>
    </row>
    <row r="1733" spans="1:1">
      <c r="A1733" t="s">
        <v>726</v>
      </c>
    </row>
    <row r="1734" spans="1:1">
      <c r="A1734" t="s">
        <v>727</v>
      </c>
    </row>
    <row r="1735" spans="1:1">
      <c r="A1735" t="s">
        <v>728</v>
      </c>
    </row>
    <row r="1736" spans="1:1">
      <c r="A1736" t="s">
        <v>729</v>
      </c>
    </row>
    <row r="1737" spans="1:1">
      <c r="A1737" t="s">
        <v>730</v>
      </c>
    </row>
    <row r="1738" spans="1:1">
      <c r="A1738" t="s">
        <v>731</v>
      </c>
    </row>
    <row r="1739" spans="1:1">
      <c r="A1739" t="s">
        <v>732</v>
      </c>
    </row>
    <row r="1740" spans="1:1">
      <c r="A1740" t="s">
        <v>733</v>
      </c>
    </row>
    <row r="1741" spans="1:1">
      <c r="A1741" t="s">
        <v>734</v>
      </c>
    </row>
    <row r="1742" spans="1:1">
      <c r="A1742" t="s">
        <v>735</v>
      </c>
    </row>
    <row r="1743" spans="1:1">
      <c r="A1743" t="s">
        <v>736</v>
      </c>
    </row>
    <row r="1744" spans="1:1">
      <c r="A1744" t="s">
        <v>737</v>
      </c>
    </row>
    <row r="1745" spans="1:1">
      <c r="A1745" t="s">
        <v>738</v>
      </c>
    </row>
    <row r="1746" spans="1:1">
      <c r="A1746" t="s">
        <v>739</v>
      </c>
    </row>
    <row r="1747" spans="1:1">
      <c r="A1747" t="s">
        <v>740</v>
      </c>
    </row>
    <row r="1748" spans="1:1">
      <c r="A1748" t="s">
        <v>741</v>
      </c>
    </row>
    <row r="1749" spans="1:1">
      <c r="A1749" t="s">
        <v>742</v>
      </c>
    </row>
    <row r="1750" spans="1:1">
      <c r="A1750" t="s">
        <v>743</v>
      </c>
    </row>
    <row r="1751" spans="1:1">
      <c r="A1751" t="s">
        <v>744</v>
      </c>
    </row>
    <row r="1752" spans="1:1">
      <c r="A1752" t="s">
        <v>34</v>
      </c>
    </row>
    <row r="1753" spans="1:1">
      <c r="A1753" t="s">
        <v>745</v>
      </c>
    </row>
    <row r="1754" spans="1:1">
      <c r="A1754" t="s">
        <v>746</v>
      </c>
    </row>
    <row r="1755" spans="1:1">
      <c r="A1755" t="s">
        <v>747</v>
      </c>
    </row>
    <row r="1756" spans="1:1">
      <c r="A1756" t="s">
        <v>748</v>
      </c>
    </row>
    <row r="1757" spans="1:1">
      <c r="A1757" t="s">
        <v>749</v>
      </c>
    </row>
    <row r="1758" spans="1:1">
      <c r="A1758" t="s">
        <v>750</v>
      </c>
    </row>
    <row r="1759" spans="1:1">
      <c r="A1759" t="s">
        <v>751</v>
      </c>
    </row>
    <row r="1760" spans="1:1">
      <c r="A1760" t="s">
        <v>752</v>
      </c>
    </row>
    <row r="1761" spans="1:1">
      <c r="A1761" t="s">
        <v>753</v>
      </c>
    </row>
    <row r="1762" spans="1:1">
      <c r="A1762" t="s">
        <v>754</v>
      </c>
    </row>
    <row r="1763" spans="1:1">
      <c r="A1763" t="s">
        <v>755</v>
      </c>
    </row>
    <row r="1764" spans="1:1">
      <c r="A1764" t="s">
        <v>756</v>
      </c>
    </row>
    <row r="1765" spans="1:1">
      <c r="A1765" t="s">
        <v>757</v>
      </c>
    </row>
    <row r="1766" spans="1:1">
      <c r="A1766" t="s">
        <v>758</v>
      </c>
    </row>
    <row r="1767" spans="1:1">
      <c r="A1767" t="s">
        <v>759</v>
      </c>
    </row>
    <row r="1768" spans="1:1">
      <c r="A1768" t="s">
        <v>760</v>
      </c>
    </row>
    <row r="1769" spans="1:1">
      <c r="A1769" t="s">
        <v>761</v>
      </c>
    </row>
    <row r="1770" spans="1:1">
      <c r="A1770" t="s">
        <v>762</v>
      </c>
    </row>
    <row r="1771" spans="1:1">
      <c r="A1771" t="s">
        <v>763</v>
      </c>
    </row>
    <row r="1772" spans="1:1">
      <c r="A1772" t="s">
        <v>764</v>
      </c>
    </row>
    <row r="1773" spans="1:1">
      <c r="A1773" t="s">
        <v>765</v>
      </c>
    </row>
    <row r="1774" spans="1:1">
      <c r="A1774" t="s">
        <v>766</v>
      </c>
    </row>
    <row r="1775" spans="1:1">
      <c r="A1775" t="s">
        <v>767</v>
      </c>
    </row>
    <row r="1776" spans="1:1">
      <c r="A1776" t="s">
        <v>768</v>
      </c>
    </row>
    <row r="1777" spans="1:1">
      <c r="A1777" t="s">
        <v>769</v>
      </c>
    </row>
    <row r="1778" spans="1:1">
      <c r="A1778" t="s">
        <v>770</v>
      </c>
    </row>
    <row r="1779" spans="1:1">
      <c r="A1779" t="s">
        <v>771</v>
      </c>
    </row>
    <row r="1780" spans="1:1">
      <c r="A1780" t="s">
        <v>772</v>
      </c>
    </row>
    <row r="1781" spans="1:1">
      <c r="A1781" t="s">
        <v>773</v>
      </c>
    </row>
    <row r="1782" spans="1:1">
      <c r="A1782" t="s">
        <v>774</v>
      </c>
    </row>
    <row r="1783" spans="1:1">
      <c r="A1783" t="s">
        <v>775</v>
      </c>
    </row>
    <row r="1784" spans="1:1">
      <c r="A1784" t="s">
        <v>776</v>
      </c>
    </row>
    <row r="1785" spans="1:1">
      <c r="A1785" t="s">
        <v>777</v>
      </c>
    </row>
    <row r="1786" spans="1:1">
      <c r="A1786" t="s">
        <v>778</v>
      </c>
    </row>
    <row r="1787" spans="1:1">
      <c r="A1787" t="s">
        <v>779</v>
      </c>
    </row>
    <row r="1788" spans="1:1">
      <c r="A1788" t="s">
        <v>780</v>
      </c>
    </row>
    <row r="1789" spans="1:1">
      <c r="A1789" t="s">
        <v>781</v>
      </c>
    </row>
    <row r="1790" spans="1:1">
      <c r="A1790" t="s">
        <v>782</v>
      </c>
    </row>
    <row r="1791" spans="1:1">
      <c r="A1791" t="s">
        <v>783</v>
      </c>
    </row>
    <row r="1792" spans="1:1">
      <c r="A1792" t="s">
        <v>784</v>
      </c>
    </row>
    <row r="1793" spans="1:1">
      <c r="A1793" t="s">
        <v>785</v>
      </c>
    </row>
    <row r="1794" spans="1:1">
      <c r="A1794" t="s">
        <v>786</v>
      </c>
    </row>
    <row r="1795" spans="1:1">
      <c r="A1795" t="s">
        <v>787</v>
      </c>
    </row>
    <row r="1796" spans="1:1">
      <c r="A1796" t="s">
        <v>788</v>
      </c>
    </row>
    <row r="1797" spans="1:1">
      <c r="A1797" t="s">
        <v>789</v>
      </c>
    </row>
    <row r="1798" spans="1:1">
      <c r="A1798" t="s">
        <v>790</v>
      </c>
    </row>
    <row r="1799" spans="1:1">
      <c r="A1799" t="s">
        <v>791</v>
      </c>
    </row>
    <row r="1800" spans="1:1">
      <c r="A1800" t="s">
        <v>792</v>
      </c>
    </row>
    <row r="1801" spans="1:1">
      <c r="A1801" t="s">
        <v>793</v>
      </c>
    </row>
    <row r="1802" spans="1:1">
      <c r="A1802" t="s">
        <v>794</v>
      </c>
    </row>
    <row r="1803" spans="1:1">
      <c r="A1803" t="s">
        <v>795</v>
      </c>
    </row>
    <row r="1804" spans="1:1">
      <c r="A1804" t="s">
        <v>796</v>
      </c>
    </row>
    <row r="1805" spans="1:1">
      <c r="A1805" t="s">
        <v>797</v>
      </c>
    </row>
    <row r="1806" spans="1:1">
      <c r="A1806" t="s">
        <v>798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6C748-5210-497E-9A3B-EEB182FC702E}">
  <sheetPr codeName="Sheet8">
    <pageSetUpPr fitToPage="1"/>
  </sheetPr>
  <dimension ref="A1:V47"/>
  <sheetViews>
    <sheetView topLeftCell="A10" zoomScale="82" zoomScaleNormal="50" workbookViewId="0">
      <selection activeCell="B16" sqref="B16"/>
    </sheetView>
  </sheetViews>
  <sheetFormatPr defaultRowHeight="30" customHeight="1"/>
  <cols>
    <col min="1" max="1" width="24.5" customWidth="1"/>
    <col min="2" max="2" width="60.375" customWidth="1"/>
    <col min="10" max="13" width="15.5" customWidth="1"/>
    <col min="22" max="22" width="8.625" style="2"/>
  </cols>
  <sheetData>
    <row r="1" spans="1:13" ht="30" customHeight="1">
      <c r="A1" t="s">
        <v>490</v>
      </c>
      <c r="B1" s="17"/>
      <c r="J1" s="208" t="s">
        <v>2489</v>
      </c>
      <c r="K1" s="208" t="s">
        <v>2490</v>
      </c>
      <c r="L1" s="208" t="s">
        <v>2491</v>
      </c>
      <c r="M1" s="208" t="s">
        <v>2492</v>
      </c>
    </row>
    <row r="2" spans="1:13" ht="30" customHeight="1">
      <c r="A2" t="s">
        <v>97</v>
      </c>
      <c r="B2" s="17"/>
      <c r="J2" s="8" t="s">
        <v>2493</v>
      </c>
      <c r="K2" s="8" t="s">
        <v>2494</v>
      </c>
      <c r="L2" s="8" t="s">
        <v>2495</v>
      </c>
      <c r="M2" s="8" t="s">
        <v>2496</v>
      </c>
    </row>
    <row r="3" spans="1:13" ht="30" customHeight="1">
      <c r="A3" t="s">
        <v>512</v>
      </c>
      <c r="B3" s="17"/>
      <c r="J3" s="8" t="s">
        <v>2497</v>
      </c>
      <c r="K3" s="8" t="s">
        <v>2498</v>
      </c>
      <c r="L3" s="8" t="s">
        <v>2499</v>
      </c>
      <c r="M3" s="8" t="s">
        <v>2500</v>
      </c>
    </row>
    <row r="4" spans="1:13" ht="30" customHeight="1">
      <c r="A4" t="s">
        <v>85</v>
      </c>
      <c r="B4" s="17"/>
      <c r="J4" s="8" t="s">
        <v>2501</v>
      </c>
      <c r="K4" s="8" t="s">
        <v>2502</v>
      </c>
      <c r="L4" s="8" t="s">
        <v>2503</v>
      </c>
      <c r="M4" s="8" t="s">
        <v>2504</v>
      </c>
    </row>
    <row r="5" spans="1:13" ht="30" customHeight="1">
      <c r="A5" t="s">
        <v>2224</v>
      </c>
      <c r="B5" s="17"/>
      <c r="J5" s="8"/>
      <c r="K5" s="8"/>
      <c r="L5" s="8"/>
      <c r="M5" s="8"/>
    </row>
    <row r="6" spans="1:13" ht="30" customHeight="1">
      <c r="A6" t="s">
        <v>84</v>
      </c>
      <c r="B6" s="17"/>
      <c r="J6" s="8" t="s">
        <v>2505</v>
      </c>
      <c r="K6" s="8" t="s">
        <v>2506</v>
      </c>
      <c r="L6" s="8" t="s">
        <v>2507</v>
      </c>
      <c r="M6" s="8" t="s">
        <v>2508</v>
      </c>
    </row>
    <row r="7" spans="1:13" ht="30" customHeight="1">
      <c r="A7" t="s">
        <v>2383</v>
      </c>
      <c r="B7" s="17"/>
      <c r="J7" s="8"/>
      <c r="K7" s="8"/>
      <c r="L7" s="8"/>
      <c r="M7" s="8"/>
    </row>
    <row r="8" spans="1:13" ht="30" customHeight="1">
      <c r="A8" t="s">
        <v>2248</v>
      </c>
      <c r="B8" s="17"/>
      <c r="J8" s="8" t="s">
        <v>2509</v>
      </c>
      <c r="K8" s="8" t="s">
        <v>2510</v>
      </c>
      <c r="L8" s="8" t="s">
        <v>2511</v>
      </c>
      <c r="M8" s="8" t="s">
        <v>2512</v>
      </c>
    </row>
    <row r="9" spans="1:13" ht="30" customHeight="1">
      <c r="A9" t="s">
        <v>1860</v>
      </c>
      <c r="B9" s="17"/>
      <c r="J9" s="8" t="s">
        <v>2513</v>
      </c>
      <c r="K9" s="8" t="s">
        <v>2514</v>
      </c>
      <c r="L9" s="8" t="s">
        <v>2515</v>
      </c>
      <c r="M9" s="8" t="s">
        <v>2516</v>
      </c>
    </row>
    <row r="10" spans="1:13" ht="30" customHeight="1">
      <c r="A10" t="s">
        <v>2384</v>
      </c>
      <c r="B10" s="17"/>
      <c r="J10" s="8" t="s">
        <v>2517</v>
      </c>
      <c r="K10" s="8" t="s">
        <v>2518</v>
      </c>
      <c r="L10" s="8" t="s">
        <v>2519</v>
      </c>
      <c r="M10" s="8" t="s">
        <v>2520</v>
      </c>
    </row>
    <row r="11" spans="1:13" ht="30" customHeight="1">
      <c r="A11" t="s">
        <v>511</v>
      </c>
      <c r="B11" s="17"/>
      <c r="J11" s="8" t="s">
        <v>2521</v>
      </c>
      <c r="K11" s="8" t="s">
        <v>2522</v>
      </c>
      <c r="L11" s="8" t="s">
        <v>2523</v>
      </c>
      <c r="M11" s="8" t="s">
        <v>2524</v>
      </c>
    </row>
    <row r="12" spans="1:13" ht="30" customHeight="1">
      <c r="A12" t="s">
        <v>113</v>
      </c>
      <c r="B12" s="17"/>
      <c r="J12" s="8" t="s">
        <v>2525</v>
      </c>
      <c r="K12" s="208" t="s">
        <v>2526</v>
      </c>
      <c r="L12" s="8" t="s">
        <v>2527</v>
      </c>
      <c r="M12" s="8" t="s">
        <v>2528</v>
      </c>
    </row>
    <row r="13" spans="1:13" ht="30" customHeight="1">
      <c r="A13" t="s">
        <v>513</v>
      </c>
      <c r="B13" s="17"/>
      <c r="J13" s="8" t="s">
        <v>2529</v>
      </c>
      <c r="K13" s="8" t="s">
        <v>2530</v>
      </c>
      <c r="L13" s="8" t="s">
        <v>2531</v>
      </c>
      <c r="M13" s="8" t="s">
        <v>2532</v>
      </c>
    </row>
    <row r="14" spans="1:13" ht="30" customHeight="1">
      <c r="A14" t="s">
        <v>2385</v>
      </c>
      <c r="B14" s="17"/>
      <c r="J14" s="8" t="s">
        <v>2533</v>
      </c>
      <c r="K14" s="8" t="s">
        <v>2534</v>
      </c>
      <c r="L14" s="208" t="s">
        <v>2535</v>
      </c>
      <c r="M14" s="8" t="s">
        <v>2536</v>
      </c>
    </row>
    <row r="15" spans="1:13" ht="30" customHeight="1">
      <c r="A15" t="s">
        <v>2386</v>
      </c>
      <c r="B15" s="17"/>
      <c r="J15" s="208" t="s">
        <v>2537</v>
      </c>
      <c r="K15" s="8" t="s">
        <v>2538</v>
      </c>
      <c r="L15" s="8" t="s">
        <v>2539</v>
      </c>
      <c r="M15" s="8" t="s">
        <v>2540</v>
      </c>
    </row>
    <row r="16" spans="1:13" ht="30" customHeight="1">
      <c r="A16" t="s">
        <v>2707</v>
      </c>
      <c r="B16" s="17"/>
      <c r="J16" s="8" t="s">
        <v>2541</v>
      </c>
      <c r="K16" s="8" t="s">
        <v>2542</v>
      </c>
      <c r="L16" s="8" t="s">
        <v>2543</v>
      </c>
      <c r="M16" s="8" t="s">
        <v>2544</v>
      </c>
    </row>
    <row r="17" spans="1:13" ht="30" customHeight="1">
      <c r="A17" t="s">
        <v>2727</v>
      </c>
      <c r="B17" s="17"/>
      <c r="J17" s="8" t="s">
        <v>2545</v>
      </c>
      <c r="K17" s="8" t="s">
        <v>2546</v>
      </c>
      <c r="L17" s="8" t="s">
        <v>2547</v>
      </c>
      <c r="M17" s="8" t="s">
        <v>2548</v>
      </c>
    </row>
    <row r="18" spans="1:13" ht="30" customHeight="1">
      <c r="J18" s="8" t="s">
        <v>2549</v>
      </c>
      <c r="K18" s="8" t="s">
        <v>2550</v>
      </c>
      <c r="L18" s="8" t="s">
        <v>2551</v>
      </c>
      <c r="M18" s="8" t="s">
        <v>2552</v>
      </c>
    </row>
    <row r="19" spans="1:13" ht="30" customHeight="1">
      <c r="J19" s="8" t="s">
        <v>2497</v>
      </c>
      <c r="K19" s="8" t="s">
        <v>2553</v>
      </c>
      <c r="L19" s="8" t="s">
        <v>2554</v>
      </c>
      <c r="M19" s="8" t="s">
        <v>2555</v>
      </c>
    </row>
    <row r="20" spans="1:13" ht="30" customHeight="1">
      <c r="J20" s="8" t="s">
        <v>2556</v>
      </c>
      <c r="K20" s="8" t="s">
        <v>2557</v>
      </c>
      <c r="L20" s="8" t="s">
        <v>2558</v>
      </c>
      <c r="M20" s="8" t="s">
        <v>2559</v>
      </c>
    </row>
    <row r="21" spans="1:13" ht="30" customHeight="1">
      <c r="J21" s="8" t="s">
        <v>2560</v>
      </c>
      <c r="K21" s="8" t="s">
        <v>2561</v>
      </c>
      <c r="L21" s="8" t="s">
        <v>2562</v>
      </c>
      <c r="M21" s="8" t="s">
        <v>2563</v>
      </c>
    </row>
    <row r="22" spans="1:13" ht="30" customHeight="1">
      <c r="J22" s="208" t="s">
        <v>2564</v>
      </c>
      <c r="K22" s="8" t="s">
        <v>2565</v>
      </c>
      <c r="L22" s="8" t="s">
        <v>2566</v>
      </c>
      <c r="M22" s="8" t="s">
        <v>2567</v>
      </c>
    </row>
    <row r="23" spans="1:13" ht="30" customHeight="1">
      <c r="J23" s="8" t="s">
        <v>2568</v>
      </c>
      <c r="K23" s="8" t="s">
        <v>2569</v>
      </c>
      <c r="L23" s="8" t="s">
        <v>2570</v>
      </c>
      <c r="M23" s="8" t="s">
        <v>2571</v>
      </c>
    </row>
    <row r="24" spans="1:13" ht="30" customHeight="1">
      <c r="J24" s="8" t="s">
        <v>2572</v>
      </c>
      <c r="K24" s="208" t="s">
        <v>2573</v>
      </c>
      <c r="L24" s="8" t="s">
        <v>2574</v>
      </c>
      <c r="M24" s="8" t="s">
        <v>2575</v>
      </c>
    </row>
    <row r="25" spans="1:13" ht="30" customHeight="1">
      <c r="J25" s="8" t="s">
        <v>2576</v>
      </c>
      <c r="K25" s="8" t="s">
        <v>2577</v>
      </c>
      <c r="L25" s="8" t="s">
        <v>2578</v>
      </c>
      <c r="M25" s="8" t="s">
        <v>2579</v>
      </c>
    </row>
    <row r="26" spans="1:13" ht="30" customHeight="1">
      <c r="J26" s="8" t="s">
        <v>2580</v>
      </c>
      <c r="K26" s="8" t="s">
        <v>2581</v>
      </c>
      <c r="L26" s="8" t="s">
        <v>2582</v>
      </c>
      <c r="M26" s="8" t="s">
        <v>2583</v>
      </c>
    </row>
    <row r="27" spans="1:13" ht="30" customHeight="1">
      <c r="J27" s="8" t="s">
        <v>2584</v>
      </c>
      <c r="K27" s="8" t="s">
        <v>2585</v>
      </c>
      <c r="L27" s="8" t="s">
        <v>2586</v>
      </c>
      <c r="M27" s="8" t="s">
        <v>2587</v>
      </c>
    </row>
    <row r="28" spans="1:13" ht="30" customHeight="1">
      <c r="J28" s="8" t="s">
        <v>2588</v>
      </c>
      <c r="K28" s="8" t="s">
        <v>2589</v>
      </c>
      <c r="L28" s="8" t="s">
        <v>2590</v>
      </c>
      <c r="M28" s="8" t="s">
        <v>2591</v>
      </c>
    </row>
    <row r="29" spans="1:13" ht="30" customHeight="1">
      <c r="J29" s="8" t="s">
        <v>2592</v>
      </c>
      <c r="K29" s="8" t="s">
        <v>2593</v>
      </c>
      <c r="L29" s="208" t="s">
        <v>2594</v>
      </c>
      <c r="M29" s="208" t="s">
        <v>1432</v>
      </c>
    </row>
    <row r="30" spans="1:13" ht="30" customHeight="1">
      <c r="J30" s="8" t="s">
        <v>2595</v>
      </c>
      <c r="K30" s="8" t="s">
        <v>2596</v>
      </c>
      <c r="L30" s="8" t="s">
        <v>2597</v>
      </c>
      <c r="M30" s="8" t="s">
        <v>2598</v>
      </c>
    </row>
    <row r="31" spans="1:13" ht="30" customHeight="1">
      <c r="J31" s="8" t="s">
        <v>2599</v>
      </c>
      <c r="K31" s="8" t="s">
        <v>2600</v>
      </c>
      <c r="L31" s="8" t="s">
        <v>2601</v>
      </c>
      <c r="M31" s="8" t="s">
        <v>2602</v>
      </c>
    </row>
    <row r="32" spans="1:13" ht="30" customHeight="1">
      <c r="J32" s="208" t="s">
        <v>2603</v>
      </c>
      <c r="K32" s="8" t="s">
        <v>2604</v>
      </c>
      <c r="L32" s="8" t="s">
        <v>2605</v>
      </c>
      <c r="M32" s="8" t="s">
        <v>2606</v>
      </c>
    </row>
    <row r="33" spans="10:13" ht="30" customHeight="1">
      <c r="J33" s="8" t="s">
        <v>2607</v>
      </c>
      <c r="K33" s="8" t="s">
        <v>2608</v>
      </c>
      <c r="L33" s="8" t="s">
        <v>2609</v>
      </c>
      <c r="M33" s="8" t="s">
        <v>2610</v>
      </c>
    </row>
    <row r="34" spans="10:13" ht="30" customHeight="1">
      <c r="J34" s="8" t="s">
        <v>2611</v>
      </c>
      <c r="K34" s="8" t="s">
        <v>2612</v>
      </c>
      <c r="L34" s="8" t="s">
        <v>2613</v>
      </c>
      <c r="M34" s="8" t="s">
        <v>2614</v>
      </c>
    </row>
    <row r="35" spans="10:13" ht="30" customHeight="1">
      <c r="J35" s="8" t="s">
        <v>2615</v>
      </c>
      <c r="K35" s="8" t="s">
        <v>2616</v>
      </c>
      <c r="L35" s="8" t="s">
        <v>2617</v>
      </c>
      <c r="M35" s="8" t="s">
        <v>2618</v>
      </c>
    </row>
    <row r="36" spans="10:13" ht="30" customHeight="1">
      <c r="J36" s="8" t="s">
        <v>2619</v>
      </c>
      <c r="K36" s="8" t="s">
        <v>2620</v>
      </c>
      <c r="L36" s="8" t="s">
        <v>2621</v>
      </c>
      <c r="M36" s="208" t="s">
        <v>2622</v>
      </c>
    </row>
    <row r="37" spans="10:13" ht="30" customHeight="1">
      <c r="J37" s="208" t="s">
        <v>2623</v>
      </c>
      <c r="K37" s="8" t="s">
        <v>2624</v>
      </c>
      <c r="L37" s="8" t="s">
        <v>2625</v>
      </c>
      <c r="M37" s="14" t="s">
        <v>2626</v>
      </c>
    </row>
    <row r="38" spans="10:13" ht="30" customHeight="1">
      <c r="J38" s="8" t="s">
        <v>2627</v>
      </c>
      <c r="K38" s="208" t="s">
        <v>888</v>
      </c>
      <c r="L38" s="208" t="s">
        <v>2628</v>
      </c>
      <c r="M38" s="8" t="s">
        <v>2629</v>
      </c>
    </row>
    <row r="39" spans="10:13" ht="30" customHeight="1">
      <c r="J39" s="8" t="s">
        <v>2630</v>
      </c>
      <c r="K39" s="14" t="s">
        <v>2631</v>
      </c>
      <c r="L39" s="8" t="s">
        <v>2632</v>
      </c>
      <c r="M39" s="8" t="s">
        <v>2633</v>
      </c>
    </row>
    <row r="40" spans="10:13" ht="30" customHeight="1">
      <c r="J40" s="8" t="s">
        <v>2634</v>
      </c>
      <c r="K40" s="8" t="s">
        <v>2635</v>
      </c>
      <c r="L40" s="8" t="s">
        <v>2636</v>
      </c>
      <c r="M40" s="8" t="s">
        <v>2637</v>
      </c>
    </row>
    <row r="41" spans="10:13" ht="30" customHeight="1">
      <c r="J41" s="208" t="s">
        <v>2638</v>
      </c>
      <c r="K41" s="8" t="s">
        <v>2639</v>
      </c>
      <c r="L41" s="8" t="s">
        <v>2640</v>
      </c>
      <c r="M41" s="8" t="s">
        <v>2641</v>
      </c>
    </row>
    <row r="42" spans="10:13" ht="30" customHeight="1">
      <c r="J42" s="8" t="s">
        <v>2642</v>
      </c>
      <c r="K42" s="208" t="s">
        <v>2643</v>
      </c>
      <c r="L42" s="8" t="s">
        <v>2644</v>
      </c>
      <c r="M42" s="8" t="s">
        <v>2645</v>
      </c>
    </row>
    <row r="43" spans="10:13" ht="30" customHeight="1">
      <c r="J43" s="208" t="s">
        <v>2646</v>
      </c>
      <c r="K43" s="8" t="s">
        <v>2647</v>
      </c>
      <c r="L43" s="8" t="s">
        <v>2648</v>
      </c>
      <c r="M43" s="8" t="s">
        <v>2649</v>
      </c>
    </row>
    <row r="44" spans="10:13" ht="30" customHeight="1">
      <c r="J44" s="8" t="s">
        <v>2650</v>
      </c>
      <c r="K44" s="8" t="s">
        <v>2651</v>
      </c>
      <c r="L44" s="8" t="s">
        <v>2652</v>
      </c>
      <c r="M44" s="8" t="s">
        <v>2653</v>
      </c>
    </row>
    <row r="45" spans="10:13" ht="30" customHeight="1">
      <c r="J45" s="8" t="s">
        <v>2654</v>
      </c>
      <c r="K45" s="8" t="s">
        <v>2655</v>
      </c>
      <c r="L45" s="8" t="s">
        <v>2656</v>
      </c>
      <c r="M45" s="8" t="s">
        <v>2657</v>
      </c>
    </row>
    <row r="46" spans="10:13" ht="30" customHeight="1">
      <c r="J46" s="8" t="s">
        <v>2658</v>
      </c>
      <c r="K46" s="8" t="s">
        <v>2659</v>
      </c>
      <c r="L46" s="8" t="s">
        <v>2660</v>
      </c>
    </row>
    <row r="47" spans="10:13" ht="30" customHeight="1">
      <c r="J47" s="8" t="s">
        <v>2661</v>
      </c>
      <c r="K47" s="2"/>
      <c r="L47" s="8" t="s">
        <v>2662</v>
      </c>
    </row>
  </sheetData>
  <phoneticPr fontId="4" type="noConversion"/>
  <pageMargins left="0.25" right="0.25" top="0.75" bottom="0.75" header="0.3" footer="0.3"/>
  <pageSetup scale="24"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CC65C-6E0F-46D6-8782-5A801F5B79C6}">
  <sheetPr codeName="Sheet9">
    <tabColor rgb="FFFFFF00"/>
  </sheetPr>
  <dimension ref="A1:BW183"/>
  <sheetViews>
    <sheetView tabSelected="1" topLeftCell="H1" zoomScale="85" zoomScaleNormal="85" workbookViewId="0">
      <pane ySplit="1" topLeftCell="A13" activePane="bottomLeft" state="frozen"/>
      <selection activeCell="D1" sqref="D1"/>
      <selection pane="bottomLeft" activeCell="O20" sqref="O20"/>
    </sheetView>
  </sheetViews>
  <sheetFormatPr defaultColWidth="12.625" defaultRowHeight="15.75"/>
  <cols>
    <col min="1" max="1" width="12.625" style="108"/>
    <col min="2" max="2" width="54.25" style="115" customWidth="1"/>
    <col min="3" max="3" width="12.625" style="64" customWidth="1"/>
    <col min="4" max="4" width="12.625" style="4"/>
    <col min="5" max="7" width="12.625" style="2" customWidth="1"/>
    <col min="8" max="10" width="12.625" style="2"/>
    <col min="11" max="11" width="12.625" style="3"/>
    <col min="12" max="12" width="12.625" style="3" hidden="1" customWidth="1"/>
    <col min="13" max="15" width="12.625" style="2" customWidth="1"/>
    <col min="16" max="18" width="12.625" style="2"/>
    <col min="19" max="19" width="12.625" style="3"/>
    <col min="20" max="22" width="12.625" style="2" customWidth="1"/>
    <col min="23" max="25" width="12.625" style="2"/>
    <col min="26" max="26" width="12.625" style="3"/>
    <col min="27" max="29" width="12.625" style="2" customWidth="1"/>
    <col min="30" max="32" width="12.625" style="2"/>
    <col min="33" max="33" width="12.625" style="3"/>
    <col min="34" max="36" width="12.625" style="2" customWidth="1"/>
    <col min="37" max="39" width="12.625" style="2"/>
    <col min="40" max="40" width="12.625" style="3"/>
    <col min="41" max="43" width="12.625" style="2" customWidth="1"/>
    <col min="44" max="46" width="12.625" style="2"/>
    <col min="47" max="47" width="12.625" style="3"/>
    <col min="48" max="50" width="12.625" style="2" customWidth="1"/>
    <col min="51" max="53" width="12.625" style="2"/>
    <col min="54" max="54" width="12.625" style="3"/>
    <col min="55" max="68" width="12.625" style="2"/>
    <col min="69" max="69" width="12.625" style="98"/>
    <col min="70" max="74" width="12.625" style="2"/>
    <col min="75" max="75" width="12.625" style="3"/>
    <col min="76" max="16384" width="12.625" style="2"/>
  </cols>
  <sheetData>
    <row r="1" spans="1:75" s="89" customFormat="1">
      <c r="A1" s="107" t="s">
        <v>96</v>
      </c>
      <c r="B1" s="114" t="s">
        <v>95</v>
      </c>
      <c r="C1" s="93" t="s">
        <v>1767</v>
      </c>
      <c r="D1" s="88" t="s">
        <v>100</v>
      </c>
      <c r="E1" s="89" t="s">
        <v>940</v>
      </c>
      <c r="F1" s="89" t="s">
        <v>941</v>
      </c>
      <c r="G1" s="89" t="s">
        <v>942</v>
      </c>
      <c r="H1" s="89" t="s">
        <v>943</v>
      </c>
      <c r="I1" s="91" t="s">
        <v>944</v>
      </c>
      <c r="J1" s="89" t="s">
        <v>939</v>
      </c>
      <c r="K1" s="90" t="s">
        <v>938</v>
      </c>
      <c r="L1" s="90" t="s">
        <v>1446</v>
      </c>
      <c r="M1" s="106">
        <v>45011</v>
      </c>
      <c r="N1" s="106">
        <v>45010</v>
      </c>
      <c r="O1" s="106">
        <v>45009</v>
      </c>
      <c r="P1" s="106">
        <v>45008</v>
      </c>
      <c r="Q1" s="106">
        <v>45007</v>
      </c>
      <c r="R1" s="106">
        <v>45006</v>
      </c>
      <c r="S1" s="106">
        <v>45005</v>
      </c>
      <c r="T1" s="106">
        <v>45004</v>
      </c>
      <c r="U1" s="106">
        <v>45003</v>
      </c>
      <c r="V1" s="106">
        <v>45002</v>
      </c>
      <c r="W1" s="106">
        <v>45001</v>
      </c>
      <c r="X1" s="106">
        <v>45000</v>
      </c>
      <c r="Y1" s="106">
        <v>44999</v>
      </c>
      <c r="Z1" s="106">
        <v>44998</v>
      </c>
      <c r="AA1" s="106">
        <v>44997</v>
      </c>
      <c r="AB1" s="106">
        <v>44996</v>
      </c>
      <c r="AC1" s="106">
        <v>44995</v>
      </c>
      <c r="AD1" s="106">
        <v>44994</v>
      </c>
      <c r="AE1" s="106">
        <v>44993</v>
      </c>
      <c r="AF1" s="106">
        <v>44992</v>
      </c>
      <c r="AG1" s="106">
        <v>44991</v>
      </c>
      <c r="AH1" s="106">
        <v>44990</v>
      </c>
      <c r="AI1" s="106">
        <v>44989</v>
      </c>
      <c r="AJ1" s="106">
        <v>44988</v>
      </c>
      <c r="AK1" s="106">
        <v>44987</v>
      </c>
      <c r="AL1" s="106">
        <v>44986</v>
      </c>
      <c r="AM1" s="106">
        <v>44985</v>
      </c>
      <c r="AN1" s="106">
        <v>44984</v>
      </c>
      <c r="AO1" s="106">
        <v>44983</v>
      </c>
      <c r="AP1" s="106">
        <v>44982</v>
      </c>
      <c r="AQ1" s="106">
        <v>44981</v>
      </c>
      <c r="AR1" s="106">
        <v>44980</v>
      </c>
      <c r="AS1" s="106">
        <v>44979</v>
      </c>
      <c r="AT1" s="106">
        <v>44978</v>
      </c>
      <c r="AU1" s="106">
        <v>44977</v>
      </c>
      <c r="AV1" s="106">
        <v>44976</v>
      </c>
      <c r="AW1" s="106">
        <v>44975</v>
      </c>
      <c r="AX1" s="106">
        <v>44974</v>
      </c>
      <c r="AY1" s="106">
        <v>44973</v>
      </c>
      <c r="AZ1" s="106">
        <v>44972</v>
      </c>
      <c r="BA1" s="106">
        <v>44971</v>
      </c>
      <c r="BB1" s="106">
        <v>44970</v>
      </c>
      <c r="BC1" s="106">
        <v>44969</v>
      </c>
      <c r="BD1" s="106">
        <v>44968</v>
      </c>
      <c r="BE1" s="106">
        <v>44967</v>
      </c>
      <c r="BF1" s="106">
        <v>44966</v>
      </c>
      <c r="BG1" s="106">
        <v>44965</v>
      </c>
      <c r="BH1" s="89" t="s">
        <v>1397</v>
      </c>
      <c r="BI1" s="106">
        <v>44963</v>
      </c>
      <c r="BJ1" s="92">
        <v>44962</v>
      </c>
      <c r="BK1" s="96">
        <v>44961</v>
      </c>
      <c r="BL1" s="92">
        <v>44960</v>
      </c>
      <c r="BM1" s="96">
        <v>44959</v>
      </c>
      <c r="BN1" s="92">
        <v>44958</v>
      </c>
      <c r="BO1" s="96">
        <v>44957</v>
      </c>
      <c r="BP1" s="92">
        <v>44956</v>
      </c>
      <c r="BQ1" s="97">
        <v>44955</v>
      </c>
      <c r="BR1" s="92">
        <v>44954</v>
      </c>
      <c r="BS1" s="94">
        <v>44953</v>
      </c>
      <c r="BT1" s="92">
        <v>44952</v>
      </c>
      <c r="BU1" s="94">
        <v>44951</v>
      </c>
      <c r="BV1" s="92">
        <v>44950</v>
      </c>
      <c r="BW1" s="94">
        <v>44949</v>
      </c>
    </row>
    <row r="2" spans="1:75" s="171" customFormat="1" ht="16.5" thickBot="1">
      <c r="A2" s="163"/>
      <c r="B2" s="164" t="s">
        <v>1313</v>
      </c>
      <c r="C2" s="165"/>
      <c r="D2" s="163"/>
      <c r="E2" s="166">
        <f>AVERAGE(E3:K3)</f>
        <v>65.36</v>
      </c>
      <c r="F2" s="167">
        <f>AVERAGE(F3:K3)</f>
        <v>67.92</v>
      </c>
      <c r="G2" s="167">
        <f>AVERAGE(G3:K3)</f>
        <v>71.504000000000005</v>
      </c>
      <c r="H2" s="167">
        <f>AVERAGE(H3:K3)</f>
        <v>76.88</v>
      </c>
      <c r="I2" s="167">
        <f>AVERAGE(I3:K3)</f>
        <v>85.839999999999989</v>
      </c>
      <c r="J2" s="167">
        <f>AVERAGE(J3:K3)</f>
        <v>91.259999999999991</v>
      </c>
      <c r="K2" s="168">
        <f>K3</f>
        <v>99.303333333333327</v>
      </c>
      <c r="L2" s="168"/>
      <c r="M2" s="166">
        <v>59.267380952380961</v>
      </c>
      <c r="N2" s="167">
        <v>67.197500000000005</v>
      </c>
      <c r="O2" s="167">
        <v>79.568333333333342</v>
      </c>
      <c r="P2" s="167">
        <v>89.700416666666669</v>
      </c>
      <c r="Q2" s="167">
        <v>93.717222222222233</v>
      </c>
      <c r="R2" s="167">
        <v>92.899166666666673</v>
      </c>
      <c r="S2" s="168">
        <v>96.071666666666673</v>
      </c>
      <c r="T2" s="166">
        <v>64.288809523809519</v>
      </c>
      <c r="U2" s="167">
        <v>69.691944444444445</v>
      </c>
      <c r="V2" s="167">
        <v>70.780333333333331</v>
      </c>
      <c r="W2" s="167">
        <v>71.112916666666663</v>
      </c>
      <c r="X2" s="167">
        <v>82.948333333333323</v>
      </c>
      <c r="Y2" s="167">
        <v>87.509166666666658</v>
      </c>
      <c r="Z2" s="168">
        <v>104.82333333333334</v>
      </c>
      <c r="AA2" s="166">
        <v>69.924999999999997</v>
      </c>
      <c r="AB2" s="167">
        <v>76.75333333333333</v>
      </c>
      <c r="AC2" s="167">
        <v>83.756</v>
      </c>
      <c r="AD2" s="167">
        <v>79.226249999999993</v>
      </c>
      <c r="AE2" s="167">
        <v>73.226111111111109</v>
      </c>
      <c r="AF2" s="167">
        <v>70.124166666666667</v>
      </c>
      <c r="AG2" s="168">
        <v>86.168333333333351</v>
      </c>
      <c r="AH2" s="166">
        <v>74.488928571428573</v>
      </c>
      <c r="AI2" s="167">
        <v>79.539305555555558</v>
      </c>
      <c r="AJ2" s="167">
        <v>90.486166666666662</v>
      </c>
      <c r="AK2" s="167">
        <v>89.677291666666676</v>
      </c>
      <c r="AL2" s="167">
        <v>86.699722222222235</v>
      </c>
      <c r="AM2" s="167">
        <v>86.272500000000008</v>
      </c>
      <c r="AN2" s="168">
        <v>90.094999999999985</v>
      </c>
      <c r="AO2" s="166">
        <v>55.570238095238096</v>
      </c>
      <c r="AP2" s="167">
        <v>69.643055555555563</v>
      </c>
      <c r="AQ2" s="167">
        <v>75.915333333333336</v>
      </c>
      <c r="AR2" s="167">
        <v>80.660833333333329</v>
      </c>
      <c r="AS2" s="167">
        <v>85.743333333333339</v>
      </c>
      <c r="AT2" s="167">
        <v>79.678333333333327</v>
      </c>
      <c r="AU2" s="168">
        <v>91.25</v>
      </c>
      <c r="AV2" s="166">
        <v>65.279047619047631</v>
      </c>
      <c r="AW2" s="167">
        <v>63.384166666666658</v>
      </c>
      <c r="AX2" s="167">
        <v>62.344333333333338</v>
      </c>
      <c r="AY2" s="167">
        <v>70.572916666666671</v>
      </c>
      <c r="AZ2" s="167">
        <v>83.231666666666669</v>
      </c>
      <c r="BA2" s="167">
        <v>80.350833333333341</v>
      </c>
      <c r="BB2" s="168">
        <v>41.123333333333342</v>
      </c>
      <c r="BC2" s="166">
        <v>73.420952380952372</v>
      </c>
      <c r="BD2" s="168">
        <v>75.981111111111105</v>
      </c>
      <c r="BE2" s="168">
        <v>79.587333333333319</v>
      </c>
      <c r="BF2" s="168">
        <v>79.784166666666664</v>
      </c>
      <c r="BG2" s="168">
        <v>74.63</v>
      </c>
      <c r="BH2" s="168">
        <v>74.73833333333333</v>
      </c>
      <c r="BI2" s="168">
        <v>80.516666666666666</v>
      </c>
      <c r="BJ2" s="169">
        <v>73.945714285714274</v>
      </c>
      <c r="BK2" s="170"/>
      <c r="BL2" s="170"/>
      <c r="BM2" s="170"/>
      <c r="BN2" s="170"/>
      <c r="BO2" s="170"/>
      <c r="BP2" s="170"/>
      <c r="BQ2" s="169">
        <v>67.079841269841268</v>
      </c>
      <c r="BR2" s="170"/>
      <c r="BS2" s="170"/>
      <c r="BT2" s="170"/>
      <c r="BU2" s="170"/>
      <c r="BV2" s="170"/>
      <c r="BW2" s="170"/>
    </row>
    <row r="3" spans="1:75" s="176" customFormat="1" ht="17.25" thickTop="1" thickBot="1">
      <c r="A3" s="172"/>
      <c r="B3" s="173" t="s">
        <v>1032</v>
      </c>
      <c r="C3" s="174">
        <f>(SUM(C6:C133))/7</f>
        <v>27.931428571428576</v>
      </c>
      <c r="D3" s="172"/>
      <c r="E3" s="174">
        <f t="shared" ref="E3:K3" si="0">(E51*$A$51)+(E10*$A$10)+(E145*$A$145)+(E163*$A$163)+(E53*$A$53)+(E15*$A$15)+(E148*$A$148)+(E17*$A$17)+(E11*$A$11)+(E12*$A$12)+(E13*$A$13)+(E50*$A$50)+(E60*$A$60)+(E80*$A$80)+(E120*$A$120)+(E156*$A$156)+(E32*$A$32)+(E64*$A$64)+(E59*$A$59)+(E82*$A$82)+(E121*$A$121)+(E83*$A$83)+(E124*$A$124)+(E164*$A$164)+(E47*$A$47)+(E118*$A$118)+(E122*$A$122)+(E125*$A$125)+(E102*$A$102)+(E66*$A$66)+(E31*$A$31)+(E19*$A$19)+(E33*$A$33)+(E5*$A$5)+(E167*$A$167)+(E62*$A$62)+(E55*$A$55)+(E61*$A$61)+(E37*$A$37)+(E56*$A$56)+(E78*$A$78)+(E79*$A$79)+(E76*$A$76)+(E35*$A$35)+(E153*$A$153)+(E42*$A$42)+(E140*$A$140)+(E113*$A$113)+(E26*$A$26)+(E115*$A$115)+(E6*$A$6)+(E169*$A$169)+(E39*$A$39)+(E126*$A$126)+(E127*$A$127)+(E106*$A$106)+(E129*$A$129)+(E132*$A$132)+(E133*$A$133)+(E123*$A$123)+(E75*$A$75)+(E74*$A$74)+(E138*$A$138)+(E38*$A$38)+(E103*$A$103)+(E27*$A$27)+(E46*$A$46)+(E104*$A$104)+(E88*$A$88)+(E137*$A$137)+(E95*$A$95)+(E134*$A$134)+(E158*$A$158)+(E71*$A$71)+(E20*$A$20)+(E105*$A$105)+(E44*$A$44)+(E141*$A$141)+(E45*$A$45)+(E43*$A$43)+(E90*$A$90)+(E166*$A$166)+(E70*$A$70)+(E100*$A$100)+(E110*$A$110)+(E16*$A$16)+(E149*$A$149)+(E84*$A$84)+(E85*$A$85)+(E98*$A$98)+(E117*$A$117)+(E36*$A$36)+(E73*$A$73)+(E157*$A$157)+(E18*$A$18)+(E25*$A$25)+(E41*$A$41)+(E109*$A$109)+(E108*$A$108)+(E30*$A$30)+(E65*$A$65)+(E34*$A$34)+(E97*$A$97)+(E99*$A$99)+(E116*$A$116)+(E135*$A$135)+(E89*$A$89)+(E72*$A$72)+(E142*$A$142)+(E29*$A$29)+(E92*$A$92)+(E112*$A$112)+(E161*$A$161)+(E94*$A$94)+(E93*$A$93)+(E119*$A$119)+(E22*$A$22)+(E14*$A$14)+(E4*$A$4)+(E49*$A$49)+(E151*$A$151)+(E139*$A$139)+(E21*$A$21)+(E63*$A$63)+(E144*$A$144)+(E67*$A$67)+(E147*$A$147)+(E146*$A$146)+(E52*$A$52)+(E86*$A$86)+(E96*$A$96)+(E143*$A$143)+(E48*$A$48)+(E160*$A$160)+(E69*$A$69)+(E114*$A$114)+(E101*$A$101)+(E155*$A$155)+(E154*$A$154)+(E23*$A$23)+(E128*$A$128)+(E28*$A$28)+(E152*$A$152)+(E165*$A$165)+(E57*$A$57)+(E54*$A$54)+(E87*$A$87)+(E68*$A$68)+(E162*$A$162)+(E136*$A$136)+(E24*$A$24)+(E170*$A$170)+(E171*$A$171)+(E107*$A$107)+(E130*$A$107)+(E131*$A$130)+(E7*$A$131)+(E91*$A$7)+(E81*$A$91)+(E40*$A$81)+(E9*$A$40)+SUM(E168:E168)+SUM(E8:E8)+SUM(E159:E159)+E77</f>
        <v>50</v>
      </c>
      <c r="F3" s="174">
        <f t="shared" si="0"/>
        <v>50</v>
      </c>
      <c r="G3" s="174">
        <f t="shared" si="0"/>
        <v>50</v>
      </c>
      <c r="H3" s="174">
        <f t="shared" si="0"/>
        <v>50</v>
      </c>
      <c r="I3" s="174">
        <f t="shared" si="0"/>
        <v>75</v>
      </c>
      <c r="J3" s="174">
        <f t="shared" si="0"/>
        <v>83.216666666666669</v>
      </c>
      <c r="K3" s="174">
        <f t="shared" si="0"/>
        <v>99.303333333333327</v>
      </c>
      <c r="L3" s="172">
        <f>(L51*$A$51)+(L10*$A$10)+(L145*$A$145)+(L163*$A$163)+(L53*$A$53)+(L15*$A$15)+(L148*$A$148)+(L17*$A$17)+(L11*$A$11)+(L12-$A$12)+(L13*$A$13)+(L50*$A$50)+(L60*$A$60)+(L80*$A$80)+(L120*$A$120)+(L156*$A$156)+(L32*$A$32)+(L64*$A$64)+(L59*$A$59)+(L82*$A$82)+(L121*$A$121)+(L83*$A$83)+(L124*$A$124)+(L164*$A$164)+(L47*$A$47)+(L118*$A$118)+(L122*$A$122)+(L125*$A$125)+(L102*$A$102)+(L66*$A$66)+(L31*$A$31)+(L19*$A$19)+(L33*$A$33)+(L5*$A$5)+(L167*$A$167)+(L62*$A$62)+(L55*$A$55)+(L61*$A$61)+(L37*$A$37)+(L56*$A$56)+(L78*$A$78)+(L79*$A$79)+(L76*$A$76)+(L35*$A$35)+(L153*$A$153)+(L42*$A$42)+(L140*$A$140)+(L113*$A$113)+(L26*$A$26)+(L115*$A$115)+(L6*$A$6)+(L169*$A$169)+(L39*$A$39)+(L126*$A$126)+(L127*$A$127)+(L106*$A$106)+(L129*$A$129)+(L132*$A$132)+(L133*$A$133)+(L123*$A$123)+(L75*$A$75)+(L74*$A$74)+(L138*$A$138)+(L38*$A$38)+(L103*$A$103)+(L27*$A$27)+(L46*$A$46)+(L104*$A$104)+(L88*$A$88)+(L137*$A$137)+(L95*$A$95)+(L134*$A$134)+(L158*$A$158)+(L71*$A$71)+(L20*$A$20)+(L105*$A$105)+(L44*$A$44)+(L141*$A$141)+(L45*$A$45)+(L43*$A$43)+(L90*$A$90)+(L166*$A$166)+(L70*$A$70)+(L100*$A$100)+(L110*$A$110)+(L16*$A$16)+(L149*$A$149)+(L84*$A$84)+(L85*$A$85)+(L98*$A$98)+(L117*$A$117)+(L36*$A$36)+(L73*$A$73)+(L157*$A$157)+(L18*$A$18)+(L25*$A$25)+(L41*$A$41)+(L109*$A$109)+(L108*$A$108)+(L30*$A$30)+(L65*$A$65)+(L34*$A$34)+(L97*$A$97)+(L99*$A$99)+(L116*$A$116)+(L135*$A$135)+(L89*$A$89)+(L72*$A$72)+(L142*$A$142)+(L29*$A$29)+(L92*$A$92)+(L112*$A$112)+(L161*$A$161)+(L94*$A$94)+(L93*$A$93)+(L119*$A$119)+(L22*$A$22)+(L14*$A$14)+(L4*$A$4)+(L49*$A$49)+(L151*$A$151)+(L139*$A$139)+(L21*$A$21)+(L63*$A$63)+(L144*$A$144)+(L67*$A$67)+(L147*$A$147)+(L146*$A$146)+(L52*$A$52)+(L86*$A$86)+(L96*$A$96)+(L143*$A$143)+(L48*$A$48)+(L160*$A$160)+(L69*$A$69)+(L114*$A$114)+(L101*$A$101)+(L155*$A$155)+(L154*$A$154)+(L23*$A$23)+(L128*$A$128)+(L28*$A$28)+(L152*$A$152)+(L165*$A$165)+(L57*$A$57)+(L54*$A$54)+(L87*$A$87)+(L68*$A$68)+(L162*$A$162)+(L136*$A$136)+(L24*$A$24)+(L170*$A$170)+(L171*$A$171)+(L107*$A$107)+(L130*$A$107)+(L131*$A$130)+(L7*$A$131)+(L91*$A$7)+(L81*$A$91)+(L40*$A$81)+(L9*$A$40)+SUM(L168:L168)+SUM(L8:L8)+SUM(L159:L159)+L77</f>
        <v>469.92500000000001</v>
      </c>
      <c r="M3" s="174">
        <v>11.686666666666666</v>
      </c>
      <c r="N3" s="174">
        <v>5.3433333333333293</v>
      </c>
      <c r="O3" s="174">
        <v>39.040000000000006</v>
      </c>
      <c r="P3" s="174">
        <v>77.650000000000006</v>
      </c>
      <c r="Q3" s="174">
        <v>95.353333333333353</v>
      </c>
      <c r="R3" s="174">
        <v>89.726666666666688</v>
      </c>
      <c r="S3" s="174">
        <v>96.071666666666673</v>
      </c>
      <c r="T3" s="174">
        <v>31.869999999999997</v>
      </c>
      <c r="U3" s="174">
        <v>64.25</v>
      </c>
      <c r="V3" s="174">
        <v>69.449999999999989</v>
      </c>
      <c r="W3" s="174">
        <v>35.606666666666669</v>
      </c>
      <c r="X3" s="174">
        <v>73.826666666666668</v>
      </c>
      <c r="Y3" s="174">
        <v>70.194999999999993</v>
      </c>
      <c r="Z3" s="174">
        <v>104.82333333333334</v>
      </c>
      <c r="AA3" s="174">
        <v>28.954999999999998</v>
      </c>
      <c r="AB3" s="174">
        <v>41.739999999999995</v>
      </c>
      <c r="AC3" s="174">
        <v>101.875</v>
      </c>
      <c r="AD3" s="174">
        <v>97.226666666666659</v>
      </c>
      <c r="AE3" s="174">
        <v>79.429999999999993</v>
      </c>
      <c r="AF3" s="174">
        <v>54.08</v>
      </c>
      <c r="AG3" s="174">
        <v>86.168333333333351</v>
      </c>
      <c r="AH3" s="174">
        <v>44.186666666666667</v>
      </c>
      <c r="AI3" s="174">
        <v>24.805000000000003</v>
      </c>
      <c r="AJ3" s="174">
        <v>93.721666666666664</v>
      </c>
      <c r="AK3" s="174">
        <v>98.609999999999985</v>
      </c>
      <c r="AL3" s="174">
        <v>87.554166666666688</v>
      </c>
      <c r="AM3" s="174">
        <v>82.450000000000017</v>
      </c>
      <c r="AN3" s="174">
        <v>90.094999999999985</v>
      </c>
      <c r="AO3" s="174">
        <v>-28.866666666666667</v>
      </c>
      <c r="AP3" s="174">
        <v>38.281666666666666</v>
      </c>
      <c r="AQ3" s="174">
        <v>56.93333333333333</v>
      </c>
      <c r="AR3" s="174">
        <v>65.413333333333327</v>
      </c>
      <c r="AS3" s="174">
        <v>97.873333333333335</v>
      </c>
      <c r="AT3" s="174">
        <v>68.106666666666655</v>
      </c>
      <c r="AU3" s="174">
        <v>91.25</v>
      </c>
      <c r="AV3" s="174">
        <v>76.648333333333341</v>
      </c>
      <c r="AW3" s="174">
        <v>68.583333333333329</v>
      </c>
      <c r="AX3" s="174">
        <v>29.430000000000007</v>
      </c>
      <c r="AY3" s="174">
        <v>32.596666666666657</v>
      </c>
      <c r="AZ3" s="174">
        <v>88.993333333333311</v>
      </c>
      <c r="BA3" s="174">
        <v>119.57833333333335</v>
      </c>
      <c r="BB3" s="174">
        <v>41.123333333333342</v>
      </c>
      <c r="BC3" s="174">
        <v>58.06</v>
      </c>
      <c r="BD3" s="174">
        <v>57.949999999999996</v>
      </c>
      <c r="BE3" s="174">
        <v>78.799999999999983</v>
      </c>
      <c r="BF3" s="174">
        <v>95.246666666666655</v>
      </c>
      <c r="BG3" s="174">
        <v>74.413333333333341</v>
      </c>
      <c r="BH3" s="174">
        <v>68.959999999999994</v>
      </c>
      <c r="BI3" s="174">
        <v>80.516666666666666</v>
      </c>
      <c r="BJ3" s="174">
        <v>47.306666666666672</v>
      </c>
      <c r="BK3" s="174">
        <v>67.413333333333341</v>
      </c>
      <c r="BL3" s="174">
        <v>73.36666666666666</v>
      </c>
      <c r="BM3" s="174">
        <v>65.199999999999989</v>
      </c>
      <c r="BN3" s="174">
        <v>88.633333333333326</v>
      </c>
      <c r="BO3" s="174">
        <v>90.88</v>
      </c>
      <c r="BP3" s="174">
        <v>84.819999999999979</v>
      </c>
      <c r="BQ3" s="175">
        <v>74.38000000000001</v>
      </c>
      <c r="BR3" s="174">
        <v>88.604444444444454</v>
      </c>
      <c r="BS3" s="174">
        <v>42.519999999999996</v>
      </c>
      <c r="BT3" s="174">
        <v>52.263333333333335</v>
      </c>
      <c r="BU3" s="174">
        <v>50.716666666666661</v>
      </c>
      <c r="BV3" s="174">
        <v>83.756666666666661</v>
      </c>
      <c r="BW3" s="174">
        <v>77.317777777777778</v>
      </c>
    </row>
    <row r="4" spans="1:75" s="160" customFormat="1" ht="16.5" thickTop="1">
      <c r="A4" s="229">
        <v>0.25</v>
      </c>
      <c r="B4" s="157" t="s">
        <v>603</v>
      </c>
      <c r="C4" s="158">
        <f>(SUM(E4:K4))*A4</f>
        <v>0.5</v>
      </c>
      <c r="D4" s="159">
        <v>2</v>
      </c>
      <c r="E4" s="160">
        <v>0</v>
      </c>
      <c r="F4" s="160">
        <v>0</v>
      </c>
      <c r="G4" s="160">
        <v>0</v>
      </c>
      <c r="H4" s="160">
        <v>0</v>
      </c>
      <c r="I4" s="160">
        <v>0</v>
      </c>
      <c r="J4" s="160">
        <v>0</v>
      </c>
      <c r="K4" s="161">
        <v>2</v>
      </c>
      <c r="L4" s="161"/>
      <c r="M4" s="160">
        <v>0</v>
      </c>
      <c r="N4" s="160">
        <v>0</v>
      </c>
      <c r="O4" s="160">
        <v>0</v>
      </c>
      <c r="P4" s="160">
        <v>0</v>
      </c>
      <c r="Q4" s="160">
        <v>0</v>
      </c>
      <c r="R4" s="160">
        <v>0</v>
      </c>
      <c r="S4" s="161">
        <v>2</v>
      </c>
      <c r="T4" s="160">
        <v>0</v>
      </c>
      <c r="U4" s="160">
        <v>0</v>
      </c>
      <c r="V4" s="160">
        <v>0</v>
      </c>
      <c r="W4" s="160">
        <v>0</v>
      </c>
      <c r="X4" s="160">
        <v>0</v>
      </c>
      <c r="Y4" s="160">
        <v>0</v>
      </c>
      <c r="Z4" s="161">
        <v>2</v>
      </c>
      <c r="AA4" s="160">
        <v>0</v>
      </c>
      <c r="AB4" s="160">
        <v>0</v>
      </c>
      <c r="AC4" s="160">
        <v>0</v>
      </c>
      <c r="AD4" s="160">
        <v>0</v>
      </c>
      <c r="AE4" s="160">
        <v>0</v>
      </c>
      <c r="AF4" s="160">
        <v>0</v>
      </c>
      <c r="AG4" s="161">
        <v>2</v>
      </c>
      <c r="AH4" s="160">
        <v>0</v>
      </c>
      <c r="AI4" s="160">
        <v>0</v>
      </c>
      <c r="AJ4" s="160">
        <v>0</v>
      </c>
      <c r="AK4" s="160">
        <v>0</v>
      </c>
      <c r="AL4" s="160">
        <v>0</v>
      </c>
      <c r="AM4" s="160">
        <v>0</v>
      </c>
      <c r="AN4" s="161">
        <v>1</v>
      </c>
      <c r="AO4" s="160">
        <v>0</v>
      </c>
      <c r="AP4" s="160">
        <v>0</v>
      </c>
      <c r="AQ4" s="160">
        <v>0</v>
      </c>
      <c r="AR4" s="160">
        <v>0</v>
      </c>
      <c r="AS4" s="160">
        <v>0</v>
      </c>
      <c r="AT4" s="160">
        <v>0</v>
      </c>
      <c r="AU4" s="161">
        <v>1</v>
      </c>
      <c r="AV4" s="160">
        <v>0</v>
      </c>
      <c r="AW4" s="160">
        <v>0</v>
      </c>
      <c r="AX4" s="160">
        <v>0</v>
      </c>
      <c r="AY4" s="160">
        <v>0</v>
      </c>
      <c r="AZ4" s="160">
        <v>0</v>
      </c>
      <c r="BA4" s="160">
        <v>0</v>
      </c>
      <c r="BB4" s="161">
        <v>1</v>
      </c>
      <c r="BC4" s="160">
        <v>0</v>
      </c>
      <c r="BD4" s="160">
        <v>0</v>
      </c>
      <c r="BE4" s="160">
        <v>0</v>
      </c>
      <c r="BF4" s="160">
        <v>0</v>
      </c>
      <c r="BG4" s="160">
        <v>0</v>
      </c>
      <c r="BH4" s="160">
        <v>0</v>
      </c>
      <c r="BI4" s="160">
        <v>1</v>
      </c>
      <c r="BJ4" s="160">
        <v>0</v>
      </c>
      <c r="BK4" s="160">
        <v>0</v>
      </c>
      <c r="BL4" s="160">
        <v>0</v>
      </c>
      <c r="BM4" s="160">
        <v>0</v>
      </c>
      <c r="BN4" s="160">
        <v>0</v>
      </c>
      <c r="BO4" s="160">
        <v>0</v>
      </c>
      <c r="BP4" s="160">
        <v>1</v>
      </c>
      <c r="BQ4" s="162">
        <v>0</v>
      </c>
      <c r="BR4" s="160">
        <v>0</v>
      </c>
      <c r="BS4" s="160">
        <v>0</v>
      </c>
      <c r="BT4" s="160">
        <v>0</v>
      </c>
      <c r="BU4" s="160">
        <v>0</v>
      </c>
      <c r="BV4" s="160">
        <v>0</v>
      </c>
      <c r="BW4" s="161">
        <v>1</v>
      </c>
    </row>
    <row r="5" spans="1:75">
      <c r="A5" s="110">
        <v>0.5</v>
      </c>
      <c r="B5" s="115" t="s">
        <v>2318</v>
      </c>
      <c r="C5" s="95">
        <f>(SUM(E5:K5))*A5</f>
        <v>2</v>
      </c>
      <c r="D5" s="4">
        <v>2</v>
      </c>
      <c r="E5" s="2">
        <v>0</v>
      </c>
      <c r="F5" s="2">
        <v>0</v>
      </c>
      <c r="G5" s="2">
        <v>0</v>
      </c>
      <c r="H5" s="2">
        <v>0</v>
      </c>
      <c r="I5" s="2">
        <v>0</v>
      </c>
      <c r="J5" s="2">
        <v>2</v>
      </c>
      <c r="K5" s="3">
        <v>2</v>
      </c>
      <c r="L5" s="3">
        <v>1</v>
      </c>
      <c r="M5" s="2">
        <v>0</v>
      </c>
      <c r="N5" s="2">
        <v>0</v>
      </c>
      <c r="O5" s="2">
        <v>2</v>
      </c>
      <c r="P5" s="2">
        <v>2</v>
      </c>
      <c r="Q5" s="2">
        <v>2</v>
      </c>
      <c r="R5" s="2">
        <v>2</v>
      </c>
      <c r="S5" s="3">
        <v>2</v>
      </c>
      <c r="T5" s="2">
        <v>0</v>
      </c>
      <c r="U5" s="2">
        <v>0</v>
      </c>
      <c r="V5" s="2">
        <v>1</v>
      </c>
      <c r="W5" s="2">
        <v>1</v>
      </c>
      <c r="X5" s="2">
        <v>1</v>
      </c>
      <c r="Y5" s="2">
        <v>1</v>
      </c>
      <c r="Z5" s="3">
        <v>1</v>
      </c>
      <c r="AA5" s="2">
        <v>1</v>
      </c>
      <c r="AB5" s="2">
        <v>1</v>
      </c>
      <c r="AC5" s="2">
        <v>1</v>
      </c>
      <c r="AD5" s="2">
        <v>1</v>
      </c>
      <c r="AE5" s="2">
        <v>1</v>
      </c>
      <c r="AF5" s="2">
        <v>1</v>
      </c>
      <c r="AG5" s="3">
        <v>1</v>
      </c>
      <c r="AH5" s="2">
        <v>1</v>
      </c>
      <c r="AI5" s="2">
        <v>1</v>
      </c>
      <c r="AJ5" s="2">
        <v>1</v>
      </c>
      <c r="AK5" s="2">
        <v>1</v>
      </c>
      <c r="AL5" s="2">
        <v>1</v>
      </c>
      <c r="AM5" s="2">
        <v>1</v>
      </c>
      <c r="AN5" s="3">
        <v>1</v>
      </c>
      <c r="AO5" s="2">
        <v>0</v>
      </c>
      <c r="AP5" s="2">
        <v>0</v>
      </c>
      <c r="AQ5" s="2">
        <v>0</v>
      </c>
      <c r="AR5" s="2">
        <v>1</v>
      </c>
      <c r="AS5" s="2">
        <v>1</v>
      </c>
      <c r="AT5" s="2">
        <v>1</v>
      </c>
      <c r="AU5" s="3">
        <v>1</v>
      </c>
      <c r="AV5" s="2">
        <v>1</v>
      </c>
      <c r="AW5" s="2">
        <v>0</v>
      </c>
      <c r="AX5" s="2">
        <v>1</v>
      </c>
      <c r="AY5" s="2">
        <v>1</v>
      </c>
      <c r="AZ5" s="2">
        <v>1</v>
      </c>
      <c r="BA5" s="2">
        <v>1</v>
      </c>
      <c r="BB5" s="3">
        <v>1</v>
      </c>
      <c r="BC5" s="2">
        <v>0</v>
      </c>
      <c r="BD5" s="2">
        <v>0</v>
      </c>
      <c r="BE5" s="2">
        <v>1</v>
      </c>
      <c r="BF5" s="2">
        <v>1</v>
      </c>
      <c r="BG5" s="2">
        <v>1</v>
      </c>
      <c r="BH5" s="2">
        <v>1</v>
      </c>
      <c r="BI5" s="2">
        <v>1</v>
      </c>
      <c r="BJ5" s="2">
        <v>0</v>
      </c>
      <c r="BK5" s="2">
        <v>0</v>
      </c>
      <c r="BL5" s="2">
        <v>1</v>
      </c>
      <c r="BM5" s="2">
        <v>0</v>
      </c>
      <c r="BN5" s="2">
        <v>1</v>
      </c>
      <c r="BO5" s="2">
        <v>1</v>
      </c>
      <c r="BP5" s="2">
        <v>1</v>
      </c>
      <c r="BQ5" s="98">
        <v>0</v>
      </c>
      <c r="BR5" s="2">
        <v>0</v>
      </c>
      <c r="BS5" s="2">
        <v>1</v>
      </c>
      <c r="BT5" s="2">
        <v>1</v>
      </c>
      <c r="BU5" s="2">
        <v>1</v>
      </c>
      <c r="BV5" s="2">
        <v>1</v>
      </c>
      <c r="BW5" s="3">
        <v>1</v>
      </c>
    </row>
    <row r="6" spans="1:75">
      <c r="A6" s="108">
        <v>2</v>
      </c>
      <c r="B6" s="115" t="s">
        <v>2325</v>
      </c>
      <c r="C6" s="95">
        <f t="shared" ref="C6:C14" si="1">(SUM(E6:K6))*A6</f>
        <v>4</v>
      </c>
      <c r="D6" s="4">
        <v>1</v>
      </c>
      <c r="E6" s="2">
        <v>0</v>
      </c>
      <c r="F6" s="2">
        <v>0</v>
      </c>
      <c r="G6" s="2">
        <v>0</v>
      </c>
      <c r="H6" s="2">
        <v>0</v>
      </c>
      <c r="I6" s="2">
        <v>0</v>
      </c>
      <c r="J6" s="2">
        <v>1</v>
      </c>
      <c r="K6" s="3">
        <v>1</v>
      </c>
      <c r="L6" s="3">
        <v>1</v>
      </c>
      <c r="M6" s="2">
        <v>1</v>
      </c>
      <c r="N6" s="2">
        <v>1</v>
      </c>
      <c r="O6" s="2">
        <v>1</v>
      </c>
      <c r="P6" s="2">
        <v>1</v>
      </c>
      <c r="Q6" s="2">
        <v>1</v>
      </c>
      <c r="R6" s="2">
        <v>1</v>
      </c>
      <c r="S6" s="3">
        <v>1</v>
      </c>
      <c r="T6" s="2">
        <v>2</v>
      </c>
      <c r="U6" s="2">
        <v>1</v>
      </c>
      <c r="V6" s="2">
        <v>1</v>
      </c>
      <c r="W6" s="2">
        <v>1</v>
      </c>
      <c r="X6" s="2">
        <v>2</v>
      </c>
      <c r="Y6" s="2">
        <v>2</v>
      </c>
      <c r="Z6" s="3">
        <v>2</v>
      </c>
      <c r="AA6" s="2">
        <v>2</v>
      </c>
      <c r="AB6" s="2">
        <v>2</v>
      </c>
      <c r="AC6" s="2">
        <v>1</v>
      </c>
      <c r="AD6" s="2">
        <v>1</v>
      </c>
      <c r="AE6" s="2">
        <v>1</v>
      </c>
      <c r="AF6" s="2">
        <v>1</v>
      </c>
      <c r="AG6" s="3">
        <v>1</v>
      </c>
      <c r="AH6" s="2">
        <v>1</v>
      </c>
      <c r="AI6" s="2">
        <v>1</v>
      </c>
      <c r="AJ6" s="2">
        <v>1</v>
      </c>
      <c r="AK6" s="2">
        <v>1</v>
      </c>
      <c r="AL6" s="2">
        <v>1</v>
      </c>
      <c r="AM6" s="2">
        <v>1</v>
      </c>
      <c r="AN6" s="3">
        <v>1</v>
      </c>
      <c r="AO6" s="2">
        <v>1</v>
      </c>
      <c r="AP6" s="2">
        <v>1</v>
      </c>
      <c r="AQ6" s="2">
        <v>1</v>
      </c>
      <c r="AR6" s="2">
        <v>1</v>
      </c>
      <c r="AS6" s="2">
        <v>1</v>
      </c>
      <c r="AT6" s="2">
        <v>1</v>
      </c>
      <c r="AU6" s="3">
        <v>1</v>
      </c>
      <c r="AV6" s="2">
        <v>1</v>
      </c>
      <c r="AW6" s="2">
        <v>1</v>
      </c>
      <c r="AX6" s="2">
        <v>1</v>
      </c>
      <c r="AY6" s="2">
        <v>1</v>
      </c>
      <c r="AZ6" s="2">
        <v>1</v>
      </c>
      <c r="BA6" s="2">
        <v>1</v>
      </c>
      <c r="BB6" s="3">
        <v>1</v>
      </c>
      <c r="BC6" s="2">
        <v>1</v>
      </c>
      <c r="BD6" s="2">
        <v>1</v>
      </c>
      <c r="BE6" s="2">
        <v>1</v>
      </c>
      <c r="BF6" s="2">
        <v>1</v>
      </c>
      <c r="BG6" s="2">
        <v>1</v>
      </c>
      <c r="BH6" s="2">
        <v>1</v>
      </c>
      <c r="BI6" s="2">
        <v>1</v>
      </c>
      <c r="BJ6" s="2">
        <v>1</v>
      </c>
      <c r="BK6" s="2">
        <v>1</v>
      </c>
      <c r="BL6" s="2">
        <v>1</v>
      </c>
      <c r="BM6" s="2">
        <v>1</v>
      </c>
      <c r="BN6" s="2">
        <v>1</v>
      </c>
      <c r="BO6" s="2">
        <v>1</v>
      </c>
      <c r="BP6" s="2">
        <v>1</v>
      </c>
      <c r="BQ6" s="98">
        <v>1</v>
      </c>
      <c r="BR6" s="2">
        <v>0</v>
      </c>
      <c r="BS6" s="2">
        <v>0</v>
      </c>
      <c r="BT6" s="2">
        <v>0</v>
      </c>
      <c r="BU6" s="2">
        <v>0</v>
      </c>
      <c r="BV6" s="2">
        <v>0</v>
      </c>
      <c r="BW6" s="3">
        <v>0</v>
      </c>
    </row>
    <row r="7" spans="1:75">
      <c r="A7" s="108">
        <v>1</v>
      </c>
      <c r="B7" s="115" t="s">
        <v>2128</v>
      </c>
      <c r="C7" s="95">
        <f>(SUM(E7:K7))*A7</f>
        <v>0</v>
      </c>
      <c r="D7" s="4">
        <v>1</v>
      </c>
      <c r="E7" s="2">
        <v>0</v>
      </c>
      <c r="F7" s="2">
        <v>0</v>
      </c>
      <c r="G7" s="2">
        <v>0</v>
      </c>
      <c r="H7" s="2">
        <v>0</v>
      </c>
      <c r="I7" s="2">
        <v>0</v>
      </c>
      <c r="J7" s="2">
        <v>0</v>
      </c>
      <c r="K7" s="3">
        <v>0</v>
      </c>
      <c r="M7" s="2">
        <v>0</v>
      </c>
      <c r="N7" s="2">
        <v>0</v>
      </c>
      <c r="O7" s="2">
        <v>0</v>
      </c>
      <c r="P7" s="2">
        <v>1</v>
      </c>
      <c r="Q7" s="2">
        <v>0</v>
      </c>
      <c r="R7" s="2">
        <v>0</v>
      </c>
      <c r="S7" s="3">
        <v>0</v>
      </c>
      <c r="T7" s="2">
        <v>0</v>
      </c>
      <c r="U7" s="2">
        <v>0</v>
      </c>
      <c r="V7" s="2">
        <v>0</v>
      </c>
      <c r="W7" s="2">
        <v>0</v>
      </c>
      <c r="X7" s="2">
        <v>0</v>
      </c>
      <c r="Y7" s="2">
        <v>0</v>
      </c>
      <c r="Z7" s="3">
        <v>0</v>
      </c>
      <c r="AA7" s="2">
        <v>0</v>
      </c>
      <c r="AB7" s="2">
        <v>0</v>
      </c>
      <c r="AC7" s="2">
        <v>0</v>
      </c>
      <c r="AD7" s="2">
        <v>0</v>
      </c>
      <c r="AE7" s="2">
        <v>0</v>
      </c>
      <c r="AF7" s="2">
        <v>0</v>
      </c>
      <c r="AG7" s="3">
        <v>1</v>
      </c>
      <c r="AH7" s="2">
        <v>0</v>
      </c>
      <c r="AI7" s="2">
        <v>0</v>
      </c>
      <c r="AJ7" s="2">
        <v>0</v>
      </c>
      <c r="AK7" s="2">
        <v>0.5</v>
      </c>
      <c r="AL7" s="2">
        <v>0</v>
      </c>
      <c r="AM7" s="2">
        <v>0</v>
      </c>
      <c r="AN7" s="3">
        <v>0</v>
      </c>
      <c r="AO7" s="2">
        <v>0</v>
      </c>
      <c r="AP7" s="2">
        <v>0</v>
      </c>
      <c r="AQ7" s="2">
        <v>0</v>
      </c>
      <c r="AR7" s="2">
        <v>0</v>
      </c>
      <c r="AS7" s="2">
        <v>0</v>
      </c>
      <c r="AT7" s="2">
        <v>1</v>
      </c>
      <c r="AU7" s="3">
        <v>0</v>
      </c>
      <c r="AV7" s="2">
        <v>1</v>
      </c>
      <c r="AW7" s="2">
        <v>0</v>
      </c>
      <c r="AX7" s="2">
        <v>0</v>
      </c>
      <c r="AY7" s="2">
        <v>0</v>
      </c>
      <c r="AZ7" s="2">
        <v>0</v>
      </c>
      <c r="BA7" s="2">
        <v>0</v>
      </c>
      <c r="BB7" s="3">
        <v>1</v>
      </c>
      <c r="BC7" s="2">
        <v>0</v>
      </c>
      <c r="BD7" s="2">
        <v>0</v>
      </c>
      <c r="BE7" s="2">
        <v>0</v>
      </c>
      <c r="BF7" s="2">
        <v>0</v>
      </c>
      <c r="BG7" s="2">
        <v>0</v>
      </c>
      <c r="BH7" s="2">
        <v>0</v>
      </c>
      <c r="BI7" s="2">
        <v>1</v>
      </c>
      <c r="BJ7" s="2">
        <v>0</v>
      </c>
      <c r="BK7" s="2">
        <v>0</v>
      </c>
      <c r="BL7" s="2">
        <v>0</v>
      </c>
      <c r="BM7" s="2">
        <v>0</v>
      </c>
      <c r="BN7" s="2">
        <v>0</v>
      </c>
      <c r="BO7" s="2">
        <v>0</v>
      </c>
      <c r="BP7" s="2">
        <v>1</v>
      </c>
      <c r="BQ7" s="98">
        <v>0</v>
      </c>
      <c r="BR7" s="2">
        <v>0</v>
      </c>
      <c r="BS7" s="2">
        <v>0</v>
      </c>
      <c r="BT7" s="2">
        <v>0</v>
      </c>
      <c r="BU7" s="2">
        <v>0</v>
      </c>
      <c r="BV7" s="2">
        <v>0</v>
      </c>
      <c r="BW7" s="3">
        <v>1</v>
      </c>
    </row>
    <row r="8" spans="1:75">
      <c r="A8" s="110">
        <v>0.5</v>
      </c>
      <c r="B8" s="115" t="s">
        <v>2230</v>
      </c>
      <c r="C8" s="95">
        <f>(SUM(E8:K8))*A8</f>
        <v>0</v>
      </c>
      <c r="D8" s="4">
        <v>0</v>
      </c>
      <c r="E8" s="2">
        <v>0</v>
      </c>
      <c r="F8" s="2">
        <v>0</v>
      </c>
      <c r="G8" s="2">
        <v>0</v>
      </c>
      <c r="H8" s="2">
        <v>0</v>
      </c>
      <c r="I8" s="2">
        <v>0</v>
      </c>
      <c r="J8" s="2">
        <v>0</v>
      </c>
      <c r="K8" s="3">
        <v>0</v>
      </c>
      <c r="M8" s="2">
        <v>0</v>
      </c>
      <c r="N8" s="2">
        <v>0</v>
      </c>
      <c r="O8" s="2">
        <v>0</v>
      </c>
      <c r="P8" s="2">
        <v>0</v>
      </c>
      <c r="Q8" s="2">
        <v>0</v>
      </c>
      <c r="R8" s="2">
        <v>0</v>
      </c>
      <c r="S8" s="3">
        <v>0</v>
      </c>
      <c r="T8" s="2">
        <v>0</v>
      </c>
      <c r="U8" s="2">
        <v>0</v>
      </c>
      <c r="V8" s="2">
        <v>0</v>
      </c>
      <c r="W8" s="2">
        <v>0</v>
      </c>
      <c r="X8" s="2">
        <v>0</v>
      </c>
      <c r="Y8" s="2">
        <v>0</v>
      </c>
      <c r="Z8" s="3">
        <v>0</v>
      </c>
      <c r="AA8" s="2">
        <v>0</v>
      </c>
      <c r="AB8" s="2">
        <v>0</v>
      </c>
      <c r="AC8" s="2">
        <v>0</v>
      </c>
      <c r="AD8" s="2">
        <v>0</v>
      </c>
      <c r="AE8" s="2">
        <v>0</v>
      </c>
      <c r="AF8" s="2">
        <v>0</v>
      </c>
      <c r="AG8" s="3">
        <v>0</v>
      </c>
      <c r="AH8" s="2">
        <v>0</v>
      </c>
      <c r="AI8" s="2">
        <v>0</v>
      </c>
      <c r="AJ8" s="2">
        <v>0</v>
      </c>
      <c r="AK8" s="2">
        <v>0</v>
      </c>
      <c r="AL8" s="2">
        <v>0</v>
      </c>
      <c r="AM8" s="2">
        <v>0</v>
      </c>
      <c r="AN8" s="3">
        <v>0</v>
      </c>
      <c r="AO8" s="2">
        <v>0</v>
      </c>
      <c r="AP8" s="2">
        <v>0</v>
      </c>
      <c r="AQ8" s="2">
        <v>0</v>
      </c>
      <c r="AR8" s="2">
        <v>0</v>
      </c>
      <c r="AS8" s="2">
        <v>0</v>
      </c>
      <c r="AT8" s="2">
        <v>0</v>
      </c>
      <c r="AU8" s="3">
        <v>0</v>
      </c>
      <c r="AV8" s="2">
        <v>0</v>
      </c>
      <c r="AW8" s="2">
        <v>0</v>
      </c>
      <c r="AX8" s="2">
        <v>0</v>
      </c>
      <c r="AY8" s="2">
        <v>0</v>
      </c>
      <c r="AZ8" s="2">
        <v>0</v>
      </c>
      <c r="BA8" s="2">
        <v>0</v>
      </c>
      <c r="BB8" s="3">
        <v>0</v>
      </c>
      <c r="BC8" s="2">
        <v>0</v>
      </c>
      <c r="BD8" s="2">
        <v>0</v>
      </c>
      <c r="BE8" s="2">
        <v>0</v>
      </c>
      <c r="BF8" s="2">
        <v>0</v>
      </c>
      <c r="BG8" s="2">
        <v>0</v>
      </c>
      <c r="BH8" s="2">
        <v>0</v>
      </c>
      <c r="BI8" s="2">
        <v>0</v>
      </c>
      <c r="BJ8" s="2">
        <v>0</v>
      </c>
      <c r="BK8" s="2">
        <v>0</v>
      </c>
      <c r="BL8" s="2">
        <v>0</v>
      </c>
      <c r="BM8" s="2">
        <v>0</v>
      </c>
      <c r="BN8" s="2">
        <v>0</v>
      </c>
      <c r="BO8" s="2">
        <v>0</v>
      </c>
      <c r="BP8" s="2">
        <v>0</v>
      </c>
      <c r="BQ8" s="98">
        <v>0</v>
      </c>
      <c r="BR8" s="2">
        <v>0</v>
      </c>
      <c r="BS8" s="2">
        <v>0</v>
      </c>
      <c r="BT8" s="2">
        <v>0</v>
      </c>
      <c r="BU8" s="2">
        <v>0</v>
      </c>
      <c r="BV8" s="2">
        <v>0</v>
      </c>
      <c r="BW8" s="3">
        <v>0</v>
      </c>
    </row>
    <row r="9" spans="1:75">
      <c r="A9" s="110">
        <v>0.5</v>
      </c>
      <c r="B9" s="115" t="s">
        <v>2728</v>
      </c>
      <c r="C9" s="95">
        <f>(SUM(E9:K9))*A9</f>
        <v>0.5</v>
      </c>
      <c r="D9" s="4">
        <v>1</v>
      </c>
      <c r="E9" s="2">
        <v>0</v>
      </c>
      <c r="F9" s="2">
        <v>0</v>
      </c>
      <c r="G9" s="2">
        <v>0</v>
      </c>
      <c r="H9" s="2">
        <v>0</v>
      </c>
      <c r="I9" s="2">
        <v>0</v>
      </c>
      <c r="J9" s="2">
        <v>0</v>
      </c>
      <c r="K9" s="3">
        <v>1</v>
      </c>
      <c r="M9" s="2">
        <v>0</v>
      </c>
      <c r="N9" s="2">
        <v>0</v>
      </c>
      <c r="O9" s="2">
        <v>0</v>
      </c>
      <c r="P9" s="2">
        <v>0</v>
      </c>
      <c r="Q9" s="2">
        <v>0</v>
      </c>
      <c r="R9" s="2">
        <v>0</v>
      </c>
      <c r="S9" s="3">
        <v>1</v>
      </c>
      <c r="T9" s="2">
        <v>0</v>
      </c>
      <c r="U9" s="2">
        <v>0</v>
      </c>
      <c r="V9" s="2">
        <v>0</v>
      </c>
      <c r="W9" s="2">
        <v>0</v>
      </c>
      <c r="X9" s="2">
        <v>0</v>
      </c>
      <c r="Y9" s="2">
        <v>0</v>
      </c>
      <c r="Z9" s="3">
        <v>1</v>
      </c>
      <c r="AA9" s="2">
        <v>0</v>
      </c>
      <c r="AB9" s="2">
        <v>0</v>
      </c>
      <c r="AC9" s="2">
        <v>0</v>
      </c>
      <c r="AD9" s="2">
        <v>0</v>
      </c>
      <c r="AE9" s="2">
        <v>0</v>
      </c>
      <c r="AF9" s="2">
        <v>0</v>
      </c>
      <c r="AG9" s="3">
        <v>1</v>
      </c>
      <c r="AH9" s="2">
        <v>0</v>
      </c>
      <c r="AI9" s="2">
        <v>0</v>
      </c>
      <c r="AJ9" s="2">
        <v>0</v>
      </c>
      <c r="AK9" s="2">
        <v>0</v>
      </c>
      <c r="AL9" s="2">
        <v>0</v>
      </c>
      <c r="AM9" s="2">
        <v>0</v>
      </c>
      <c r="AN9" s="3">
        <v>1</v>
      </c>
      <c r="AO9" s="2">
        <v>0</v>
      </c>
      <c r="AP9" s="2">
        <v>0</v>
      </c>
      <c r="AQ9" s="2">
        <v>0</v>
      </c>
      <c r="AR9" s="2">
        <v>0</v>
      </c>
      <c r="AS9" s="2">
        <v>0</v>
      </c>
      <c r="AT9" s="2">
        <v>1</v>
      </c>
      <c r="AU9" s="3">
        <v>0</v>
      </c>
      <c r="AV9" s="2">
        <v>0</v>
      </c>
      <c r="AW9" s="2">
        <v>0</v>
      </c>
      <c r="AX9" s="2">
        <v>0</v>
      </c>
      <c r="AY9" s="2">
        <v>0</v>
      </c>
      <c r="AZ9" s="2">
        <v>0</v>
      </c>
      <c r="BA9" s="2">
        <v>1</v>
      </c>
      <c r="BB9" s="3">
        <v>0</v>
      </c>
      <c r="BC9" s="2">
        <v>0</v>
      </c>
      <c r="BD9" s="2">
        <v>0</v>
      </c>
      <c r="BE9" s="2">
        <v>0</v>
      </c>
      <c r="BF9" s="2">
        <v>0</v>
      </c>
      <c r="BG9" s="2">
        <v>0</v>
      </c>
      <c r="BH9" s="2">
        <v>0</v>
      </c>
      <c r="BI9" s="2">
        <v>1</v>
      </c>
      <c r="BJ9" s="2">
        <v>0</v>
      </c>
      <c r="BK9" s="2">
        <v>0</v>
      </c>
      <c r="BL9" s="2">
        <v>0</v>
      </c>
      <c r="BM9" s="2">
        <v>0</v>
      </c>
      <c r="BN9" s="2">
        <v>0</v>
      </c>
      <c r="BO9" s="2">
        <v>0</v>
      </c>
      <c r="BP9" s="2">
        <v>1</v>
      </c>
      <c r="BQ9" s="98">
        <v>0</v>
      </c>
      <c r="BR9" s="2">
        <v>0</v>
      </c>
      <c r="BS9" s="2">
        <v>0</v>
      </c>
      <c r="BT9" s="2">
        <v>0</v>
      </c>
      <c r="BU9" s="2">
        <v>0</v>
      </c>
      <c r="BV9" s="2">
        <v>0</v>
      </c>
      <c r="BW9" s="3">
        <v>1</v>
      </c>
    </row>
    <row r="10" spans="1:75">
      <c r="A10" s="110">
        <v>0.5</v>
      </c>
      <c r="B10" s="115" t="s">
        <v>2069</v>
      </c>
      <c r="C10" s="95">
        <f t="shared" si="1"/>
        <v>3</v>
      </c>
      <c r="D10" s="4">
        <v>3</v>
      </c>
      <c r="E10" s="2">
        <v>0</v>
      </c>
      <c r="F10" s="2">
        <v>0</v>
      </c>
      <c r="G10" s="2">
        <v>0</v>
      </c>
      <c r="H10" s="2">
        <v>0</v>
      </c>
      <c r="I10" s="2">
        <v>0</v>
      </c>
      <c r="J10" s="2">
        <v>3</v>
      </c>
      <c r="K10" s="3">
        <v>3</v>
      </c>
      <c r="L10" s="3">
        <v>1</v>
      </c>
      <c r="M10" s="2">
        <v>3</v>
      </c>
      <c r="N10" s="2">
        <v>3</v>
      </c>
      <c r="O10" s="2">
        <v>3</v>
      </c>
      <c r="P10" s="2">
        <v>3</v>
      </c>
      <c r="Q10" s="2">
        <v>3</v>
      </c>
      <c r="R10" s="2">
        <v>3</v>
      </c>
      <c r="S10" s="3">
        <v>3</v>
      </c>
      <c r="T10" s="2">
        <v>3</v>
      </c>
      <c r="U10" s="2">
        <v>3</v>
      </c>
      <c r="V10" s="2">
        <v>3</v>
      </c>
      <c r="W10" s="2">
        <v>3</v>
      </c>
      <c r="X10" s="2">
        <v>3</v>
      </c>
      <c r="Y10" s="2">
        <v>3</v>
      </c>
      <c r="Z10" s="3">
        <v>3</v>
      </c>
      <c r="AA10" s="2">
        <v>3</v>
      </c>
      <c r="AB10" s="2">
        <v>3</v>
      </c>
      <c r="AC10" s="2">
        <v>3</v>
      </c>
      <c r="AD10" s="2">
        <v>3</v>
      </c>
      <c r="AE10" s="2">
        <v>3</v>
      </c>
      <c r="AF10" s="2">
        <v>3</v>
      </c>
      <c r="AG10" s="3">
        <v>3</v>
      </c>
      <c r="AH10" s="2">
        <v>3</v>
      </c>
      <c r="AI10" s="2">
        <v>3</v>
      </c>
      <c r="AJ10" s="2">
        <v>3</v>
      </c>
      <c r="AK10" s="2">
        <v>3</v>
      </c>
      <c r="AL10" s="2">
        <v>3</v>
      </c>
      <c r="AM10" s="2">
        <v>3</v>
      </c>
      <c r="AN10" s="3">
        <v>3</v>
      </c>
      <c r="AO10" s="2">
        <v>3</v>
      </c>
      <c r="AP10" s="2">
        <v>3</v>
      </c>
      <c r="AQ10" s="2">
        <v>3</v>
      </c>
      <c r="AR10" s="2">
        <v>3</v>
      </c>
      <c r="AS10" s="2">
        <v>3</v>
      </c>
      <c r="AT10" s="2">
        <v>3</v>
      </c>
      <c r="AU10" s="3">
        <v>3</v>
      </c>
      <c r="AV10" s="2">
        <v>1</v>
      </c>
      <c r="AW10" s="2">
        <v>1</v>
      </c>
      <c r="AX10" s="2">
        <v>1</v>
      </c>
      <c r="AY10" s="2">
        <v>1</v>
      </c>
      <c r="AZ10" s="2">
        <v>1</v>
      </c>
      <c r="BA10" s="2">
        <v>1</v>
      </c>
      <c r="BB10" s="3">
        <v>1</v>
      </c>
      <c r="BC10" s="2">
        <v>1</v>
      </c>
      <c r="BD10" s="2">
        <v>1</v>
      </c>
      <c r="BE10" s="2">
        <v>1</v>
      </c>
      <c r="BF10" s="2">
        <v>1</v>
      </c>
      <c r="BG10" s="2">
        <v>1</v>
      </c>
      <c r="BH10" s="2">
        <v>1</v>
      </c>
      <c r="BI10" s="2">
        <v>1</v>
      </c>
      <c r="BJ10" s="2">
        <v>1</v>
      </c>
      <c r="BK10" s="2">
        <v>1</v>
      </c>
      <c r="BL10" s="2">
        <v>1</v>
      </c>
      <c r="BM10" s="2">
        <v>1</v>
      </c>
      <c r="BN10" s="2">
        <v>1</v>
      </c>
      <c r="BO10" s="2">
        <v>1</v>
      </c>
      <c r="BP10" s="2">
        <v>1</v>
      </c>
      <c r="BQ10" s="98">
        <v>1</v>
      </c>
      <c r="BR10" s="2">
        <v>1</v>
      </c>
      <c r="BS10" s="2">
        <v>1</v>
      </c>
      <c r="BT10" s="2">
        <v>1</v>
      </c>
      <c r="BU10" s="2">
        <v>1</v>
      </c>
      <c r="BV10" s="2">
        <v>1</v>
      </c>
      <c r="BW10" s="3">
        <v>1</v>
      </c>
    </row>
    <row r="11" spans="1:75">
      <c r="A11" s="110">
        <v>0.5</v>
      </c>
      <c r="B11" s="115" t="s">
        <v>88</v>
      </c>
      <c r="C11" s="95">
        <f t="shared" si="1"/>
        <v>1</v>
      </c>
      <c r="D11" s="4">
        <v>2</v>
      </c>
      <c r="E11" s="2">
        <v>0</v>
      </c>
      <c r="F11" s="2">
        <v>0</v>
      </c>
      <c r="G11" s="2">
        <v>0</v>
      </c>
      <c r="H11" s="2">
        <v>0</v>
      </c>
      <c r="I11" s="2">
        <v>0</v>
      </c>
      <c r="J11" s="2">
        <v>1</v>
      </c>
      <c r="K11" s="3">
        <v>1</v>
      </c>
      <c r="L11" s="3">
        <v>5</v>
      </c>
      <c r="M11" s="2">
        <v>2</v>
      </c>
      <c r="N11" s="2">
        <v>1</v>
      </c>
      <c r="O11" s="2">
        <v>1</v>
      </c>
      <c r="P11" s="2">
        <v>1</v>
      </c>
      <c r="Q11" s="2">
        <v>1</v>
      </c>
      <c r="R11" s="2">
        <v>1</v>
      </c>
      <c r="S11" s="3">
        <v>2</v>
      </c>
      <c r="T11" s="2">
        <v>2</v>
      </c>
      <c r="U11" s="2">
        <v>2</v>
      </c>
      <c r="V11" s="2">
        <v>1</v>
      </c>
      <c r="W11" s="2">
        <v>1</v>
      </c>
      <c r="X11" s="2">
        <v>2</v>
      </c>
      <c r="Y11" s="2">
        <v>2</v>
      </c>
      <c r="Z11" s="3">
        <v>2</v>
      </c>
      <c r="AA11" s="2">
        <v>0</v>
      </c>
      <c r="AB11" s="2">
        <v>1</v>
      </c>
      <c r="AC11" s="2">
        <v>1</v>
      </c>
      <c r="AD11" s="2">
        <v>1</v>
      </c>
      <c r="AE11" s="2">
        <v>2</v>
      </c>
      <c r="AF11" s="2">
        <v>2</v>
      </c>
      <c r="AG11" s="3">
        <v>1</v>
      </c>
      <c r="AH11" s="2">
        <v>1</v>
      </c>
      <c r="AI11" s="2">
        <v>1</v>
      </c>
      <c r="AJ11" s="2">
        <v>1</v>
      </c>
      <c r="AK11" s="2">
        <v>1</v>
      </c>
      <c r="AL11" s="2">
        <v>0</v>
      </c>
      <c r="AM11" s="2">
        <v>1</v>
      </c>
      <c r="AN11" s="3">
        <v>2</v>
      </c>
      <c r="AO11" s="2">
        <v>1</v>
      </c>
      <c r="AP11" s="2">
        <v>2</v>
      </c>
      <c r="AQ11" s="2">
        <v>2</v>
      </c>
      <c r="AR11" s="2">
        <v>1</v>
      </c>
      <c r="AS11" s="2">
        <v>2</v>
      </c>
      <c r="AT11" s="2">
        <v>2</v>
      </c>
      <c r="AU11" s="3">
        <v>2</v>
      </c>
      <c r="AV11" s="2">
        <v>4</v>
      </c>
      <c r="AW11" s="2">
        <v>5</v>
      </c>
      <c r="AX11" s="2">
        <v>2</v>
      </c>
      <c r="AY11" s="2">
        <v>3</v>
      </c>
      <c r="AZ11" s="2">
        <v>4</v>
      </c>
      <c r="BA11" s="2">
        <v>3</v>
      </c>
      <c r="BB11" s="3">
        <v>4</v>
      </c>
      <c r="BC11" s="2">
        <v>3</v>
      </c>
      <c r="BD11" s="2">
        <v>4</v>
      </c>
      <c r="BE11" s="2">
        <v>4</v>
      </c>
      <c r="BF11" s="2">
        <v>4</v>
      </c>
      <c r="BG11" s="2">
        <v>3</v>
      </c>
      <c r="BH11" s="2">
        <v>3</v>
      </c>
      <c r="BI11" s="2">
        <v>3</v>
      </c>
      <c r="BJ11" s="2">
        <v>4</v>
      </c>
      <c r="BK11" s="2">
        <v>3</v>
      </c>
      <c r="BL11" s="2">
        <v>2</v>
      </c>
      <c r="BM11" s="2">
        <v>4</v>
      </c>
      <c r="BN11" s="2">
        <v>2</v>
      </c>
      <c r="BO11" s="2">
        <v>4</v>
      </c>
      <c r="BP11" s="2">
        <v>5</v>
      </c>
      <c r="BQ11" s="98">
        <v>1</v>
      </c>
      <c r="BR11" s="2">
        <v>4</v>
      </c>
      <c r="BS11" s="2">
        <v>4</v>
      </c>
      <c r="BT11" s="2">
        <v>5</v>
      </c>
      <c r="BU11" s="2">
        <v>4</v>
      </c>
      <c r="BV11" s="2">
        <v>3</v>
      </c>
      <c r="BW11" s="3">
        <v>4</v>
      </c>
    </row>
    <row r="12" spans="1:75">
      <c r="A12" s="108">
        <v>1</v>
      </c>
      <c r="B12" s="115" t="s">
        <v>1312</v>
      </c>
      <c r="C12" s="95">
        <f t="shared" si="1"/>
        <v>-2</v>
      </c>
      <c r="D12" s="4">
        <v>0</v>
      </c>
      <c r="E12" s="2">
        <v>0</v>
      </c>
      <c r="F12" s="2">
        <v>0</v>
      </c>
      <c r="G12" s="2">
        <v>0</v>
      </c>
      <c r="H12" s="2">
        <v>0</v>
      </c>
      <c r="I12" s="2">
        <v>0</v>
      </c>
      <c r="J12" s="2">
        <v>0</v>
      </c>
      <c r="K12" s="3">
        <v>-2</v>
      </c>
      <c r="L12" s="3">
        <v>0</v>
      </c>
      <c r="M12" s="2">
        <v>-1</v>
      </c>
      <c r="N12" s="2">
        <v>-1</v>
      </c>
      <c r="O12" s="2">
        <v>-1</v>
      </c>
      <c r="P12" s="2">
        <v>0</v>
      </c>
      <c r="Q12" s="2">
        <v>0</v>
      </c>
      <c r="R12" s="2">
        <v>-1</v>
      </c>
      <c r="S12" s="3">
        <v>-2</v>
      </c>
      <c r="T12" s="2">
        <v>-1</v>
      </c>
      <c r="U12" s="2">
        <v>-1</v>
      </c>
      <c r="V12" s="2">
        <v>-2</v>
      </c>
      <c r="W12" s="2">
        <v>-2</v>
      </c>
      <c r="X12" s="2">
        <v>-2</v>
      </c>
      <c r="Y12" s="2">
        <v>0</v>
      </c>
      <c r="Z12" s="3">
        <v>-1</v>
      </c>
      <c r="AA12" s="2">
        <v>1</v>
      </c>
      <c r="AB12" s="2">
        <v>-1</v>
      </c>
      <c r="AC12" s="2">
        <v>0</v>
      </c>
      <c r="AD12" s="2">
        <v>-1</v>
      </c>
      <c r="AE12" s="2">
        <v>-1</v>
      </c>
      <c r="AF12" s="2">
        <v>-3</v>
      </c>
      <c r="AG12" s="3">
        <v>-2</v>
      </c>
      <c r="AH12" s="2">
        <v>-1</v>
      </c>
      <c r="AI12" s="2">
        <v>0</v>
      </c>
      <c r="AJ12" s="2">
        <v>0</v>
      </c>
      <c r="AK12" s="2">
        <v>0</v>
      </c>
      <c r="AL12" s="2">
        <v>0</v>
      </c>
      <c r="AM12" s="2">
        <v>-1</v>
      </c>
      <c r="AN12" s="3">
        <v>-1</v>
      </c>
      <c r="AO12" s="2">
        <v>-1</v>
      </c>
      <c r="AP12" s="2">
        <v>-1</v>
      </c>
      <c r="AQ12" s="2">
        <v>-1</v>
      </c>
      <c r="AR12" s="2">
        <v>-1</v>
      </c>
      <c r="AS12" s="2">
        <v>-1</v>
      </c>
      <c r="AT12" s="2">
        <v>-1</v>
      </c>
      <c r="AU12" s="3">
        <v>-1</v>
      </c>
      <c r="AV12" s="2">
        <v>93</v>
      </c>
      <c r="AW12" s="2">
        <v>92</v>
      </c>
      <c r="AX12" s="2">
        <v>92</v>
      </c>
      <c r="AY12" s="2">
        <v>93</v>
      </c>
      <c r="AZ12" s="2">
        <v>93</v>
      </c>
      <c r="BA12" s="2">
        <v>92</v>
      </c>
      <c r="BB12" s="3">
        <v>93</v>
      </c>
      <c r="BC12" s="2">
        <v>92</v>
      </c>
      <c r="BD12" s="2">
        <v>93</v>
      </c>
      <c r="BE12" s="2">
        <v>93</v>
      </c>
      <c r="BF12" s="2">
        <v>93</v>
      </c>
      <c r="BG12" s="2">
        <v>93</v>
      </c>
      <c r="BH12" s="2">
        <v>93</v>
      </c>
      <c r="BI12" s="2">
        <v>94</v>
      </c>
      <c r="BJ12" s="2">
        <v>93</v>
      </c>
      <c r="BK12" s="2">
        <v>93</v>
      </c>
      <c r="BL12" s="2">
        <v>93</v>
      </c>
      <c r="BM12" s="2">
        <v>93</v>
      </c>
      <c r="BN12" s="2">
        <v>93</v>
      </c>
      <c r="BO12" s="2">
        <v>93</v>
      </c>
      <c r="BP12" s="2">
        <v>93</v>
      </c>
      <c r="BQ12" s="98">
        <v>93</v>
      </c>
      <c r="BR12" s="2">
        <v>94</v>
      </c>
      <c r="BS12" s="2">
        <v>93</v>
      </c>
      <c r="BT12" s="2">
        <v>93</v>
      </c>
      <c r="BU12" s="2">
        <v>93</v>
      </c>
      <c r="BV12" s="2">
        <v>93</v>
      </c>
      <c r="BW12" s="3">
        <v>94</v>
      </c>
    </row>
    <row r="13" spans="1:75">
      <c r="A13" s="110">
        <v>0.5</v>
      </c>
      <c r="B13" s="115" t="s">
        <v>89</v>
      </c>
      <c r="C13" s="95">
        <f t="shared" si="1"/>
        <v>1.5</v>
      </c>
      <c r="D13" s="4">
        <v>2</v>
      </c>
      <c r="E13" s="2">
        <v>0</v>
      </c>
      <c r="F13" s="2">
        <v>0</v>
      </c>
      <c r="G13" s="2">
        <v>0</v>
      </c>
      <c r="H13" s="2">
        <v>0</v>
      </c>
      <c r="I13" s="2">
        <v>0</v>
      </c>
      <c r="J13" s="2">
        <v>2</v>
      </c>
      <c r="K13" s="3">
        <v>1</v>
      </c>
      <c r="L13" s="3">
        <v>3</v>
      </c>
      <c r="M13" s="2">
        <v>1</v>
      </c>
      <c r="N13" s="2">
        <v>1</v>
      </c>
      <c r="O13" s="2">
        <v>1</v>
      </c>
      <c r="P13" s="2">
        <v>2</v>
      </c>
      <c r="Q13" s="2">
        <v>2</v>
      </c>
      <c r="R13" s="2">
        <v>2</v>
      </c>
      <c r="S13" s="3">
        <v>2</v>
      </c>
      <c r="T13" s="2">
        <v>2</v>
      </c>
      <c r="U13" s="2">
        <v>1</v>
      </c>
      <c r="V13" s="2">
        <v>1</v>
      </c>
      <c r="W13" s="2">
        <v>2</v>
      </c>
      <c r="X13" s="2">
        <v>2</v>
      </c>
      <c r="Y13" s="2">
        <v>2</v>
      </c>
      <c r="Z13" s="3">
        <v>2</v>
      </c>
      <c r="AA13" s="2">
        <v>0</v>
      </c>
      <c r="AB13" s="2">
        <v>2</v>
      </c>
      <c r="AC13" s="2">
        <v>2</v>
      </c>
      <c r="AD13" s="2">
        <v>2</v>
      </c>
      <c r="AE13" s="2">
        <v>2</v>
      </c>
      <c r="AF13" s="2">
        <v>2</v>
      </c>
      <c r="AG13" s="3">
        <v>2</v>
      </c>
      <c r="AH13" s="2">
        <v>0</v>
      </c>
      <c r="AI13" s="2">
        <v>1</v>
      </c>
      <c r="AJ13" s="2">
        <v>1</v>
      </c>
      <c r="AK13" s="2">
        <v>2</v>
      </c>
      <c r="AL13" s="2">
        <v>1</v>
      </c>
      <c r="AM13" s="2">
        <v>2</v>
      </c>
      <c r="AN13" s="3">
        <v>1</v>
      </c>
      <c r="AO13" s="2">
        <v>1</v>
      </c>
      <c r="AP13" s="2">
        <v>1</v>
      </c>
      <c r="AQ13" s="2">
        <v>2</v>
      </c>
      <c r="AR13" s="2">
        <v>2</v>
      </c>
      <c r="AS13" s="2">
        <v>2</v>
      </c>
      <c r="AT13" s="2">
        <v>2</v>
      </c>
      <c r="AU13" s="3">
        <v>2</v>
      </c>
      <c r="AV13" s="2">
        <v>2</v>
      </c>
      <c r="AW13" s="2">
        <v>1</v>
      </c>
      <c r="AX13" s="2">
        <v>2</v>
      </c>
      <c r="AY13" s="2">
        <v>2</v>
      </c>
      <c r="AZ13" s="2">
        <v>2</v>
      </c>
      <c r="BA13" s="2">
        <v>3</v>
      </c>
      <c r="BB13" s="3">
        <v>3</v>
      </c>
      <c r="BC13" s="2">
        <v>2</v>
      </c>
      <c r="BD13" s="2">
        <v>2</v>
      </c>
      <c r="BE13" s="2">
        <v>2</v>
      </c>
      <c r="BF13" s="2">
        <v>1</v>
      </c>
      <c r="BG13" s="2">
        <v>2</v>
      </c>
      <c r="BH13" s="2">
        <v>2</v>
      </c>
      <c r="BI13" s="2">
        <v>2</v>
      </c>
      <c r="BJ13" s="2">
        <v>2</v>
      </c>
      <c r="BK13" s="2">
        <v>1</v>
      </c>
      <c r="BL13" s="2">
        <v>1</v>
      </c>
      <c r="BM13" s="2">
        <v>2</v>
      </c>
      <c r="BN13" s="2">
        <v>2</v>
      </c>
      <c r="BO13" s="2">
        <v>3</v>
      </c>
      <c r="BP13" s="2">
        <v>3</v>
      </c>
      <c r="BQ13" s="98">
        <v>3</v>
      </c>
      <c r="BR13" s="2">
        <v>2</v>
      </c>
      <c r="BS13" s="2">
        <v>2</v>
      </c>
      <c r="BT13" s="2">
        <v>2</v>
      </c>
      <c r="BU13" s="2">
        <v>3</v>
      </c>
      <c r="BV13" s="2">
        <v>2</v>
      </c>
      <c r="BW13" s="3">
        <v>3</v>
      </c>
    </row>
    <row r="14" spans="1:75">
      <c r="A14" s="110">
        <v>0.5</v>
      </c>
      <c r="B14" s="115" t="s">
        <v>2317</v>
      </c>
      <c r="C14" s="95">
        <f t="shared" si="1"/>
        <v>2</v>
      </c>
      <c r="D14" s="4">
        <v>2</v>
      </c>
      <c r="E14" s="2">
        <v>0</v>
      </c>
      <c r="F14" s="2">
        <v>0</v>
      </c>
      <c r="G14" s="2">
        <v>0</v>
      </c>
      <c r="H14" s="2">
        <v>0</v>
      </c>
      <c r="I14" s="2">
        <v>0</v>
      </c>
      <c r="J14" s="2">
        <v>2</v>
      </c>
      <c r="K14" s="3">
        <v>2</v>
      </c>
      <c r="M14" s="2">
        <v>0</v>
      </c>
      <c r="N14" s="2">
        <v>2</v>
      </c>
      <c r="O14" s="2">
        <v>2</v>
      </c>
      <c r="P14" s="2">
        <v>1</v>
      </c>
      <c r="Q14" s="2">
        <v>2</v>
      </c>
      <c r="R14" s="2">
        <v>2</v>
      </c>
      <c r="S14" s="3">
        <v>2</v>
      </c>
      <c r="T14" s="2">
        <v>0</v>
      </c>
      <c r="U14" s="2">
        <v>0</v>
      </c>
      <c r="V14" s="2">
        <v>0</v>
      </c>
      <c r="W14" s="2">
        <v>0</v>
      </c>
      <c r="X14" s="2">
        <v>0</v>
      </c>
      <c r="Y14" s="2">
        <v>0</v>
      </c>
      <c r="Z14" s="3">
        <v>0</v>
      </c>
      <c r="AA14" s="2">
        <v>0</v>
      </c>
      <c r="AB14" s="2">
        <v>0</v>
      </c>
      <c r="AC14" s="2">
        <v>0</v>
      </c>
      <c r="AD14" s="2">
        <v>0</v>
      </c>
      <c r="AE14" s="2">
        <v>0</v>
      </c>
      <c r="AF14" s="2">
        <v>0</v>
      </c>
      <c r="AG14" s="3">
        <v>0</v>
      </c>
      <c r="AH14" s="2">
        <v>0</v>
      </c>
      <c r="AI14" s="2">
        <v>0</v>
      </c>
      <c r="AJ14" s="2">
        <v>0</v>
      </c>
      <c r="AK14" s="2">
        <v>0</v>
      </c>
      <c r="AL14" s="2">
        <v>0</v>
      </c>
      <c r="AM14" s="2">
        <v>0</v>
      </c>
      <c r="AN14" s="3">
        <v>0</v>
      </c>
      <c r="AO14" s="2">
        <v>0</v>
      </c>
      <c r="AP14" s="2">
        <v>0</v>
      </c>
      <c r="AQ14" s="2">
        <v>0</v>
      </c>
      <c r="AR14" s="2">
        <v>0</v>
      </c>
      <c r="AS14" s="2">
        <v>0</v>
      </c>
      <c r="AT14" s="2">
        <v>0</v>
      </c>
      <c r="AU14" s="3">
        <v>0</v>
      </c>
      <c r="AV14" s="2">
        <v>0</v>
      </c>
      <c r="AW14" s="2">
        <v>0</v>
      </c>
      <c r="AX14" s="2">
        <v>0</v>
      </c>
      <c r="AY14" s="2">
        <v>0</v>
      </c>
      <c r="AZ14" s="2">
        <v>0</v>
      </c>
      <c r="BA14" s="2">
        <v>0</v>
      </c>
      <c r="BB14" s="3">
        <v>0</v>
      </c>
      <c r="BC14" s="2">
        <v>0</v>
      </c>
      <c r="BD14" s="2">
        <v>0</v>
      </c>
      <c r="BE14" s="2">
        <v>0</v>
      </c>
      <c r="BF14" s="2">
        <v>0</v>
      </c>
      <c r="BG14" s="2">
        <v>0</v>
      </c>
      <c r="BH14" s="2">
        <v>0</v>
      </c>
      <c r="BI14" s="2">
        <v>0</v>
      </c>
      <c r="BJ14" s="2">
        <v>0</v>
      </c>
      <c r="BK14" s="2">
        <v>0</v>
      </c>
      <c r="BL14" s="2">
        <v>0</v>
      </c>
      <c r="BM14" s="2">
        <v>0</v>
      </c>
      <c r="BN14" s="2">
        <v>0</v>
      </c>
      <c r="BO14" s="2">
        <v>0</v>
      </c>
      <c r="BP14" s="2">
        <v>0</v>
      </c>
      <c r="BQ14" s="98">
        <v>0</v>
      </c>
      <c r="BR14" s="2">
        <v>0</v>
      </c>
      <c r="BS14" s="2">
        <v>0</v>
      </c>
      <c r="BT14" s="2">
        <v>0</v>
      </c>
      <c r="BU14" s="2">
        <v>0</v>
      </c>
      <c r="BV14" s="2">
        <v>0</v>
      </c>
      <c r="BW14" s="3">
        <v>0</v>
      </c>
    </row>
    <row r="15" spans="1:75">
      <c r="A15" s="110">
        <v>0.5</v>
      </c>
      <c r="B15" s="115" t="s">
        <v>1311</v>
      </c>
      <c r="C15" s="95">
        <f>(SUM(E15:K15))*A15</f>
        <v>1</v>
      </c>
      <c r="D15" s="4">
        <v>1</v>
      </c>
      <c r="E15" s="2">
        <v>0</v>
      </c>
      <c r="F15" s="2">
        <v>0</v>
      </c>
      <c r="G15" s="2">
        <v>0</v>
      </c>
      <c r="H15" s="2">
        <v>0</v>
      </c>
      <c r="I15" s="2">
        <v>0</v>
      </c>
      <c r="J15" s="2">
        <v>1</v>
      </c>
      <c r="K15" s="3">
        <v>1</v>
      </c>
      <c r="L15" s="3">
        <v>1</v>
      </c>
      <c r="M15" s="2">
        <v>0</v>
      </c>
      <c r="N15" s="2">
        <v>1</v>
      </c>
      <c r="O15" s="2">
        <v>1</v>
      </c>
      <c r="P15" s="2">
        <v>1</v>
      </c>
      <c r="Q15" s="2">
        <v>1</v>
      </c>
      <c r="R15" s="2">
        <v>1</v>
      </c>
      <c r="S15" s="3">
        <v>0</v>
      </c>
      <c r="T15" s="2">
        <v>0</v>
      </c>
      <c r="U15" s="2">
        <v>1</v>
      </c>
      <c r="V15" s="2">
        <v>1</v>
      </c>
      <c r="W15" s="2">
        <v>0</v>
      </c>
      <c r="X15" s="2">
        <v>0</v>
      </c>
      <c r="Y15" s="2">
        <v>1</v>
      </c>
      <c r="Z15" s="3">
        <v>1</v>
      </c>
      <c r="AA15" s="2">
        <v>1</v>
      </c>
      <c r="AB15" s="2">
        <v>1</v>
      </c>
      <c r="AC15" s="2">
        <v>1</v>
      </c>
      <c r="AD15" s="2">
        <v>0</v>
      </c>
      <c r="AE15" s="2">
        <v>1</v>
      </c>
      <c r="AF15" s="2">
        <v>1</v>
      </c>
      <c r="AG15" s="3">
        <v>0</v>
      </c>
      <c r="AH15" s="2">
        <v>1</v>
      </c>
      <c r="AI15" s="2">
        <v>1</v>
      </c>
      <c r="AJ15" s="2">
        <v>1</v>
      </c>
      <c r="AK15" s="2">
        <v>1</v>
      </c>
      <c r="AL15" s="2">
        <v>1</v>
      </c>
      <c r="AM15" s="2">
        <v>1</v>
      </c>
      <c r="AN15" s="3">
        <v>1</v>
      </c>
      <c r="AO15" s="2">
        <v>0</v>
      </c>
      <c r="AP15" s="2">
        <v>0</v>
      </c>
      <c r="AQ15" s="2">
        <v>1</v>
      </c>
      <c r="AR15" s="2">
        <v>1</v>
      </c>
      <c r="AS15" s="2">
        <v>1</v>
      </c>
      <c r="AT15" s="2">
        <v>1</v>
      </c>
      <c r="AU15" s="3">
        <v>1</v>
      </c>
      <c r="AV15" s="2">
        <v>1</v>
      </c>
      <c r="AW15" s="2">
        <v>0</v>
      </c>
      <c r="AX15" s="2">
        <v>1</v>
      </c>
      <c r="AY15" s="2">
        <v>1</v>
      </c>
      <c r="AZ15" s="2">
        <v>1</v>
      </c>
      <c r="BA15" s="2">
        <v>1</v>
      </c>
      <c r="BB15" s="3">
        <v>1</v>
      </c>
      <c r="BC15" s="2">
        <v>0</v>
      </c>
      <c r="BD15" s="2">
        <v>1</v>
      </c>
      <c r="BE15" s="2">
        <v>1</v>
      </c>
      <c r="BF15" s="2">
        <v>1</v>
      </c>
      <c r="BG15" s="2">
        <v>1</v>
      </c>
      <c r="BH15" s="2">
        <v>1</v>
      </c>
      <c r="BI15" s="2">
        <v>1</v>
      </c>
      <c r="BJ15" s="2">
        <v>1</v>
      </c>
      <c r="BK15" s="2">
        <v>1</v>
      </c>
      <c r="BL15" s="2">
        <v>1</v>
      </c>
      <c r="BM15" s="2">
        <v>1</v>
      </c>
      <c r="BN15" s="2">
        <v>1</v>
      </c>
      <c r="BO15" s="2">
        <v>1</v>
      </c>
      <c r="BP15" s="2">
        <v>1</v>
      </c>
      <c r="BQ15" s="98">
        <v>1</v>
      </c>
      <c r="BR15" s="2">
        <v>1</v>
      </c>
      <c r="BS15" s="2">
        <v>1</v>
      </c>
      <c r="BT15" s="2">
        <v>1</v>
      </c>
      <c r="BU15" s="2">
        <v>1</v>
      </c>
      <c r="BV15" s="2">
        <v>1</v>
      </c>
      <c r="BW15" s="3">
        <v>1</v>
      </c>
    </row>
    <row r="16" spans="1:75">
      <c r="A16" s="110">
        <v>0.5</v>
      </c>
      <c r="B16" s="115" t="s">
        <v>1632</v>
      </c>
      <c r="C16" s="95">
        <f>(SUM(E16:K16))*A16</f>
        <v>1</v>
      </c>
      <c r="D16" s="4">
        <v>1</v>
      </c>
      <c r="E16" s="2">
        <v>0</v>
      </c>
      <c r="F16" s="2">
        <v>0</v>
      </c>
      <c r="G16" s="2">
        <v>0</v>
      </c>
      <c r="H16" s="2">
        <v>0</v>
      </c>
      <c r="I16" s="2">
        <v>0</v>
      </c>
      <c r="J16" s="2">
        <v>1</v>
      </c>
      <c r="K16" s="3">
        <v>1</v>
      </c>
      <c r="M16" s="2">
        <v>0</v>
      </c>
      <c r="N16" s="2">
        <v>1</v>
      </c>
      <c r="O16" s="2">
        <v>1</v>
      </c>
      <c r="P16" s="2">
        <v>1</v>
      </c>
      <c r="Q16" s="2">
        <v>1</v>
      </c>
      <c r="R16" s="2">
        <v>1</v>
      </c>
      <c r="S16" s="3">
        <v>0</v>
      </c>
      <c r="T16" s="2">
        <v>0</v>
      </c>
      <c r="U16" s="2">
        <v>1</v>
      </c>
      <c r="V16" s="2">
        <v>1</v>
      </c>
      <c r="W16" s="2">
        <v>0</v>
      </c>
      <c r="X16" s="2">
        <v>0</v>
      </c>
      <c r="Y16" s="2">
        <v>1</v>
      </c>
      <c r="Z16" s="3">
        <v>1</v>
      </c>
      <c r="AA16" s="2">
        <v>1</v>
      </c>
      <c r="AB16" s="2">
        <v>1</v>
      </c>
      <c r="AC16" s="2">
        <v>1</v>
      </c>
      <c r="AD16" s="2">
        <v>0</v>
      </c>
      <c r="AE16" s="2">
        <v>1</v>
      </c>
      <c r="AF16" s="2">
        <v>1</v>
      </c>
      <c r="AG16" s="3">
        <v>0</v>
      </c>
      <c r="AH16" s="2">
        <v>1</v>
      </c>
      <c r="AI16" s="2">
        <v>0</v>
      </c>
      <c r="AJ16" s="2">
        <v>0</v>
      </c>
      <c r="AK16" s="2">
        <v>1</v>
      </c>
      <c r="AL16" s="2">
        <v>1</v>
      </c>
      <c r="AM16" s="2">
        <v>0</v>
      </c>
      <c r="AN16" s="3">
        <v>1</v>
      </c>
      <c r="AO16" s="2">
        <v>0</v>
      </c>
      <c r="AP16" s="2">
        <v>0</v>
      </c>
      <c r="AQ16" s="2">
        <v>0</v>
      </c>
      <c r="AR16" s="2">
        <v>1</v>
      </c>
      <c r="AS16" s="2">
        <v>0</v>
      </c>
      <c r="AT16" s="2">
        <v>0</v>
      </c>
      <c r="AU16" s="3">
        <v>0</v>
      </c>
      <c r="AV16" s="2">
        <v>0</v>
      </c>
      <c r="AW16" s="2">
        <v>0</v>
      </c>
      <c r="AX16" s="2">
        <v>0</v>
      </c>
      <c r="AY16" s="2">
        <v>0</v>
      </c>
      <c r="AZ16" s="2">
        <v>0</v>
      </c>
      <c r="BA16" s="2">
        <v>0</v>
      </c>
      <c r="BB16" s="3">
        <v>0</v>
      </c>
      <c r="BC16" s="2">
        <v>0</v>
      </c>
      <c r="BD16" s="2">
        <v>0</v>
      </c>
      <c r="BE16" s="2">
        <v>0</v>
      </c>
      <c r="BF16" s="2">
        <v>0</v>
      </c>
      <c r="BG16" s="2">
        <v>0</v>
      </c>
      <c r="BH16" s="2">
        <v>0</v>
      </c>
      <c r="BI16" s="2">
        <v>0</v>
      </c>
      <c r="BJ16" s="2">
        <v>0</v>
      </c>
      <c r="BK16" s="2">
        <v>0</v>
      </c>
      <c r="BL16" s="2">
        <v>0</v>
      </c>
      <c r="BM16" s="2">
        <v>0</v>
      </c>
      <c r="BN16" s="2">
        <v>0</v>
      </c>
      <c r="BO16" s="2">
        <v>0</v>
      </c>
      <c r="BP16" s="2">
        <v>0</v>
      </c>
      <c r="BQ16" s="98">
        <v>0</v>
      </c>
      <c r="BR16" s="2">
        <v>0</v>
      </c>
      <c r="BS16" s="2">
        <v>0</v>
      </c>
      <c r="BT16" s="2">
        <v>0</v>
      </c>
      <c r="BU16" s="2">
        <v>0</v>
      </c>
      <c r="BV16" s="2">
        <v>0</v>
      </c>
      <c r="BW16" s="3">
        <v>0</v>
      </c>
    </row>
    <row r="17" spans="1:75">
      <c r="A17" s="110">
        <v>0.5</v>
      </c>
      <c r="B17" s="115" t="s">
        <v>2050</v>
      </c>
      <c r="C17" s="95">
        <f>(SUM(E17:K17))*A17</f>
        <v>1</v>
      </c>
      <c r="D17" s="4">
        <v>1</v>
      </c>
      <c r="E17" s="2">
        <v>0</v>
      </c>
      <c r="F17" s="2">
        <v>0</v>
      </c>
      <c r="G17" s="2">
        <v>0</v>
      </c>
      <c r="H17" s="2">
        <v>0</v>
      </c>
      <c r="I17" s="2">
        <v>0</v>
      </c>
      <c r="J17" s="2">
        <v>1</v>
      </c>
      <c r="K17" s="3">
        <v>1</v>
      </c>
      <c r="L17" s="3">
        <v>1</v>
      </c>
      <c r="M17" s="2">
        <v>0</v>
      </c>
      <c r="N17" s="2">
        <v>1</v>
      </c>
      <c r="O17" s="2">
        <v>1</v>
      </c>
      <c r="P17" s="2">
        <v>1</v>
      </c>
      <c r="Q17" s="2">
        <v>1</v>
      </c>
      <c r="R17" s="2">
        <v>1</v>
      </c>
      <c r="S17" s="3">
        <v>0</v>
      </c>
      <c r="T17" s="2">
        <v>0</v>
      </c>
      <c r="U17" s="2">
        <v>1</v>
      </c>
      <c r="V17" s="2">
        <v>1</v>
      </c>
      <c r="W17" s="2">
        <v>0</v>
      </c>
      <c r="X17" s="2">
        <v>0</v>
      </c>
      <c r="Y17" s="2">
        <v>1</v>
      </c>
      <c r="Z17" s="3">
        <v>1</v>
      </c>
      <c r="AA17" s="2">
        <v>1</v>
      </c>
      <c r="AB17" s="2">
        <v>1</v>
      </c>
      <c r="AC17" s="2">
        <v>1</v>
      </c>
      <c r="AD17" s="2">
        <v>0</v>
      </c>
      <c r="AE17" s="2">
        <v>1</v>
      </c>
      <c r="AF17" s="2">
        <v>1</v>
      </c>
      <c r="AG17" s="3">
        <v>0</v>
      </c>
      <c r="AH17" s="2">
        <v>0</v>
      </c>
      <c r="AI17" s="2">
        <v>0</v>
      </c>
      <c r="AJ17" s="2">
        <v>1</v>
      </c>
      <c r="AK17" s="2">
        <v>1</v>
      </c>
      <c r="AL17" s="2">
        <v>1</v>
      </c>
      <c r="AM17" s="2">
        <v>1</v>
      </c>
      <c r="AN17" s="3">
        <v>1</v>
      </c>
      <c r="AO17" s="2">
        <v>0</v>
      </c>
      <c r="AP17" s="2">
        <v>0</v>
      </c>
      <c r="AQ17" s="2">
        <v>1</v>
      </c>
      <c r="AR17" s="2">
        <v>1</v>
      </c>
      <c r="AS17" s="2">
        <v>1</v>
      </c>
      <c r="AT17" s="2">
        <v>1</v>
      </c>
      <c r="AU17" s="3">
        <v>1</v>
      </c>
      <c r="AV17" s="2">
        <v>1</v>
      </c>
      <c r="AW17" s="2">
        <v>0</v>
      </c>
      <c r="AX17" s="2">
        <v>1</v>
      </c>
      <c r="AY17" s="2">
        <v>1</v>
      </c>
      <c r="AZ17" s="2">
        <v>1</v>
      </c>
      <c r="BA17" s="2">
        <v>1</v>
      </c>
      <c r="BB17" s="3">
        <v>1</v>
      </c>
      <c r="BC17" s="2">
        <v>0</v>
      </c>
      <c r="BD17" s="2">
        <v>1</v>
      </c>
      <c r="BE17" s="2">
        <v>1</v>
      </c>
      <c r="BF17" s="2">
        <v>1</v>
      </c>
      <c r="BG17" s="2">
        <v>1</v>
      </c>
      <c r="BH17" s="2">
        <v>1</v>
      </c>
      <c r="BI17" s="2">
        <v>1</v>
      </c>
      <c r="BJ17" s="2">
        <v>1</v>
      </c>
      <c r="BK17" s="2">
        <v>1</v>
      </c>
      <c r="BL17" s="2">
        <v>1</v>
      </c>
      <c r="BM17" s="2">
        <v>1</v>
      </c>
      <c r="BN17" s="2">
        <v>1</v>
      </c>
      <c r="BO17" s="2">
        <v>1</v>
      </c>
      <c r="BP17" s="2">
        <v>1</v>
      </c>
      <c r="BQ17" s="98">
        <v>1</v>
      </c>
      <c r="BR17" s="2">
        <v>1</v>
      </c>
      <c r="BS17" s="2">
        <v>1</v>
      </c>
      <c r="BT17" s="2">
        <v>1</v>
      </c>
      <c r="BU17" s="2">
        <v>1</v>
      </c>
      <c r="BV17" s="2">
        <v>1</v>
      </c>
      <c r="BW17" s="3">
        <v>1</v>
      </c>
    </row>
    <row r="18" spans="1:75">
      <c r="A18" s="109">
        <v>0.33</v>
      </c>
      <c r="B18" s="115" t="s">
        <v>2664</v>
      </c>
      <c r="C18" s="95">
        <f t="shared" ref="C18:C19" si="2">(SUM(E18:K18))*A18</f>
        <v>0.99</v>
      </c>
      <c r="D18" s="4">
        <v>3</v>
      </c>
      <c r="E18" s="2">
        <v>0</v>
      </c>
      <c r="F18" s="2">
        <v>0</v>
      </c>
      <c r="G18" s="2">
        <v>0</v>
      </c>
      <c r="H18" s="2">
        <v>0</v>
      </c>
      <c r="I18" s="2">
        <v>0</v>
      </c>
      <c r="J18" s="2">
        <v>0</v>
      </c>
      <c r="K18" s="3">
        <v>3</v>
      </c>
      <c r="M18" s="2">
        <v>0</v>
      </c>
      <c r="N18" s="2">
        <v>0</v>
      </c>
      <c r="O18" s="2">
        <v>0</v>
      </c>
      <c r="P18" s="2">
        <v>0</v>
      </c>
      <c r="Q18" s="2">
        <v>0</v>
      </c>
      <c r="R18" s="2">
        <v>0</v>
      </c>
      <c r="S18" s="3">
        <v>3</v>
      </c>
      <c r="T18" s="2">
        <v>0</v>
      </c>
      <c r="U18" s="2">
        <v>0</v>
      </c>
      <c r="V18" s="2">
        <v>0</v>
      </c>
      <c r="W18" s="2">
        <v>0</v>
      </c>
      <c r="X18" s="2">
        <v>0</v>
      </c>
      <c r="Y18" s="2">
        <v>0</v>
      </c>
      <c r="Z18" s="3">
        <v>3</v>
      </c>
      <c r="AA18" s="2">
        <v>0</v>
      </c>
      <c r="AB18" s="2">
        <v>0</v>
      </c>
      <c r="AC18" s="2">
        <v>0</v>
      </c>
      <c r="AD18" s="2">
        <v>0</v>
      </c>
      <c r="AE18" s="2">
        <v>0</v>
      </c>
      <c r="AF18" s="2">
        <v>0</v>
      </c>
      <c r="AG18" s="3">
        <v>3</v>
      </c>
      <c r="AH18" s="2">
        <v>0</v>
      </c>
      <c r="AI18" s="2">
        <v>0</v>
      </c>
      <c r="AJ18" s="2">
        <v>0</v>
      </c>
      <c r="AK18" s="2">
        <v>0</v>
      </c>
      <c r="AL18" s="2">
        <v>0</v>
      </c>
      <c r="AM18" s="2">
        <v>0</v>
      </c>
      <c r="AN18" s="3">
        <v>0</v>
      </c>
      <c r="AO18" s="2">
        <v>0</v>
      </c>
      <c r="AP18" s="2">
        <v>0</v>
      </c>
      <c r="AQ18" s="2">
        <v>0</v>
      </c>
      <c r="AR18" s="2">
        <v>0</v>
      </c>
      <c r="AS18" s="2">
        <v>0</v>
      </c>
      <c r="AT18" s="2">
        <v>0</v>
      </c>
      <c r="AU18" s="3">
        <v>0</v>
      </c>
      <c r="AV18" s="2">
        <v>0</v>
      </c>
      <c r="AW18" s="2">
        <v>0</v>
      </c>
      <c r="AX18" s="2">
        <v>0</v>
      </c>
      <c r="AY18" s="2">
        <v>0</v>
      </c>
      <c r="AZ18" s="2">
        <v>0</v>
      </c>
      <c r="BA18" s="2">
        <v>0</v>
      </c>
      <c r="BB18" s="3">
        <v>0</v>
      </c>
      <c r="BC18" s="2">
        <v>0</v>
      </c>
      <c r="BD18" s="2">
        <v>0</v>
      </c>
      <c r="BE18" s="2">
        <v>0</v>
      </c>
      <c r="BF18" s="2">
        <v>0</v>
      </c>
      <c r="BG18" s="2">
        <v>0</v>
      </c>
      <c r="BH18" s="2">
        <v>0</v>
      </c>
      <c r="BI18" s="2">
        <v>0</v>
      </c>
      <c r="BJ18" s="2">
        <v>0</v>
      </c>
      <c r="BK18" s="2">
        <v>0</v>
      </c>
      <c r="BL18" s="2">
        <v>0</v>
      </c>
      <c r="BM18" s="2">
        <v>0</v>
      </c>
      <c r="BN18" s="2">
        <v>0</v>
      </c>
      <c r="BO18" s="2">
        <v>0</v>
      </c>
      <c r="BP18" s="2">
        <v>0</v>
      </c>
      <c r="BQ18" s="98">
        <v>0</v>
      </c>
      <c r="BR18" s="2">
        <v>0</v>
      </c>
      <c r="BS18" s="2">
        <v>0</v>
      </c>
      <c r="BT18" s="2">
        <v>0</v>
      </c>
      <c r="BU18" s="2">
        <v>0</v>
      </c>
      <c r="BV18" s="2">
        <v>0</v>
      </c>
      <c r="BW18" s="3">
        <v>0</v>
      </c>
    </row>
    <row r="19" spans="1:75">
      <c r="A19" s="108">
        <v>1</v>
      </c>
      <c r="B19" s="115" t="s">
        <v>2665</v>
      </c>
      <c r="C19" s="95">
        <f t="shared" si="2"/>
        <v>3</v>
      </c>
      <c r="D19" s="4">
        <v>3</v>
      </c>
      <c r="E19" s="2">
        <v>0</v>
      </c>
      <c r="F19" s="2">
        <v>0</v>
      </c>
      <c r="G19" s="2">
        <v>0</v>
      </c>
      <c r="H19" s="2">
        <v>0</v>
      </c>
      <c r="I19" s="2">
        <v>0</v>
      </c>
      <c r="J19" s="2">
        <v>0</v>
      </c>
      <c r="K19" s="3">
        <v>3</v>
      </c>
      <c r="M19" s="2">
        <v>0</v>
      </c>
      <c r="N19" s="2">
        <v>0</v>
      </c>
      <c r="O19" s="2">
        <v>0</v>
      </c>
      <c r="P19" s="2">
        <v>0</v>
      </c>
      <c r="Q19" s="2">
        <v>0</v>
      </c>
      <c r="R19" s="2">
        <v>0</v>
      </c>
      <c r="S19" s="3">
        <v>2</v>
      </c>
      <c r="T19" s="2">
        <v>0</v>
      </c>
      <c r="U19" s="2">
        <v>0</v>
      </c>
      <c r="V19" s="2">
        <v>0</v>
      </c>
      <c r="W19" s="2">
        <v>0</v>
      </c>
      <c r="X19" s="2">
        <v>0</v>
      </c>
      <c r="Y19" s="2">
        <v>0</v>
      </c>
      <c r="Z19" s="3">
        <v>3</v>
      </c>
      <c r="AA19" s="2">
        <v>0</v>
      </c>
      <c r="AB19" s="2">
        <v>0</v>
      </c>
      <c r="AC19" s="2">
        <v>0</v>
      </c>
      <c r="AD19" s="2">
        <v>0</v>
      </c>
      <c r="AE19" s="2">
        <v>0</v>
      </c>
      <c r="AF19" s="2">
        <v>0</v>
      </c>
      <c r="AG19" s="3">
        <v>3</v>
      </c>
      <c r="AH19" s="2">
        <v>0</v>
      </c>
      <c r="AI19" s="2">
        <v>0</v>
      </c>
      <c r="AJ19" s="2">
        <v>0</v>
      </c>
      <c r="AK19" s="2">
        <v>0</v>
      </c>
      <c r="AL19" s="2">
        <v>0</v>
      </c>
      <c r="AM19" s="2">
        <v>3</v>
      </c>
      <c r="AN19" s="3">
        <v>0</v>
      </c>
      <c r="AO19" s="2">
        <v>0</v>
      </c>
      <c r="AP19" s="2">
        <v>0</v>
      </c>
      <c r="AQ19" s="2">
        <v>0</v>
      </c>
      <c r="AR19" s="2">
        <v>0</v>
      </c>
      <c r="AS19" s="2">
        <v>0</v>
      </c>
      <c r="AT19" s="2">
        <v>0</v>
      </c>
      <c r="AU19" s="3">
        <v>0</v>
      </c>
      <c r="AV19" s="2">
        <v>0</v>
      </c>
      <c r="AW19" s="2">
        <v>0</v>
      </c>
      <c r="AX19" s="2">
        <v>0</v>
      </c>
      <c r="AY19" s="2">
        <v>0</v>
      </c>
      <c r="AZ19" s="2">
        <v>0</v>
      </c>
      <c r="BA19" s="2">
        <v>0</v>
      </c>
      <c r="BB19" s="3">
        <v>0</v>
      </c>
      <c r="BC19" s="2">
        <v>0</v>
      </c>
      <c r="BD19" s="2">
        <v>0</v>
      </c>
      <c r="BE19" s="2">
        <v>0</v>
      </c>
      <c r="BF19" s="2">
        <v>0</v>
      </c>
      <c r="BG19" s="2">
        <v>0</v>
      </c>
      <c r="BH19" s="2">
        <v>0</v>
      </c>
      <c r="BI19" s="2">
        <v>0</v>
      </c>
      <c r="BJ19" s="2">
        <v>0</v>
      </c>
      <c r="BK19" s="2">
        <v>0</v>
      </c>
      <c r="BL19" s="2">
        <v>0</v>
      </c>
      <c r="BM19" s="2">
        <v>0</v>
      </c>
      <c r="BN19" s="2">
        <v>0</v>
      </c>
      <c r="BO19" s="2">
        <v>0</v>
      </c>
      <c r="BP19" s="2">
        <v>0</v>
      </c>
      <c r="BQ19" s="98">
        <v>0</v>
      </c>
      <c r="BR19" s="2">
        <v>0</v>
      </c>
      <c r="BS19" s="2">
        <v>0</v>
      </c>
      <c r="BT19" s="2">
        <v>0</v>
      </c>
      <c r="BU19" s="2">
        <v>0</v>
      </c>
      <c r="BV19" s="2">
        <v>0</v>
      </c>
      <c r="BW19" s="3">
        <v>0</v>
      </c>
    </row>
    <row r="20" spans="1:75">
      <c r="A20" s="108">
        <v>1</v>
      </c>
      <c r="B20" s="115" t="s">
        <v>2401</v>
      </c>
      <c r="C20" s="95">
        <f>(SUM(E20:K20))*A20</f>
        <v>3</v>
      </c>
      <c r="D20" s="4">
        <v>3</v>
      </c>
      <c r="E20" s="2">
        <v>0</v>
      </c>
      <c r="F20" s="2">
        <v>0</v>
      </c>
      <c r="G20" s="2">
        <v>0</v>
      </c>
      <c r="H20" s="2">
        <v>0</v>
      </c>
      <c r="I20" s="2">
        <v>0</v>
      </c>
      <c r="J20" s="2">
        <v>0</v>
      </c>
      <c r="K20" s="3">
        <v>3</v>
      </c>
      <c r="M20" s="2">
        <v>0</v>
      </c>
      <c r="N20" s="2">
        <v>0</v>
      </c>
      <c r="O20" s="2">
        <v>0</v>
      </c>
      <c r="P20" s="2">
        <v>0</v>
      </c>
      <c r="Q20" s="2">
        <v>0</v>
      </c>
      <c r="R20" s="2">
        <v>0</v>
      </c>
      <c r="S20" s="3">
        <v>0</v>
      </c>
      <c r="T20" s="2">
        <v>0</v>
      </c>
      <c r="U20" s="2">
        <v>0</v>
      </c>
      <c r="V20" s="2">
        <v>0</v>
      </c>
      <c r="W20" s="2">
        <v>0</v>
      </c>
      <c r="X20" s="2">
        <v>0</v>
      </c>
      <c r="Y20" s="2">
        <v>0</v>
      </c>
      <c r="Z20" s="3">
        <v>0</v>
      </c>
      <c r="AA20" s="2">
        <v>0</v>
      </c>
      <c r="AB20" s="2">
        <v>0</v>
      </c>
      <c r="AC20" s="2">
        <v>0</v>
      </c>
      <c r="AD20" s="2">
        <v>0</v>
      </c>
      <c r="AE20" s="2">
        <v>0</v>
      </c>
      <c r="AF20" s="2">
        <v>0</v>
      </c>
      <c r="AG20" s="3">
        <v>0</v>
      </c>
      <c r="AH20" s="2">
        <v>0</v>
      </c>
      <c r="AI20" s="2">
        <v>0</v>
      </c>
      <c r="AJ20" s="2">
        <v>0</v>
      </c>
      <c r="AK20" s="2">
        <v>0</v>
      </c>
      <c r="AL20" s="2">
        <v>0</v>
      </c>
      <c r="AM20" s="2">
        <v>0</v>
      </c>
      <c r="AN20" s="3">
        <v>0</v>
      </c>
      <c r="AO20" s="2">
        <v>0</v>
      </c>
      <c r="AP20" s="2">
        <v>0</v>
      </c>
      <c r="AQ20" s="2">
        <v>0</v>
      </c>
      <c r="AR20" s="2">
        <v>0</v>
      </c>
      <c r="AS20" s="2">
        <v>0</v>
      </c>
      <c r="AT20" s="2">
        <v>0</v>
      </c>
      <c r="AU20" s="3">
        <v>0</v>
      </c>
      <c r="AV20" s="2">
        <v>0</v>
      </c>
      <c r="AW20" s="2">
        <v>0</v>
      </c>
      <c r="AX20" s="2">
        <v>0</v>
      </c>
      <c r="AY20" s="2">
        <v>0</v>
      </c>
      <c r="AZ20" s="2">
        <v>0</v>
      </c>
      <c r="BA20" s="2">
        <v>0</v>
      </c>
      <c r="BB20" s="3">
        <v>0</v>
      </c>
      <c r="BC20" s="2">
        <v>0</v>
      </c>
      <c r="BD20" s="2">
        <v>0</v>
      </c>
      <c r="BE20" s="2">
        <v>0</v>
      </c>
      <c r="BF20" s="2">
        <v>0</v>
      </c>
      <c r="BG20" s="2">
        <v>0</v>
      </c>
      <c r="BH20" s="2">
        <v>0</v>
      </c>
      <c r="BI20" s="2">
        <v>0</v>
      </c>
      <c r="BJ20" s="2">
        <v>0</v>
      </c>
      <c r="BK20" s="2">
        <v>0</v>
      </c>
      <c r="BL20" s="2">
        <v>0</v>
      </c>
      <c r="BM20" s="2">
        <v>0</v>
      </c>
      <c r="BN20" s="2">
        <v>0</v>
      </c>
      <c r="BO20" s="2">
        <v>0</v>
      </c>
      <c r="BP20" s="2">
        <v>0</v>
      </c>
      <c r="BQ20" s="98">
        <v>0</v>
      </c>
      <c r="BR20" s="2">
        <v>0</v>
      </c>
      <c r="BS20" s="2">
        <v>0</v>
      </c>
      <c r="BT20" s="2">
        <v>0</v>
      </c>
      <c r="BU20" s="2">
        <v>0</v>
      </c>
      <c r="BV20" s="2">
        <v>0</v>
      </c>
      <c r="BW20" s="3">
        <v>0</v>
      </c>
    </row>
    <row r="21" spans="1:75" ht="16.5" thickBot="1">
      <c r="A21" s="108">
        <v>1</v>
      </c>
      <c r="B21" s="115" t="s">
        <v>2224</v>
      </c>
      <c r="C21" s="95">
        <f>(SUM(E21:K21))*A21</f>
        <v>1</v>
      </c>
      <c r="D21" s="4">
        <v>1</v>
      </c>
      <c r="E21" s="2">
        <v>0</v>
      </c>
      <c r="F21" s="2">
        <v>0</v>
      </c>
      <c r="G21" s="2">
        <v>0</v>
      </c>
      <c r="H21" s="2">
        <v>0</v>
      </c>
      <c r="I21" s="2">
        <v>0</v>
      </c>
      <c r="J21" s="2">
        <v>0</v>
      </c>
      <c r="K21" s="3">
        <v>1</v>
      </c>
      <c r="M21" s="2">
        <v>0</v>
      </c>
      <c r="N21" s="2">
        <v>0</v>
      </c>
      <c r="O21" s="2">
        <v>0</v>
      </c>
      <c r="P21" s="2">
        <v>0</v>
      </c>
      <c r="Q21" s="2">
        <v>0</v>
      </c>
      <c r="R21" s="2">
        <v>0</v>
      </c>
      <c r="S21" s="3">
        <v>0</v>
      </c>
      <c r="T21" s="2">
        <v>0</v>
      </c>
      <c r="U21" s="2">
        <v>0</v>
      </c>
      <c r="V21" s="2">
        <v>1</v>
      </c>
      <c r="W21" s="2">
        <v>0</v>
      </c>
      <c r="X21" s="2">
        <v>0</v>
      </c>
      <c r="Y21" s="2">
        <v>0</v>
      </c>
      <c r="Z21" s="3">
        <v>0</v>
      </c>
      <c r="AA21" s="2">
        <v>0</v>
      </c>
      <c r="AB21" s="2">
        <v>0</v>
      </c>
      <c r="AC21" s="2">
        <v>0</v>
      </c>
      <c r="AD21" s="2">
        <v>0</v>
      </c>
      <c r="AE21" s="2">
        <v>0</v>
      </c>
      <c r="AF21" s="2">
        <v>0</v>
      </c>
      <c r="AG21" s="3">
        <v>1</v>
      </c>
      <c r="AH21" s="2">
        <v>0</v>
      </c>
      <c r="AI21" s="2">
        <v>0</v>
      </c>
      <c r="AJ21" s="2">
        <v>0</v>
      </c>
      <c r="AK21" s="2">
        <v>0</v>
      </c>
      <c r="AL21" s="2">
        <v>0</v>
      </c>
      <c r="AM21" s="2">
        <v>0</v>
      </c>
      <c r="AN21" s="3">
        <v>1</v>
      </c>
      <c r="AO21" s="2">
        <v>0</v>
      </c>
      <c r="AP21" s="2">
        <v>0</v>
      </c>
      <c r="AQ21" s="2">
        <v>0</v>
      </c>
      <c r="AR21" s="2">
        <v>0</v>
      </c>
      <c r="AS21" s="2">
        <v>0</v>
      </c>
      <c r="AT21" s="2">
        <v>0</v>
      </c>
      <c r="AU21" s="3">
        <v>1</v>
      </c>
      <c r="AV21" s="2">
        <v>0</v>
      </c>
      <c r="AW21" s="2">
        <v>0</v>
      </c>
      <c r="AX21" s="2">
        <v>0</v>
      </c>
      <c r="AY21" s="2">
        <v>0</v>
      </c>
      <c r="AZ21" s="2">
        <v>0</v>
      </c>
      <c r="BA21" s="2">
        <v>0</v>
      </c>
      <c r="BB21" s="3">
        <v>1</v>
      </c>
      <c r="BC21" s="2">
        <v>0</v>
      </c>
      <c r="BD21" s="2">
        <v>0</v>
      </c>
      <c r="BE21" s="2">
        <v>0</v>
      </c>
      <c r="BF21" s="2">
        <v>0</v>
      </c>
      <c r="BG21" s="2">
        <v>0</v>
      </c>
      <c r="BH21" s="2">
        <v>0</v>
      </c>
      <c r="BI21" s="2">
        <v>1</v>
      </c>
      <c r="BJ21" s="2">
        <v>0</v>
      </c>
      <c r="BK21" s="2">
        <v>0</v>
      </c>
      <c r="BL21" s="2">
        <v>0</v>
      </c>
      <c r="BM21" s="2">
        <v>0</v>
      </c>
      <c r="BN21" s="2">
        <v>0</v>
      </c>
      <c r="BO21" s="2">
        <v>0</v>
      </c>
      <c r="BP21" s="2">
        <v>1</v>
      </c>
      <c r="BQ21" s="98">
        <v>0</v>
      </c>
      <c r="BR21" s="2">
        <v>0</v>
      </c>
      <c r="BS21" s="2">
        <v>0</v>
      </c>
      <c r="BT21" s="2">
        <v>0</v>
      </c>
      <c r="BU21" s="2">
        <v>0</v>
      </c>
      <c r="BV21" s="2">
        <v>0</v>
      </c>
      <c r="BW21" s="3">
        <v>1</v>
      </c>
    </row>
    <row r="22" spans="1:75" s="160" customFormat="1" ht="16.5" thickTop="1">
      <c r="A22" s="187">
        <v>0.5</v>
      </c>
      <c r="B22" s="231" t="s">
        <v>1315</v>
      </c>
      <c r="C22" s="158">
        <f>(SUM(E22:K22))*A22</f>
        <v>4</v>
      </c>
      <c r="D22" s="159">
        <v>4</v>
      </c>
      <c r="E22" s="160">
        <v>0</v>
      </c>
      <c r="F22" s="160">
        <v>0</v>
      </c>
      <c r="G22" s="160">
        <v>0</v>
      </c>
      <c r="H22" s="160">
        <v>0</v>
      </c>
      <c r="I22" s="160">
        <v>0</v>
      </c>
      <c r="J22" s="160">
        <v>4</v>
      </c>
      <c r="K22" s="161">
        <v>4</v>
      </c>
      <c r="L22" s="161">
        <v>4</v>
      </c>
      <c r="M22" s="160">
        <v>4</v>
      </c>
      <c r="N22" s="160">
        <v>0</v>
      </c>
      <c r="O22" s="160">
        <v>0</v>
      </c>
      <c r="P22" s="160">
        <v>4</v>
      </c>
      <c r="Q22" s="160">
        <v>4</v>
      </c>
      <c r="R22" s="160">
        <v>4</v>
      </c>
      <c r="S22" s="161">
        <v>4</v>
      </c>
      <c r="T22" s="160">
        <v>0</v>
      </c>
      <c r="U22" s="160">
        <v>0</v>
      </c>
      <c r="V22" s="160">
        <v>0</v>
      </c>
      <c r="W22" s="160">
        <v>0</v>
      </c>
      <c r="X22" s="160">
        <v>0</v>
      </c>
      <c r="Y22" s="160">
        <v>0</v>
      </c>
      <c r="Z22" s="161">
        <v>4</v>
      </c>
      <c r="AA22" s="160">
        <v>4</v>
      </c>
      <c r="AB22" s="160">
        <v>4</v>
      </c>
      <c r="AC22" s="160">
        <v>4</v>
      </c>
      <c r="AD22" s="160">
        <v>4</v>
      </c>
      <c r="AE22" s="160">
        <v>4</v>
      </c>
      <c r="AF22" s="160">
        <v>8</v>
      </c>
      <c r="AG22" s="161">
        <v>0</v>
      </c>
      <c r="AH22" s="160">
        <v>4</v>
      </c>
      <c r="AI22" s="160">
        <v>4</v>
      </c>
      <c r="AJ22" s="160">
        <v>4</v>
      </c>
      <c r="AK22" s="160">
        <v>4</v>
      </c>
      <c r="AL22" s="160">
        <v>4</v>
      </c>
      <c r="AM22" s="160">
        <v>4</v>
      </c>
      <c r="AN22" s="161">
        <v>4</v>
      </c>
      <c r="AO22" s="160">
        <v>0</v>
      </c>
      <c r="AP22" s="160">
        <v>0</v>
      </c>
      <c r="AQ22" s="160">
        <v>4</v>
      </c>
      <c r="AR22" s="160">
        <v>1</v>
      </c>
      <c r="AS22" s="160">
        <v>4</v>
      </c>
      <c r="AT22" s="160">
        <v>1</v>
      </c>
      <c r="AU22" s="161">
        <v>4</v>
      </c>
      <c r="AV22" s="160">
        <v>0</v>
      </c>
      <c r="AW22" s="160">
        <v>0</v>
      </c>
      <c r="AX22" s="160">
        <v>0</v>
      </c>
      <c r="AY22" s="160">
        <v>0</v>
      </c>
      <c r="AZ22" s="160">
        <v>4</v>
      </c>
      <c r="BA22" s="160">
        <v>4</v>
      </c>
      <c r="BB22" s="161">
        <v>4</v>
      </c>
      <c r="BC22" s="160">
        <v>4</v>
      </c>
      <c r="BD22" s="160">
        <v>4</v>
      </c>
      <c r="BE22" s="160">
        <v>4</v>
      </c>
      <c r="BF22" s="160">
        <v>4</v>
      </c>
      <c r="BG22" s="160">
        <v>0</v>
      </c>
      <c r="BH22" s="160">
        <v>4</v>
      </c>
      <c r="BI22" s="160">
        <v>4</v>
      </c>
      <c r="BJ22" s="160">
        <v>0</v>
      </c>
      <c r="BK22" s="160">
        <v>0</v>
      </c>
      <c r="BL22" s="160">
        <v>0</v>
      </c>
      <c r="BM22" s="160">
        <v>0</v>
      </c>
      <c r="BN22" s="160">
        <v>0</v>
      </c>
      <c r="BO22" s="160">
        <v>0.3</v>
      </c>
      <c r="BP22" s="160">
        <v>0.3</v>
      </c>
      <c r="BQ22" s="162">
        <v>0.3</v>
      </c>
      <c r="BR22" s="160">
        <v>0.3</v>
      </c>
      <c r="BS22" s="160">
        <v>0.3</v>
      </c>
      <c r="BT22" s="160">
        <v>0.3</v>
      </c>
      <c r="BU22" s="160">
        <v>0.3</v>
      </c>
      <c r="BV22" s="160">
        <v>0.3</v>
      </c>
      <c r="BW22" s="161">
        <v>0.3</v>
      </c>
    </row>
    <row r="23" spans="1:75">
      <c r="A23" s="108">
        <v>1</v>
      </c>
      <c r="B23" s="115" t="s">
        <v>2734</v>
      </c>
      <c r="C23" s="95">
        <f t="shared" ref="C23:C25" si="3">(SUM(E23:K23))*A23</f>
        <v>0</v>
      </c>
      <c r="D23" s="4">
        <v>2</v>
      </c>
      <c r="E23" s="2">
        <v>0</v>
      </c>
      <c r="F23" s="2">
        <v>0</v>
      </c>
      <c r="G23" s="2">
        <v>0</v>
      </c>
      <c r="H23" s="2">
        <v>0</v>
      </c>
      <c r="I23" s="2">
        <v>0</v>
      </c>
      <c r="J23" s="2">
        <v>0</v>
      </c>
      <c r="K23" s="3">
        <v>0</v>
      </c>
      <c r="M23" s="2">
        <v>0</v>
      </c>
      <c r="N23" s="2">
        <v>0</v>
      </c>
      <c r="O23" s="2">
        <v>0</v>
      </c>
      <c r="P23" s="2">
        <v>0</v>
      </c>
      <c r="Q23" s="2">
        <v>0</v>
      </c>
      <c r="R23" s="2">
        <v>0</v>
      </c>
      <c r="S23" s="3">
        <v>0</v>
      </c>
      <c r="T23" s="2">
        <v>0</v>
      </c>
      <c r="U23" s="2">
        <v>0</v>
      </c>
      <c r="V23" s="2">
        <v>0</v>
      </c>
      <c r="W23" s="2">
        <v>0</v>
      </c>
      <c r="X23" s="2">
        <v>0</v>
      </c>
      <c r="Y23" s="2">
        <v>0</v>
      </c>
      <c r="Z23" s="3">
        <v>0</v>
      </c>
      <c r="AA23" s="2">
        <v>0</v>
      </c>
      <c r="AB23" s="2">
        <v>0</v>
      </c>
      <c r="AC23" s="2">
        <v>0</v>
      </c>
      <c r="AD23" s="2">
        <v>0</v>
      </c>
      <c r="AE23" s="2">
        <v>0</v>
      </c>
      <c r="AF23" s="2">
        <v>0</v>
      </c>
      <c r="AG23" s="3">
        <v>0</v>
      </c>
      <c r="AH23" s="2">
        <v>0</v>
      </c>
      <c r="AI23" s="2">
        <v>0</v>
      </c>
      <c r="AJ23" s="2">
        <v>0</v>
      </c>
      <c r="AK23" s="2">
        <v>0</v>
      </c>
      <c r="AL23" s="2">
        <v>0</v>
      </c>
      <c r="AM23" s="2">
        <v>0</v>
      </c>
      <c r="AN23" s="3">
        <v>0</v>
      </c>
      <c r="AO23" s="2">
        <v>0</v>
      </c>
      <c r="AP23" s="2">
        <v>0</v>
      </c>
      <c r="AQ23" s="2">
        <v>0</v>
      </c>
      <c r="AR23" s="2">
        <v>0</v>
      </c>
      <c r="AS23" s="2">
        <v>0</v>
      </c>
      <c r="AT23" s="2">
        <v>0</v>
      </c>
      <c r="AU23" s="3">
        <v>0</v>
      </c>
      <c r="AV23" s="2">
        <v>0</v>
      </c>
      <c r="AW23" s="2">
        <v>0</v>
      </c>
      <c r="AX23" s="2">
        <v>0</v>
      </c>
      <c r="AY23" s="2">
        <v>0</v>
      </c>
      <c r="AZ23" s="2">
        <v>0</v>
      </c>
      <c r="BA23" s="2">
        <v>0</v>
      </c>
      <c r="BB23" s="3">
        <v>0</v>
      </c>
      <c r="BC23" s="2">
        <v>0</v>
      </c>
      <c r="BD23" s="2">
        <v>0</v>
      </c>
      <c r="BE23" s="2">
        <v>0</v>
      </c>
      <c r="BF23" s="2">
        <v>0</v>
      </c>
      <c r="BG23" s="2">
        <v>0</v>
      </c>
      <c r="BH23" s="2">
        <v>0</v>
      </c>
      <c r="BI23" s="2">
        <v>0</v>
      </c>
      <c r="BJ23" s="2">
        <v>0</v>
      </c>
      <c r="BK23" s="2">
        <v>0</v>
      </c>
      <c r="BL23" s="2">
        <v>0</v>
      </c>
      <c r="BM23" s="2">
        <v>0</v>
      </c>
      <c r="BN23" s="2">
        <v>0</v>
      </c>
      <c r="BO23" s="2">
        <v>0</v>
      </c>
      <c r="BP23" s="2">
        <v>0</v>
      </c>
      <c r="BQ23" s="98">
        <v>0</v>
      </c>
      <c r="BR23" s="2">
        <v>0</v>
      </c>
      <c r="BS23" s="2">
        <v>0</v>
      </c>
      <c r="BT23" s="2">
        <v>0</v>
      </c>
      <c r="BU23" s="2">
        <v>0</v>
      </c>
      <c r="BV23" s="2">
        <v>0</v>
      </c>
      <c r="BW23" s="3">
        <v>0</v>
      </c>
    </row>
    <row r="24" spans="1:75">
      <c r="A24" s="108">
        <v>1</v>
      </c>
      <c r="B24" s="115" t="s">
        <v>2736</v>
      </c>
      <c r="C24" s="95">
        <f t="shared" si="3"/>
        <v>0</v>
      </c>
      <c r="D24" s="4">
        <v>2</v>
      </c>
      <c r="E24" s="2">
        <v>0</v>
      </c>
      <c r="F24" s="2">
        <v>0</v>
      </c>
      <c r="G24" s="2">
        <v>0</v>
      </c>
      <c r="H24" s="2">
        <v>0</v>
      </c>
      <c r="I24" s="2">
        <v>0</v>
      </c>
      <c r="J24" s="2">
        <v>0</v>
      </c>
      <c r="K24" s="3">
        <v>0</v>
      </c>
      <c r="M24" s="2">
        <v>0</v>
      </c>
      <c r="N24" s="2">
        <v>0</v>
      </c>
      <c r="O24" s="2">
        <v>0</v>
      </c>
      <c r="P24" s="2">
        <v>0</v>
      </c>
      <c r="Q24" s="2">
        <v>0</v>
      </c>
      <c r="R24" s="2">
        <v>0</v>
      </c>
      <c r="S24" s="3">
        <v>0</v>
      </c>
      <c r="T24" s="2">
        <v>0</v>
      </c>
      <c r="U24" s="2">
        <v>0</v>
      </c>
      <c r="V24" s="2">
        <v>0</v>
      </c>
      <c r="W24" s="2">
        <v>0</v>
      </c>
      <c r="X24" s="2">
        <v>0</v>
      </c>
      <c r="Y24" s="2">
        <v>0</v>
      </c>
      <c r="Z24" s="3">
        <v>0</v>
      </c>
      <c r="AA24" s="2">
        <v>0</v>
      </c>
      <c r="AB24" s="2">
        <v>0</v>
      </c>
      <c r="AC24" s="2">
        <v>0</v>
      </c>
      <c r="AD24" s="2">
        <v>0</v>
      </c>
      <c r="AE24" s="2">
        <v>0</v>
      </c>
      <c r="AF24" s="2">
        <v>0</v>
      </c>
      <c r="AG24" s="3">
        <v>0</v>
      </c>
      <c r="AH24" s="2">
        <v>0</v>
      </c>
      <c r="AI24" s="2">
        <v>0</v>
      </c>
      <c r="AJ24" s="2">
        <v>0</v>
      </c>
      <c r="AK24" s="2">
        <v>0</v>
      </c>
      <c r="AL24" s="2">
        <v>0</v>
      </c>
      <c r="AM24" s="2">
        <v>0</v>
      </c>
      <c r="AN24" s="3">
        <v>0</v>
      </c>
      <c r="AO24" s="2">
        <v>0</v>
      </c>
      <c r="AP24" s="2">
        <v>0</v>
      </c>
      <c r="AQ24" s="2">
        <v>0</v>
      </c>
      <c r="AR24" s="2">
        <v>0</v>
      </c>
      <c r="AS24" s="2">
        <v>0</v>
      </c>
      <c r="AT24" s="2">
        <v>0</v>
      </c>
      <c r="AU24" s="3">
        <v>0</v>
      </c>
      <c r="AV24" s="2">
        <v>0</v>
      </c>
      <c r="AW24" s="2">
        <v>0</v>
      </c>
      <c r="AX24" s="2">
        <v>0</v>
      </c>
      <c r="AY24" s="2">
        <v>0</v>
      </c>
      <c r="AZ24" s="2">
        <v>0</v>
      </c>
      <c r="BA24" s="2">
        <v>0</v>
      </c>
      <c r="BB24" s="3">
        <v>0</v>
      </c>
      <c r="BC24" s="2">
        <v>0</v>
      </c>
      <c r="BD24" s="2">
        <v>0</v>
      </c>
      <c r="BE24" s="2">
        <v>0</v>
      </c>
      <c r="BF24" s="2">
        <v>0</v>
      </c>
      <c r="BG24" s="2">
        <v>0</v>
      </c>
      <c r="BH24" s="2">
        <v>0</v>
      </c>
      <c r="BI24" s="2">
        <v>0</v>
      </c>
      <c r="BJ24" s="2">
        <v>0</v>
      </c>
      <c r="BK24" s="2">
        <v>0</v>
      </c>
      <c r="BL24" s="2">
        <v>0</v>
      </c>
      <c r="BM24" s="2">
        <v>0</v>
      </c>
      <c r="BN24" s="2">
        <v>0</v>
      </c>
      <c r="BO24" s="2">
        <v>0</v>
      </c>
      <c r="BP24" s="2">
        <v>0</v>
      </c>
      <c r="BQ24" s="98">
        <v>0</v>
      </c>
      <c r="BR24" s="2">
        <v>0</v>
      </c>
      <c r="BS24" s="2">
        <v>0</v>
      </c>
      <c r="BT24" s="2">
        <v>0</v>
      </c>
      <c r="BU24" s="2">
        <v>0</v>
      </c>
      <c r="BV24" s="2">
        <v>0</v>
      </c>
      <c r="BW24" s="3">
        <v>0</v>
      </c>
    </row>
    <row r="25" spans="1:75">
      <c r="A25" s="108">
        <v>1</v>
      </c>
      <c r="B25" s="115" t="s">
        <v>2735</v>
      </c>
      <c r="C25" s="95">
        <f t="shared" si="3"/>
        <v>0</v>
      </c>
      <c r="D25" s="4">
        <v>2</v>
      </c>
      <c r="E25" s="2">
        <v>0</v>
      </c>
      <c r="F25" s="2">
        <v>0</v>
      </c>
      <c r="G25" s="2">
        <v>0</v>
      </c>
      <c r="H25" s="2">
        <v>0</v>
      </c>
      <c r="I25" s="2">
        <v>0</v>
      </c>
      <c r="J25" s="2">
        <v>0</v>
      </c>
      <c r="K25" s="3">
        <v>0</v>
      </c>
      <c r="M25" s="2">
        <v>0</v>
      </c>
      <c r="N25" s="2">
        <v>0</v>
      </c>
      <c r="O25" s="2">
        <v>0</v>
      </c>
      <c r="P25" s="2">
        <v>0</v>
      </c>
      <c r="Q25" s="2">
        <v>0</v>
      </c>
      <c r="R25" s="2">
        <v>0</v>
      </c>
      <c r="S25" s="3">
        <v>0</v>
      </c>
      <c r="T25" s="2">
        <v>0</v>
      </c>
      <c r="U25" s="2">
        <v>0</v>
      </c>
      <c r="V25" s="2">
        <v>0</v>
      </c>
      <c r="W25" s="2">
        <v>0</v>
      </c>
      <c r="X25" s="2">
        <v>0</v>
      </c>
      <c r="Y25" s="2">
        <v>0</v>
      </c>
      <c r="Z25" s="3">
        <v>0</v>
      </c>
      <c r="AA25" s="2">
        <v>0</v>
      </c>
      <c r="AB25" s="2">
        <v>0</v>
      </c>
      <c r="AC25" s="2">
        <v>0</v>
      </c>
      <c r="AD25" s="2">
        <v>0</v>
      </c>
      <c r="AE25" s="2">
        <v>0</v>
      </c>
      <c r="AF25" s="2">
        <v>0</v>
      </c>
      <c r="AG25" s="3">
        <v>0</v>
      </c>
      <c r="AH25" s="2">
        <v>0</v>
      </c>
      <c r="AI25" s="2">
        <v>0</v>
      </c>
      <c r="AJ25" s="2">
        <v>0</v>
      </c>
      <c r="AK25" s="2">
        <v>0</v>
      </c>
      <c r="AL25" s="2">
        <v>0</v>
      </c>
      <c r="AM25" s="2">
        <v>0</v>
      </c>
      <c r="AN25" s="3">
        <v>0</v>
      </c>
      <c r="AO25" s="2">
        <v>0</v>
      </c>
      <c r="AP25" s="2">
        <v>0</v>
      </c>
      <c r="AQ25" s="2">
        <v>0</v>
      </c>
      <c r="AR25" s="2">
        <v>0</v>
      </c>
      <c r="AS25" s="2">
        <v>0</v>
      </c>
      <c r="AT25" s="2">
        <v>0</v>
      </c>
      <c r="AU25" s="3">
        <v>0</v>
      </c>
      <c r="AV25" s="2">
        <v>0</v>
      </c>
      <c r="AW25" s="2">
        <v>0</v>
      </c>
      <c r="AX25" s="2">
        <v>0</v>
      </c>
      <c r="AY25" s="2">
        <v>0</v>
      </c>
      <c r="AZ25" s="2">
        <v>0</v>
      </c>
      <c r="BA25" s="2">
        <v>0</v>
      </c>
      <c r="BB25" s="3">
        <v>0</v>
      </c>
      <c r="BC25" s="2">
        <v>0</v>
      </c>
      <c r="BD25" s="2">
        <v>0</v>
      </c>
      <c r="BE25" s="2">
        <v>0</v>
      </c>
      <c r="BF25" s="2">
        <v>0</v>
      </c>
      <c r="BG25" s="2">
        <v>0</v>
      </c>
      <c r="BH25" s="2">
        <v>0</v>
      </c>
      <c r="BI25" s="2">
        <v>0</v>
      </c>
      <c r="BJ25" s="2">
        <v>0</v>
      </c>
      <c r="BK25" s="2">
        <v>0</v>
      </c>
      <c r="BL25" s="2">
        <v>0</v>
      </c>
      <c r="BM25" s="2">
        <v>0</v>
      </c>
      <c r="BN25" s="2">
        <v>0</v>
      </c>
      <c r="BO25" s="2">
        <v>0</v>
      </c>
      <c r="BP25" s="2">
        <v>0</v>
      </c>
      <c r="BQ25" s="98">
        <v>0</v>
      </c>
      <c r="BR25" s="2">
        <v>0</v>
      </c>
      <c r="BS25" s="2">
        <v>0</v>
      </c>
      <c r="BT25" s="2">
        <v>0</v>
      </c>
      <c r="BU25" s="2">
        <v>0</v>
      </c>
      <c r="BV25" s="2">
        <v>0</v>
      </c>
      <c r="BW25" s="3">
        <v>0</v>
      </c>
    </row>
    <row r="26" spans="1:75">
      <c r="A26" s="110">
        <v>0.5</v>
      </c>
      <c r="B26" s="115" t="s">
        <v>2189</v>
      </c>
      <c r="C26" s="95">
        <f t="shared" ref="C26:C28" si="4">(SUM(E26:K26))*A26</f>
        <v>3</v>
      </c>
      <c r="D26" s="4">
        <v>3</v>
      </c>
      <c r="E26" s="2">
        <v>0</v>
      </c>
      <c r="F26" s="2">
        <v>0</v>
      </c>
      <c r="G26" s="2">
        <v>0</v>
      </c>
      <c r="H26" s="2">
        <v>0</v>
      </c>
      <c r="I26" s="2">
        <v>0</v>
      </c>
      <c r="J26" s="2">
        <v>3</v>
      </c>
      <c r="K26" s="3">
        <v>3</v>
      </c>
      <c r="L26" s="3">
        <v>1</v>
      </c>
      <c r="M26" s="2">
        <v>6</v>
      </c>
      <c r="N26" s="2">
        <v>0</v>
      </c>
      <c r="O26" s="2">
        <v>3</v>
      </c>
      <c r="P26" s="2">
        <v>3</v>
      </c>
      <c r="Q26" s="2">
        <v>3</v>
      </c>
      <c r="R26" s="2">
        <v>3</v>
      </c>
      <c r="S26" s="3">
        <v>3</v>
      </c>
      <c r="T26" s="2">
        <v>3</v>
      </c>
      <c r="U26" s="2">
        <v>3</v>
      </c>
      <c r="V26" s="2">
        <v>3</v>
      </c>
      <c r="W26" s="2">
        <v>3</v>
      </c>
      <c r="X26" s="2">
        <v>3</v>
      </c>
      <c r="Y26" s="2">
        <v>3</v>
      </c>
      <c r="Z26" s="3">
        <v>4</v>
      </c>
      <c r="AA26" s="2">
        <v>0</v>
      </c>
      <c r="AB26" s="2">
        <v>3</v>
      </c>
      <c r="AC26" s="2">
        <v>3</v>
      </c>
      <c r="AD26" s="2">
        <v>3</v>
      </c>
      <c r="AE26" s="2">
        <v>3</v>
      </c>
      <c r="AF26" s="2">
        <v>3</v>
      </c>
      <c r="AG26" s="3">
        <v>3</v>
      </c>
      <c r="AH26" s="2">
        <v>2</v>
      </c>
      <c r="AI26" s="2">
        <v>2</v>
      </c>
      <c r="AJ26" s="2">
        <v>1</v>
      </c>
      <c r="AK26" s="2">
        <v>3</v>
      </c>
      <c r="AL26" s="2">
        <v>3</v>
      </c>
      <c r="AM26" s="2">
        <v>3</v>
      </c>
      <c r="AN26" s="3">
        <v>3</v>
      </c>
      <c r="AO26" s="2">
        <v>0</v>
      </c>
      <c r="AP26" s="2">
        <v>0</v>
      </c>
      <c r="AQ26" s="2">
        <v>0</v>
      </c>
      <c r="AR26" s="2">
        <v>1</v>
      </c>
      <c r="AS26" s="2">
        <v>1</v>
      </c>
      <c r="AT26" s="2">
        <v>1</v>
      </c>
      <c r="AU26" s="3">
        <v>1</v>
      </c>
      <c r="AV26" s="2">
        <v>1</v>
      </c>
      <c r="AW26" s="2">
        <v>1</v>
      </c>
      <c r="AX26" s="2">
        <v>1</v>
      </c>
      <c r="AY26" s="2">
        <v>1</v>
      </c>
      <c r="AZ26" s="2">
        <v>1</v>
      </c>
      <c r="BA26" s="2">
        <v>1</v>
      </c>
      <c r="BB26" s="3">
        <v>1</v>
      </c>
      <c r="BC26" s="2">
        <v>1</v>
      </c>
      <c r="BD26" s="2">
        <v>1</v>
      </c>
      <c r="BE26" s="2">
        <v>1</v>
      </c>
      <c r="BF26" s="2">
        <v>1</v>
      </c>
      <c r="BG26" s="2">
        <v>0</v>
      </c>
      <c r="BH26" s="2">
        <v>1</v>
      </c>
      <c r="BI26" s="2">
        <v>1</v>
      </c>
      <c r="BJ26" s="2">
        <v>0</v>
      </c>
      <c r="BK26" s="2">
        <v>1</v>
      </c>
      <c r="BL26" s="2">
        <v>1</v>
      </c>
      <c r="BM26" s="2">
        <v>1</v>
      </c>
      <c r="BN26" s="2">
        <v>1</v>
      </c>
      <c r="BO26" s="2">
        <v>1</v>
      </c>
      <c r="BP26" s="2">
        <v>1</v>
      </c>
      <c r="BQ26" s="98">
        <v>0</v>
      </c>
      <c r="BR26" s="2">
        <v>1</v>
      </c>
      <c r="BS26" s="2">
        <v>1</v>
      </c>
      <c r="BT26" s="2">
        <v>1</v>
      </c>
      <c r="BU26" s="2">
        <v>1</v>
      </c>
      <c r="BV26" s="2">
        <v>1</v>
      </c>
      <c r="BW26" s="3">
        <v>1</v>
      </c>
    </row>
    <row r="27" spans="1:75">
      <c r="A27" s="109">
        <v>0.04</v>
      </c>
      <c r="B27" s="115" t="s">
        <v>2708</v>
      </c>
      <c r="C27" s="95">
        <f t="shared" si="4"/>
        <v>0</v>
      </c>
      <c r="D27" s="4">
        <v>100</v>
      </c>
      <c r="E27" s="2">
        <v>0</v>
      </c>
      <c r="F27" s="2">
        <v>0</v>
      </c>
      <c r="G27" s="2">
        <v>0</v>
      </c>
      <c r="H27" s="2">
        <v>0</v>
      </c>
      <c r="I27" s="2">
        <v>0</v>
      </c>
      <c r="J27" s="2">
        <v>0</v>
      </c>
      <c r="K27" s="3">
        <v>0</v>
      </c>
      <c r="M27" s="2">
        <v>0</v>
      </c>
      <c r="N27" s="2">
        <v>0</v>
      </c>
      <c r="O27" s="2">
        <v>0</v>
      </c>
      <c r="P27" s="2">
        <v>0</v>
      </c>
      <c r="Q27" s="2">
        <v>0</v>
      </c>
      <c r="R27" s="2">
        <v>0</v>
      </c>
      <c r="S27" s="3">
        <v>0</v>
      </c>
      <c r="T27" s="2">
        <v>0</v>
      </c>
      <c r="U27" s="2">
        <v>0</v>
      </c>
      <c r="V27" s="2">
        <v>0</v>
      </c>
      <c r="W27" s="2">
        <v>0</v>
      </c>
      <c r="X27" s="2">
        <v>0</v>
      </c>
      <c r="Y27" s="2">
        <v>0</v>
      </c>
      <c r="Z27" s="3">
        <v>0</v>
      </c>
      <c r="AA27" s="2">
        <v>0</v>
      </c>
      <c r="AB27" s="2">
        <v>0</v>
      </c>
      <c r="AC27" s="2">
        <v>0</v>
      </c>
      <c r="AD27" s="2">
        <v>0</v>
      </c>
      <c r="AE27" s="2">
        <v>0</v>
      </c>
      <c r="AF27" s="2">
        <v>0</v>
      </c>
      <c r="AG27" s="3">
        <v>0</v>
      </c>
      <c r="AH27" s="2">
        <v>0</v>
      </c>
      <c r="AI27" s="2">
        <v>0</v>
      </c>
      <c r="AJ27" s="2">
        <v>0</v>
      </c>
      <c r="AK27" s="2">
        <v>0</v>
      </c>
      <c r="AL27" s="2">
        <v>0</v>
      </c>
      <c r="AM27" s="2">
        <v>0</v>
      </c>
      <c r="AN27" s="3">
        <v>0</v>
      </c>
      <c r="AO27" s="2">
        <v>0</v>
      </c>
      <c r="AP27" s="2">
        <v>0</v>
      </c>
      <c r="AQ27" s="2">
        <v>0</v>
      </c>
      <c r="AR27" s="2">
        <v>0</v>
      </c>
      <c r="AS27" s="2">
        <v>0</v>
      </c>
      <c r="AT27" s="2">
        <v>0</v>
      </c>
      <c r="AU27" s="3">
        <v>0</v>
      </c>
      <c r="AV27" s="2">
        <v>0</v>
      </c>
      <c r="AW27" s="2">
        <v>0</v>
      </c>
      <c r="AX27" s="2">
        <v>0</v>
      </c>
      <c r="AY27" s="2">
        <v>0</v>
      </c>
      <c r="AZ27" s="2">
        <v>0</v>
      </c>
      <c r="BA27" s="2">
        <v>0</v>
      </c>
      <c r="BB27" s="3">
        <v>0</v>
      </c>
      <c r="BC27" s="2">
        <v>0</v>
      </c>
      <c r="BD27" s="2">
        <v>0</v>
      </c>
      <c r="BE27" s="2">
        <v>0</v>
      </c>
      <c r="BF27" s="2">
        <v>0</v>
      </c>
      <c r="BG27" s="2">
        <v>0</v>
      </c>
      <c r="BH27" s="2">
        <v>0</v>
      </c>
      <c r="BI27" s="2">
        <v>0</v>
      </c>
      <c r="BJ27" s="2">
        <v>0</v>
      </c>
      <c r="BK27" s="2">
        <v>0</v>
      </c>
      <c r="BL27" s="2">
        <v>0</v>
      </c>
      <c r="BM27" s="2">
        <v>0</v>
      </c>
      <c r="BN27" s="2">
        <v>0</v>
      </c>
      <c r="BO27" s="2">
        <v>0</v>
      </c>
      <c r="BP27" s="2">
        <v>0</v>
      </c>
      <c r="BQ27" s="98">
        <v>0</v>
      </c>
      <c r="BR27" s="2">
        <v>0</v>
      </c>
      <c r="BS27" s="2">
        <v>0</v>
      </c>
      <c r="BT27" s="2">
        <v>0</v>
      </c>
      <c r="BU27" s="2">
        <v>0</v>
      </c>
      <c r="BV27" s="2">
        <v>0</v>
      </c>
      <c r="BW27" s="3">
        <v>0</v>
      </c>
    </row>
    <row r="28" spans="1:75">
      <c r="A28" s="110">
        <v>0.5</v>
      </c>
      <c r="B28" s="115" t="s">
        <v>2709</v>
      </c>
      <c r="C28" s="95">
        <f t="shared" si="4"/>
        <v>0</v>
      </c>
      <c r="D28" s="4">
        <v>1</v>
      </c>
      <c r="E28" s="2">
        <v>0</v>
      </c>
      <c r="F28" s="2">
        <v>0</v>
      </c>
      <c r="G28" s="2">
        <v>0</v>
      </c>
      <c r="H28" s="2">
        <v>0</v>
      </c>
      <c r="I28" s="2">
        <v>0</v>
      </c>
      <c r="J28" s="2">
        <v>0</v>
      </c>
      <c r="K28" s="3">
        <v>0</v>
      </c>
      <c r="M28" s="2">
        <v>0</v>
      </c>
      <c r="N28" s="2">
        <v>0</v>
      </c>
      <c r="O28" s="2">
        <v>0</v>
      </c>
      <c r="P28" s="2">
        <v>0</v>
      </c>
      <c r="Q28" s="2">
        <v>0</v>
      </c>
      <c r="R28" s="2">
        <v>0</v>
      </c>
      <c r="S28" s="3">
        <v>0</v>
      </c>
      <c r="T28" s="2">
        <v>0</v>
      </c>
      <c r="U28" s="2">
        <v>0</v>
      </c>
      <c r="V28" s="2">
        <v>0</v>
      </c>
      <c r="W28" s="2">
        <v>0</v>
      </c>
      <c r="X28" s="2">
        <v>0</v>
      </c>
      <c r="Y28" s="2">
        <v>0</v>
      </c>
      <c r="Z28" s="3">
        <v>0</v>
      </c>
      <c r="AA28" s="2">
        <v>0</v>
      </c>
      <c r="AB28" s="2">
        <v>0</v>
      </c>
      <c r="AC28" s="2">
        <v>0</v>
      </c>
      <c r="AD28" s="2">
        <v>0</v>
      </c>
      <c r="AE28" s="2">
        <v>0</v>
      </c>
      <c r="AF28" s="2">
        <v>0</v>
      </c>
      <c r="AG28" s="3">
        <v>0</v>
      </c>
      <c r="AH28" s="2">
        <v>0</v>
      </c>
      <c r="AI28" s="2">
        <v>0</v>
      </c>
      <c r="AJ28" s="2">
        <v>0</v>
      </c>
      <c r="AK28" s="2">
        <v>0</v>
      </c>
      <c r="AL28" s="2">
        <v>0</v>
      </c>
      <c r="AM28" s="2">
        <v>0</v>
      </c>
      <c r="AN28" s="3">
        <v>0</v>
      </c>
      <c r="AO28" s="2">
        <v>0</v>
      </c>
      <c r="AP28" s="2">
        <v>0</v>
      </c>
      <c r="AQ28" s="2">
        <v>0</v>
      </c>
      <c r="AR28" s="2">
        <v>0</v>
      </c>
      <c r="AS28" s="2">
        <v>0</v>
      </c>
      <c r="AT28" s="2">
        <v>0</v>
      </c>
      <c r="AU28" s="3">
        <v>0</v>
      </c>
      <c r="AV28" s="2">
        <v>0</v>
      </c>
      <c r="AW28" s="2">
        <v>0</v>
      </c>
      <c r="AX28" s="2">
        <v>0</v>
      </c>
      <c r="AY28" s="2">
        <v>0</v>
      </c>
      <c r="AZ28" s="2">
        <v>0</v>
      </c>
      <c r="BA28" s="2">
        <v>0</v>
      </c>
      <c r="BB28" s="3">
        <v>0</v>
      </c>
      <c r="BC28" s="2">
        <v>0</v>
      </c>
      <c r="BD28" s="2">
        <v>0</v>
      </c>
      <c r="BE28" s="2">
        <v>0</v>
      </c>
      <c r="BF28" s="2">
        <v>0</v>
      </c>
      <c r="BG28" s="2">
        <v>0</v>
      </c>
      <c r="BH28" s="2">
        <v>0</v>
      </c>
      <c r="BI28" s="2">
        <v>0</v>
      </c>
      <c r="BJ28" s="2">
        <v>0</v>
      </c>
      <c r="BK28" s="2">
        <v>0</v>
      </c>
      <c r="BL28" s="2">
        <v>0</v>
      </c>
      <c r="BM28" s="2">
        <v>0</v>
      </c>
      <c r="BN28" s="2">
        <v>0</v>
      </c>
      <c r="BO28" s="2">
        <v>0</v>
      </c>
      <c r="BP28" s="2">
        <v>0</v>
      </c>
      <c r="BQ28" s="98">
        <v>0</v>
      </c>
      <c r="BR28" s="2">
        <v>0</v>
      </c>
      <c r="BS28" s="2">
        <v>0</v>
      </c>
      <c r="BT28" s="2">
        <v>0</v>
      </c>
      <c r="BU28" s="2">
        <v>0</v>
      </c>
      <c r="BV28" s="2">
        <v>0</v>
      </c>
      <c r="BW28" s="3">
        <v>0</v>
      </c>
    </row>
    <row r="29" spans="1:75">
      <c r="A29" s="109">
        <v>0.04</v>
      </c>
      <c r="B29" s="115" t="s">
        <v>1826</v>
      </c>
      <c r="C29" s="95">
        <f t="shared" ref="C29:C32" si="5">(SUM(E29:K29))*A29</f>
        <v>6.28</v>
      </c>
      <c r="D29" s="4">
        <v>100</v>
      </c>
      <c r="E29" s="2">
        <v>0</v>
      </c>
      <c r="F29" s="2">
        <v>0</v>
      </c>
      <c r="G29" s="2">
        <v>0</v>
      </c>
      <c r="H29" s="2">
        <v>0</v>
      </c>
      <c r="I29" s="2">
        <v>0</v>
      </c>
      <c r="J29" s="2">
        <v>75</v>
      </c>
      <c r="K29" s="3">
        <v>82</v>
      </c>
      <c r="L29" s="3">
        <v>85</v>
      </c>
      <c r="M29" s="2">
        <v>0</v>
      </c>
      <c r="N29" s="2">
        <v>95</v>
      </c>
      <c r="O29" s="2">
        <v>89</v>
      </c>
      <c r="P29" s="2">
        <v>72</v>
      </c>
      <c r="Q29" s="2">
        <v>68</v>
      </c>
      <c r="R29" s="2">
        <v>82</v>
      </c>
      <c r="S29" s="3">
        <v>71</v>
      </c>
      <c r="T29" s="2">
        <v>0</v>
      </c>
      <c r="U29" s="2">
        <v>0</v>
      </c>
      <c r="V29" s="2">
        <v>0</v>
      </c>
      <c r="W29" s="2">
        <v>0</v>
      </c>
      <c r="X29" s="2">
        <v>0</v>
      </c>
      <c r="Y29" s="2">
        <v>0</v>
      </c>
      <c r="Z29" s="3">
        <v>0</v>
      </c>
      <c r="AA29" s="2">
        <v>0</v>
      </c>
      <c r="AB29" s="2">
        <v>82</v>
      </c>
      <c r="AC29" s="2">
        <v>87</v>
      </c>
      <c r="AD29" s="2">
        <v>85</v>
      </c>
      <c r="AE29" s="2">
        <v>79</v>
      </c>
      <c r="AF29" s="2">
        <v>0</v>
      </c>
      <c r="AG29" s="3">
        <v>0</v>
      </c>
      <c r="AH29" s="2">
        <v>0</v>
      </c>
      <c r="AI29" s="2">
        <v>0</v>
      </c>
      <c r="AJ29" s="2">
        <v>0</v>
      </c>
      <c r="AK29" s="2">
        <v>0</v>
      </c>
      <c r="AL29" s="2">
        <v>76</v>
      </c>
      <c r="AM29" s="2">
        <v>69</v>
      </c>
      <c r="AN29" s="3">
        <v>70</v>
      </c>
      <c r="AO29" s="2">
        <v>0</v>
      </c>
      <c r="AP29" s="2">
        <v>0</v>
      </c>
      <c r="AQ29" s="2">
        <v>0</v>
      </c>
      <c r="AR29" s="2">
        <v>70</v>
      </c>
      <c r="AS29" s="2">
        <v>77</v>
      </c>
      <c r="AT29" s="2">
        <v>0</v>
      </c>
      <c r="AU29" s="3">
        <v>0</v>
      </c>
      <c r="AV29" s="2">
        <v>45</v>
      </c>
      <c r="AW29" s="2">
        <v>0</v>
      </c>
      <c r="AX29" s="2">
        <v>0</v>
      </c>
      <c r="AY29" s="2">
        <v>0</v>
      </c>
      <c r="AZ29" s="2">
        <v>0</v>
      </c>
      <c r="BA29" s="2">
        <v>45</v>
      </c>
      <c r="BB29" s="3">
        <v>30</v>
      </c>
      <c r="BC29" s="2">
        <v>0</v>
      </c>
      <c r="BD29" s="2">
        <v>0</v>
      </c>
      <c r="BE29" s="2">
        <v>3</v>
      </c>
      <c r="BF29" s="2">
        <v>0</v>
      </c>
      <c r="BG29" s="2">
        <v>3</v>
      </c>
      <c r="BH29" s="2">
        <v>2</v>
      </c>
      <c r="BI29" s="2">
        <v>3</v>
      </c>
      <c r="BJ29" s="2">
        <v>5</v>
      </c>
      <c r="BK29" s="2">
        <v>0</v>
      </c>
      <c r="BL29" s="2">
        <v>10</v>
      </c>
      <c r="BM29" s="2">
        <v>3</v>
      </c>
      <c r="BN29" s="2">
        <v>0</v>
      </c>
      <c r="BO29" s="2">
        <v>0</v>
      </c>
      <c r="BP29" s="2">
        <v>0</v>
      </c>
      <c r="BQ29" s="98">
        <v>10</v>
      </c>
      <c r="BR29" s="2">
        <v>10</v>
      </c>
      <c r="BS29" s="2">
        <v>0</v>
      </c>
      <c r="BT29" s="2">
        <v>0</v>
      </c>
      <c r="BU29" s="2">
        <v>0</v>
      </c>
      <c r="BV29" s="2">
        <v>0</v>
      </c>
      <c r="BW29" s="3">
        <v>0</v>
      </c>
    </row>
    <row r="30" spans="1:75">
      <c r="A30" s="110">
        <v>0.5</v>
      </c>
      <c r="B30" s="115" t="s">
        <v>2208</v>
      </c>
      <c r="C30" s="95">
        <f t="shared" si="5"/>
        <v>1</v>
      </c>
      <c r="D30" s="4">
        <v>1</v>
      </c>
      <c r="E30" s="2">
        <v>0</v>
      </c>
      <c r="F30" s="2">
        <v>0</v>
      </c>
      <c r="G30" s="2">
        <v>0</v>
      </c>
      <c r="H30" s="2">
        <v>0</v>
      </c>
      <c r="I30" s="2">
        <v>0</v>
      </c>
      <c r="J30" s="2">
        <v>1</v>
      </c>
      <c r="K30" s="3">
        <v>1</v>
      </c>
      <c r="M30" s="2">
        <v>0</v>
      </c>
      <c r="N30" s="2">
        <v>1</v>
      </c>
      <c r="O30" s="2">
        <v>1</v>
      </c>
      <c r="P30" s="2">
        <v>1</v>
      </c>
      <c r="Q30" s="2">
        <v>1</v>
      </c>
      <c r="R30" s="2">
        <v>1</v>
      </c>
      <c r="S30" s="3">
        <v>1</v>
      </c>
      <c r="T30" s="2">
        <v>0</v>
      </c>
      <c r="U30" s="2">
        <v>0</v>
      </c>
      <c r="V30" s="2">
        <v>0</v>
      </c>
      <c r="W30" s="2">
        <v>0</v>
      </c>
      <c r="X30" s="2">
        <v>0</v>
      </c>
      <c r="Y30" s="2">
        <v>0</v>
      </c>
      <c r="Z30" s="3">
        <v>0</v>
      </c>
      <c r="AA30" s="2">
        <v>0</v>
      </c>
      <c r="AB30" s="2">
        <v>1</v>
      </c>
      <c r="AC30" s="2">
        <v>1</v>
      </c>
      <c r="AD30" s="2">
        <v>1</v>
      </c>
      <c r="AE30" s="2">
        <v>1</v>
      </c>
      <c r="AF30" s="2">
        <v>0</v>
      </c>
      <c r="AG30" s="3">
        <v>0</v>
      </c>
      <c r="AH30" s="2">
        <v>0</v>
      </c>
      <c r="AI30" s="2">
        <v>0</v>
      </c>
      <c r="AJ30" s="2">
        <v>0</v>
      </c>
      <c r="AK30" s="2">
        <v>0</v>
      </c>
      <c r="AL30" s="2">
        <v>1</v>
      </c>
      <c r="AM30" s="2">
        <v>1</v>
      </c>
      <c r="AN30" s="3">
        <v>0</v>
      </c>
      <c r="AO30" s="2">
        <v>0</v>
      </c>
      <c r="AP30" s="2">
        <v>0</v>
      </c>
      <c r="AQ30" s="2">
        <v>0</v>
      </c>
      <c r="AR30" s="2">
        <v>0</v>
      </c>
      <c r="AS30" s="2">
        <v>0</v>
      </c>
      <c r="AT30" s="2">
        <v>0</v>
      </c>
      <c r="AU30" s="3">
        <v>0</v>
      </c>
      <c r="AV30" s="2">
        <v>0</v>
      </c>
      <c r="AW30" s="2">
        <v>0</v>
      </c>
      <c r="AX30" s="2">
        <v>0</v>
      </c>
      <c r="AY30" s="2">
        <v>0</v>
      </c>
      <c r="AZ30" s="2">
        <v>0</v>
      </c>
      <c r="BA30" s="2">
        <v>0</v>
      </c>
      <c r="BB30" s="3">
        <v>0</v>
      </c>
      <c r="BC30" s="2">
        <v>0</v>
      </c>
      <c r="BD30" s="2">
        <v>0</v>
      </c>
      <c r="BE30" s="2">
        <v>0</v>
      </c>
      <c r="BF30" s="2">
        <v>0</v>
      </c>
      <c r="BG30" s="2">
        <v>0</v>
      </c>
      <c r="BH30" s="2">
        <v>0</v>
      </c>
      <c r="BI30" s="2">
        <v>0</v>
      </c>
      <c r="BJ30" s="2">
        <v>0</v>
      </c>
      <c r="BK30" s="2">
        <v>0</v>
      </c>
      <c r="BL30" s="2">
        <v>0</v>
      </c>
      <c r="BM30" s="2">
        <v>0</v>
      </c>
      <c r="BN30" s="2">
        <v>0</v>
      </c>
      <c r="BO30" s="2">
        <v>0</v>
      </c>
      <c r="BP30" s="2">
        <v>0</v>
      </c>
      <c r="BQ30" s="98">
        <v>0</v>
      </c>
      <c r="BR30" s="2">
        <v>0</v>
      </c>
      <c r="BS30" s="2">
        <v>0</v>
      </c>
      <c r="BT30" s="2">
        <v>0</v>
      </c>
      <c r="BU30" s="2">
        <v>0</v>
      </c>
      <c r="BV30" s="2">
        <v>0</v>
      </c>
      <c r="BW30" s="3">
        <v>0</v>
      </c>
    </row>
    <row r="31" spans="1:75">
      <c r="A31" s="110">
        <f>1/5</f>
        <v>0.2</v>
      </c>
      <c r="B31" s="115" t="s">
        <v>2210</v>
      </c>
      <c r="C31" s="95">
        <f t="shared" si="5"/>
        <v>2.4000000000000004</v>
      </c>
      <c r="D31" s="4">
        <v>10</v>
      </c>
      <c r="E31" s="2">
        <v>0</v>
      </c>
      <c r="F31" s="2">
        <v>0</v>
      </c>
      <c r="G31" s="2">
        <v>0</v>
      </c>
      <c r="H31" s="2">
        <v>0</v>
      </c>
      <c r="I31" s="2">
        <v>0</v>
      </c>
      <c r="J31" s="2">
        <v>6</v>
      </c>
      <c r="K31" s="3">
        <v>6</v>
      </c>
      <c r="L31" s="3">
        <v>85</v>
      </c>
      <c r="M31" s="2">
        <v>0</v>
      </c>
      <c r="N31" s="2">
        <v>0</v>
      </c>
      <c r="O31" s="2">
        <v>4</v>
      </c>
      <c r="P31" s="2">
        <v>5</v>
      </c>
      <c r="Q31" s="2">
        <v>6</v>
      </c>
      <c r="R31" s="2">
        <v>8</v>
      </c>
      <c r="S31" s="3">
        <v>7</v>
      </c>
      <c r="T31" s="2">
        <v>0</v>
      </c>
      <c r="U31" s="2">
        <v>0</v>
      </c>
      <c r="V31" s="2">
        <v>0</v>
      </c>
      <c r="W31" s="2">
        <v>0</v>
      </c>
      <c r="X31" s="2">
        <v>0</v>
      </c>
      <c r="Y31" s="2">
        <v>0</v>
      </c>
      <c r="Z31" s="3">
        <v>0</v>
      </c>
      <c r="AA31" s="2">
        <v>0</v>
      </c>
      <c r="AB31" s="2">
        <v>100</v>
      </c>
      <c r="AC31" s="2">
        <v>35</v>
      </c>
      <c r="AD31" s="2">
        <v>100</v>
      </c>
      <c r="AE31" s="2">
        <v>50</v>
      </c>
      <c r="AF31" s="2">
        <v>80</v>
      </c>
      <c r="AG31" s="3">
        <v>60</v>
      </c>
      <c r="AH31" s="2">
        <v>70</v>
      </c>
      <c r="AI31" s="2">
        <v>80</v>
      </c>
      <c r="AJ31" s="2">
        <v>30</v>
      </c>
      <c r="AK31" s="2">
        <v>89</v>
      </c>
      <c r="AL31" s="2">
        <v>70</v>
      </c>
      <c r="AM31" s="2">
        <v>90</v>
      </c>
      <c r="AN31" s="3">
        <v>90</v>
      </c>
      <c r="AO31" s="2">
        <v>0</v>
      </c>
      <c r="AP31" s="2">
        <v>70</v>
      </c>
      <c r="AQ31" s="2">
        <v>0</v>
      </c>
      <c r="AR31" s="2">
        <v>65</v>
      </c>
      <c r="AS31" s="2">
        <v>100</v>
      </c>
      <c r="AT31" s="2">
        <v>100</v>
      </c>
      <c r="AU31" s="3">
        <v>86</v>
      </c>
      <c r="AV31" s="2">
        <v>80</v>
      </c>
      <c r="AW31" s="2">
        <v>70</v>
      </c>
      <c r="AX31" s="2">
        <v>40</v>
      </c>
      <c r="AY31" s="2">
        <v>60</v>
      </c>
      <c r="AZ31" s="2">
        <v>70</v>
      </c>
      <c r="BA31" s="2">
        <v>80</v>
      </c>
      <c r="BB31" s="3">
        <v>100</v>
      </c>
      <c r="BC31" s="2">
        <v>0</v>
      </c>
      <c r="BD31" s="2">
        <v>70</v>
      </c>
      <c r="BE31" s="2">
        <v>73</v>
      </c>
      <c r="BF31" s="2">
        <v>64</v>
      </c>
      <c r="BG31" s="2">
        <v>73</v>
      </c>
      <c r="BH31" s="2">
        <v>59</v>
      </c>
      <c r="BI31" s="2">
        <v>44</v>
      </c>
      <c r="BJ31" s="2">
        <v>63</v>
      </c>
      <c r="BK31" s="2">
        <v>0</v>
      </c>
      <c r="BL31" s="2">
        <v>0</v>
      </c>
      <c r="BM31" s="2">
        <v>0</v>
      </c>
      <c r="BN31" s="2">
        <v>95</v>
      </c>
      <c r="BO31" s="2">
        <v>0</v>
      </c>
      <c r="BP31" s="2">
        <v>69</v>
      </c>
      <c r="BQ31" s="98">
        <v>0</v>
      </c>
      <c r="BR31" s="2">
        <v>80</v>
      </c>
      <c r="BS31" s="2">
        <v>0</v>
      </c>
      <c r="BT31" s="2">
        <v>0</v>
      </c>
      <c r="BU31" s="2">
        <v>0</v>
      </c>
      <c r="BV31" s="2">
        <v>76</v>
      </c>
      <c r="BW31" s="3">
        <v>76</v>
      </c>
    </row>
    <row r="32" spans="1:75">
      <c r="A32" s="110">
        <v>0.5</v>
      </c>
      <c r="B32" s="115" t="s">
        <v>2209</v>
      </c>
      <c r="C32" s="95">
        <f t="shared" si="5"/>
        <v>1</v>
      </c>
      <c r="D32" s="4">
        <v>1</v>
      </c>
      <c r="E32" s="2">
        <v>0</v>
      </c>
      <c r="F32" s="2">
        <v>0</v>
      </c>
      <c r="G32" s="2">
        <v>0</v>
      </c>
      <c r="H32" s="2">
        <v>0</v>
      </c>
      <c r="I32" s="2">
        <v>0</v>
      </c>
      <c r="J32" s="2">
        <v>1</v>
      </c>
      <c r="K32" s="3">
        <v>1</v>
      </c>
      <c r="M32" s="2">
        <v>0</v>
      </c>
      <c r="N32" s="2">
        <v>0</v>
      </c>
      <c r="O32" s="2">
        <v>1</v>
      </c>
      <c r="P32" s="2">
        <v>1</v>
      </c>
      <c r="Q32" s="2">
        <v>1</v>
      </c>
      <c r="R32" s="2">
        <v>2</v>
      </c>
      <c r="S32" s="3">
        <v>1</v>
      </c>
      <c r="T32" s="2">
        <v>0</v>
      </c>
      <c r="U32" s="2">
        <v>0</v>
      </c>
      <c r="V32" s="2">
        <v>0</v>
      </c>
      <c r="W32" s="2">
        <v>0</v>
      </c>
      <c r="X32" s="2">
        <v>0</v>
      </c>
      <c r="Y32" s="2">
        <v>0</v>
      </c>
      <c r="Z32" s="3">
        <v>0</v>
      </c>
      <c r="AA32" s="2">
        <v>0</v>
      </c>
      <c r="AB32" s="2">
        <v>1</v>
      </c>
      <c r="AC32" s="2">
        <v>1</v>
      </c>
      <c r="AD32" s="2">
        <v>1</v>
      </c>
      <c r="AE32" s="2">
        <v>1</v>
      </c>
      <c r="AF32" s="2">
        <v>1</v>
      </c>
      <c r="AG32" s="3">
        <v>1</v>
      </c>
      <c r="AH32" s="2">
        <v>1</v>
      </c>
      <c r="AI32" s="2">
        <v>1</v>
      </c>
      <c r="AJ32" s="2">
        <v>1</v>
      </c>
      <c r="AK32" s="2">
        <v>1</v>
      </c>
      <c r="AL32" s="2">
        <v>1</v>
      </c>
      <c r="AM32" s="2">
        <v>1</v>
      </c>
      <c r="AN32" s="3">
        <v>0</v>
      </c>
      <c r="AO32" s="2">
        <v>0</v>
      </c>
      <c r="AP32" s="2">
        <v>0</v>
      </c>
      <c r="AQ32" s="2">
        <v>0</v>
      </c>
      <c r="AR32" s="2">
        <v>0</v>
      </c>
      <c r="AS32" s="2">
        <v>0</v>
      </c>
      <c r="AT32" s="2">
        <v>0</v>
      </c>
      <c r="AU32" s="3">
        <v>0</v>
      </c>
      <c r="AV32" s="2">
        <v>0</v>
      </c>
      <c r="AW32" s="2">
        <v>0</v>
      </c>
      <c r="AX32" s="2">
        <v>0</v>
      </c>
      <c r="AY32" s="2">
        <v>0</v>
      </c>
      <c r="AZ32" s="2">
        <v>0</v>
      </c>
      <c r="BA32" s="2">
        <v>0</v>
      </c>
      <c r="BB32" s="3">
        <v>0</v>
      </c>
      <c r="BC32" s="2">
        <v>0</v>
      </c>
      <c r="BD32" s="2">
        <v>0</v>
      </c>
      <c r="BE32" s="2">
        <v>0</v>
      </c>
      <c r="BF32" s="2">
        <v>0</v>
      </c>
      <c r="BG32" s="2">
        <v>0</v>
      </c>
      <c r="BH32" s="2">
        <v>0</v>
      </c>
      <c r="BI32" s="2">
        <v>0</v>
      </c>
      <c r="BJ32" s="2">
        <v>0</v>
      </c>
      <c r="BK32" s="2">
        <v>0</v>
      </c>
      <c r="BL32" s="2">
        <v>0</v>
      </c>
      <c r="BM32" s="2">
        <v>0</v>
      </c>
      <c r="BN32" s="2">
        <v>0</v>
      </c>
      <c r="BO32" s="2">
        <v>0</v>
      </c>
      <c r="BP32" s="2">
        <v>0</v>
      </c>
      <c r="BQ32" s="98">
        <v>0</v>
      </c>
      <c r="BR32" s="2">
        <v>0</v>
      </c>
      <c r="BS32" s="2">
        <v>0</v>
      </c>
      <c r="BT32" s="2">
        <v>0</v>
      </c>
      <c r="BU32" s="2">
        <v>0</v>
      </c>
      <c r="BV32" s="2">
        <v>0</v>
      </c>
      <c r="BW32" s="3">
        <v>0</v>
      </c>
    </row>
    <row r="33" spans="1:75">
      <c r="A33" s="110">
        <f>1/5</f>
        <v>0.2</v>
      </c>
      <c r="B33" s="115" t="s">
        <v>2212</v>
      </c>
      <c r="C33" s="95">
        <f t="shared" ref="C33:C34" si="6">(SUM(E33:K33))*A33</f>
        <v>4</v>
      </c>
      <c r="D33" s="4">
        <v>10</v>
      </c>
      <c r="E33" s="2">
        <v>0</v>
      </c>
      <c r="F33" s="2">
        <v>0</v>
      </c>
      <c r="G33" s="2">
        <v>0</v>
      </c>
      <c r="H33" s="2">
        <v>0</v>
      </c>
      <c r="I33" s="2">
        <v>0</v>
      </c>
      <c r="J33" s="2">
        <v>10</v>
      </c>
      <c r="K33" s="3">
        <v>10</v>
      </c>
      <c r="L33" s="3">
        <v>85</v>
      </c>
      <c r="M33" s="2">
        <v>0</v>
      </c>
      <c r="N33" s="2">
        <v>0</v>
      </c>
      <c r="O33" s="2">
        <v>10</v>
      </c>
      <c r="P33" s="2">
        <v>8</v>
      </c>
      <c r="Q33" s="2">
        <v>7</v>
      </c>
      <c r="R33" s="2">
        <v>2</v>
      </c>
      <c r="S33" s="3">
        <v>6</v>
      </c>
      <c r="T33" s="2">
        <v>0</v>
      </c>
      <c r="U33" s="2">
        <v>0</v>
      </c>
      <c r="V33" s="2">
        <v>0</v>
      </c>
      <c r="W33" s="2">
        <v>0</v>
      </c>
      <c r="X33" s="2">
        <v>0</v>
      </c>
      <c r="Y33" s="2">
        <v>0</v>
      </c>
      <c r="Z33" s="3">
        <v>0</v>
      </c>
      <c r="AA33" s="2">
        <v>0</v>
      </c>
      <c r="AB33" s="2">
        <v>100</v>
      </c>
      <c r="AC33" s="2">
        <v>4</v>
      </c>
      <c r="AD33" s="2">
        <v>80</v>
      </c>
      <c r="AE33" s="2">
        <v>60</v>
      </c>
      <c r="AF33" s="2">
        <v>100</v>
      </c>
      <c r="AG33" s="3">
        <v>0</v>
      </c>
      <c r="AH33" s="2">
        <v>70</v>
      </c>
      <c r="AI33" s="2">
        <v>70</v>
      </c>
      <c r="AJ33" s="2">
        <v>70</v>
      </c>
      <c r="AK33" s="2">
        <v>77</v>
      </c>
      <c r="AL33" s="2">
        <v>70</v>
      </c>
      <c r="AM33" s="2">
        <v>80</v>
      </c>
      <c r="AN33" s="3">
        <v>79</v>
      </c>
      <c r="AO33" s="2">
        <v>0</v>
      </c>
      <c r="AP33" s="2">
        <v>90</v>
      </c>
      <c r="AQ33" s="2">
        <v>0</v>
      </c>
      <c r="AR33" s="2">
        <v>80</v>
      </c>
      <c r="AS33" s="2">
        <v>85</v>
      </c>
      <c r="AT33" s="2">
        <v>70</v>
      </c>
      <c r="AU33" s="3">
        <v>80</v>
      </c>
      <c r="AV33" s="2">
        <v>0</v>
      </c>
      <c r="AW33" s="2">
        <v>50</v>
      </c>
      <c r="AX33" s="2">
        <v>70</v>
      </c>
      <c r="AY33" s="2">
        <v>70</v>
      </c>
      <c r="AZ33" s="2">
        <v>60</v>
      </c>
      <c r="BA33" s="2">
        <v>100</v>
      </c>
      <c r="BB33" s="3">
        <v>60</v>
      </c>
      <c r="BC33" s="2">
        <v>0</v>
      </c>
      <c r="BD33" s="2">
        <v>59</v>
      </c>
      <c r="BE33" s="2">
        <v>85</v>
      </c>
      <c r="BF33" s="2">
        <v>80</v>
      </c>
      <c r="BG33" s="2">
        <v>65</v>
      </c>
      <c r="BH33" s="2">
        <v>70</v>
      </c>
      <c r="BI33" s="2">
        <v>66</v>
      </c>
      <c r="BJ33" s="2">
        <v>65</v>
      </c>
      <c r="BK33" s="2">
        <v>0</v>
      </c>
      <c r="BL33" s="2">
        <v>0</v>
      </c>
      <c r="BM33" s="2">
        <v>0</v>
      </c>
      <c r="BN33" s="2">
        <v>64</v>
      </c>
      <c r="BO33" s="2">
        <v>0</v>
      </c>
      <c r="BP33" s="2">
        <v>0</v>
      </c>
      <c r="BQ33" s="98">
        <v>80</v>
      </c>
      <c r="BR33" s="2">
        <v>0</v>
      </c>
      <c r="BS33" s="2">
        <v>0</v>
      </c>
      <c r="BT33" s="2">
        <v>0</v>
      </c>
      <c r="BU33" s="2">
        <v>0</v>
      </c>
      <c r="BV33" s="2">
        <v>79</v>
      </c>
      <c r="BW33" s="3">
        <v>69</v>
      </c>
    </row>
    <row r="34" spans="1:75">
      <c r="A34" s="110">
        <v>0.5</v>
      </c>
      <c r="B34" s="115" t="s">
        <v>2211</v>
      </c>
      <c r="C34" s="95">
        <f t="shared" si="6"/>
        <v>1</v>
      </c>
      <c r="D34" s="4">
        <v>1</v>
      </c>
      <c r="E34" s="2">
        <v>0</v>
      </c>
      <c r="F34" s="2">
        <v>0</v>
      </c>
      <c r="G34" s="2">
        <v>0</v>
      </c>
      <c r="H34" s="2">
        <v>0</v>
      </c>
      <c r="I34" s="2">
        <v>0</v>
      </c>
      <c r="J34" s="2">
        <v>1</v>
      </c>
      <c r="K34" s="3">
        <v>1</v>
      </c>
      <c r="M34" s="2">
        <v>0</v>
      </c>
      <c r="N34" s="2">
        <v>0</v>
      </c>
      <c r="O34" s="2">
        <v>1</v>
      </c>
      <c r="P34" s="2">
        <v>1</v>
      </c>
      <c r="Q34" s="2">
        <v>1</v>
      </c>
      <c r="R34" s="2">
        <v>1</v>
      </c>
      <c r="S34" s="3">
        <v>1</v>
      </c>
      <c r="T34" s="2">
        <v>0</v>
      </c>
      <c r="U34" s="2">
        <v>0</v>
      </c>
      <c r="V34" s="2">
        <v>0</v>
      </c>
      <c r="W34" s="2">
        <v>0</v>
      </c>
      <c r="X34" s="2">
        <v>0</v>
      </c>
      <c r="Y34" s="2">
        <v>0</v>
      </c>
      <c r="Z34" s="3">
        <v>0</v>
      </c>
      <c r="AA34" s="2">
        <v>0</v>
      </c>
      <c r="AB34" s="2">
        <v>1</v>
      </c>
      <c r="AC34" s="2">
        <v>1</v>
      </c>
      <c r="AD34" s="2">
        <v>1</v>
      </c>
      <c r="AE34" s="2">
        <v>1</v>
      </c>
      <c r="AF34" s="2">
        <v>2</v>
      </c>
      <c r="AG34" s="3">
        <v>0</v>
      </c>
      <c r="AH34" s="2">
        <v>1</v>
      </c>
      <c r="AI34" s="2">
        <v>1</v>
      </c>
      <c r="AJ34" s="2">
        <v>1</v>
      </c>
      <c r="AK34" s="2">
        <v>1</v>
      </c>
      <c r="AL34" s="2">
        <v>1</v>
      </c>
      <c r="AM34" s="2">
        <v>1</v>
      </c>
      <c r="AN34" s="3">
        <v>0</v>
      </c>
      <c r="AO34" s="2">
        <v>0</v>
      </c>
      <c r="AP34" s="2">
        <v>0</v>
      </c>
      <c r="AQ34" s="2">
        <v>0</v>
      </c>
      <c r="AR34" s="2">
        <v>0</v>
      </c>
      <c r="AS34" s="2">
        <v>0</v>
      </c>
      <c r="AT34" s="2">
        <v>0</v>
      </c>
      <c r="AU34" s="3">
        <v>0</v>
      </c>
      <c r="AV34" s="2">
        <v>0</v>
      </c>
      <c r="AW34" s="2">
        <v>0</v>
      </c>
      <c r="AX34" s="2">
        <v>0</v>
      </c>
      <c r="AY34" s="2">
        <v>0</v>
      </c>
      <c r="AZ34" s="2">
        <v>0</v>
      </c>
      <c r="BA34" s="2">
        <v>0</v>
      </c>
      <c r="BB34" s="3">
        <v>0</v>
      </c>
      <c r="BC34" s="2">
        <v>0</v>
      </c>
      <c r="BD34" s="2">
        <v>0</v>
      </c>
      <c r="BE34" s="2">
        <v>0</v>
      </c>
      <c r="BF34" s="2">
        <v>0</v>
      </c>
      <c r="BG34" s="2">
        <v>0</v>
      </c>
      <c r="BH34" s="2">
        <v>0</v>
      </c>
      <c r="BI34" s="2">
        <v>0</v>
      </c>
      <c r="BJ34" s="2">
        <v>0</v>
      </c>
      <c r="BK34" s="2">
        <v>0</v>
      </c>
      <c r="BL34" s="2">
        <v>0</v>
      </c>
      <c r="BM34" s="2">
        <v>0</v>
      </c>
      <c r="BN34" s="2">
        <v>0</v>
      </c>
      <c r="BO34" s="2">
        <v>0</v>
      </c>
      <c r="BP34" s="2">
        <v>0</v>
      </c>
      <c r="BQ34" s="98">
        <v>0</v>
      </c>
      <c r="BR34" s="2">
        <v>0</v>
      </c>
      <c r="BS34" s="2">
        <v>0</v>
      </c>
      <c r="BT34" s="2">
        <v>0</v>
      </c>
      <c r="BU34" s="2">
        <v>0</v>
      </c>
      <c r="BV34" s="2">
        <v>0</v>
      </c>
      <c r="BW34" s="3">
        <v>0</v>
      </c>
    </row>
    <row r="35" spans="1:75">
      <c r="A35" s="109">
        <f>1/4</f>
        <v>0.25</v>
      </c>
      <c r="B35" s="115" t="s">
        <v>2722</v>
      </c>
      <c r="C35" s="95">
        <f>(SUM(E35:K35))*A35</f>
        <v>3.5</v>
      </c>
      <c r="D35" s="4">
        <v>10</v>
      </c>
      <c r="E35" s="2">
        <v>0</v>
      </c>
      <c r="F35" s="2">
        <v>0</v>
      </c>
      <c r="G35" s="2">
        <v>0</v>
      </c>
      <c r="H35" s="2">
        <v>0</v>
      </c>
      <c r="I35" s="2">
        <v>0</v>
      </c>
      <c r="J35" s="2">
        <v>6</v>
      </c>
      <c r="K35" s="3">
        <v>8</v>
      </c>
      <c r="L35" s="3">
        <v>85</v>
      </c>
      <c r="M35" s="2">
        <v>0</v>
      </c>
      <c r="N35" s="2">
        <v>0</v>
      </c>
      <c r="O35" s="2">
        <v>6</v>
      </c>
      <c r="P35" s="2">
        <v>9</v>
      </c>
      <c r="Q35" s="2">
        <v>9</v>
      </c>
      <c r="R35" s="2">
        <v>10</v>
      </c>
      <c r="S35" s="3">
        <v>8</v>
      </c>
      <c r="T35" s="2">
        <v>0</v>
      </c>
      <c r="U35" s="2">
        <v>0</v>
      </c>
      <c r="V35" s="2">
        <v>0</v>
      </c>
      <c r="W35" s="2">
        <v>74</v>
      </c>
      <c r="X35" s="2">
        <v>80</v>
      </c>
      <c r="Y35" s="2">
        <v>75</v>
      </c>
      <c r="Z35" s="3">
        <v>77</v>
      </c>
      <c r="AA35" s="2">
        <v>75</v>
      </c>
      <c r="AB35" s="2">
        <v>0</v>
      </c>
      <c r="AC35" s="2">
        <v>81</v>
      </c>
      <c r="AD35" s="2">
        <v>72</v>
      </c>
      <c r="AE35" s="2">
        <v>0</v>
      </c>
      <c r="AF35" s="2">
        <v>77</v>
      </c>
      <c r="AG35" s="3">
        <v>41</v>
      </c>
      <c r="AH35" s="2">
        <v>0</v>
      </c>
      <c r="AI35" s="2">
        <v>81</v>
      </c>
      <c r="AJ35" s="2">
        <v>79</v>
      </c>
      <c r="AK35" s="2">
        <v>75</v>
      </c>
      <c r="AL35" s="2">
        <v>88</v>
      </c>
      <c r="AM35" s="2">
        <v>60</v>
      </c>
      <c r="AN35" s="3">
        <v>80</v>
      </c>
      <c r="AO35" s="2">
        <v>0</v>
      </c>
      <c r="AP35" s="2">
        <v>0</v>
      </c>
      <c r="AQ35" s="2">
        <v>75</v>
      </c>
      <c r="AR35" s="2">
        <v>0</v>
      </c>
      <c r="AS35" s="2">
        <v>87</v>
      </c>
      <c r="AT35" s="2">
        <v>62</v>
      </c>
      <c r="AU35" s="3">
        <v>85</v>
      </c>
      <c r="AV35" s="2">
        <v>0</v>
      </c>
      <c r="AW35" s="2">
        <v>0</v>
      </c>
      <c r="AX35" s="2">
        <v>74</v>
      </c>
      <c r="AY35" s="2">
        <v>68</v>
      </c>
      <c r="AZ35" s="2">
        <v>0</v>
      </c>
      <c r="BA35" s="2">
        <v>78</v>
      </c>
      <c r="BB35" s="3">
        <v>0</v>
      </c>
      <c r="BC35" s="2">
        <v>0</v>
      </c>
      <c r="BD35" s="2">
        <v>0</v>
      </c>
      <c r="BE35" s="2">
        <v>75</v>
      </c>
      <c r="BF35" s="2">
        <v>68</v>
      </c>
      <c r="BG35" s="2">
        <v>68</v>
      </c>
      <c r="BH35" s="2">
        <v>86</v>
      </c>
      <c r="BI35" s="2">
        <v>69</v>
      </c>
      <c r="BJ35" s="2">
        <v>74</v>
      </c>
      <c r="BK35" s="2">
        <v>0</v>
      </c>
      <c r="BL35" s="2">
        <v>77</v>
      </c>
      <c r="BM35" s="2">
        <v>77</v>
      </c>
      <c r="BN35" s="2">
        <v>88</v>
      </c>
      <c r="BO35" s="2">
        <v>74</v>
      </c>
      <c r="BP35" s="2">
        <v>73</v>
      </c>
      <c r="BQ35" s="98">
        <v>0</v>
      </c>
      <c r="BR35" s="2">
        <v>0</v>
      </c>
      <c r="BS35" s="2">
        <v>0</v>
      </c>
      <c r="BT35" s="2">
        <v>82</v>
      </c>
      <c r="BU35" s="2">
        <v>60</v>
      </c>
      <c r="BV35" s="2">
        <v>91</v>
      </c>
      <c r="BW35" s="3">
        <v>79</v>
      </c>
    </row>
    <row r="36" spans="1:75">
      <c r="A36" s="110">
        <v>0.5</v>
      </c>
      <c r="B36" s="115" t="s">
        <v>2320</v>
      </c>
      <c r="C36" s="95">
        <f>(SUM(E36:K36))*A36</f>
        <v>6.5</v>
      </c>
      <c r="D36" s="4" t="s">
        <v>101</v>
      </c>
      <c r="E36" s="2">
        <v>0</v>
      </c>
      <c r="F36" s="2">
        <v>0</v>
      </c>
      <c r="G36" s="2">
        <v>0</v>
      </c>
      <c r="H36" s="2">
        <v>0</v>
      </c>
      <c r="I36" s="2">
        <v>0</v>
      </c>
      <c r="J36" s="2">
        <v>6</v>
      </c>
      <c r="K36" s="3">
        <v>7</v>
      </c>
      <c r="M36" s="2">
        <v>0</v>
      </c>
      <c r="N36" s="2">
        <v>0</v>
      </c>
      <c r="O36" s="2">
        <v>1</v>
      </c>
      <c r="P36" s="2">
        <v>6</v>
      </c>
      <c r="Q36" s="2">
        <v>5</v>
      </c>
      <c r="R36" s="2">
        <v>5</v>
      </c>
      <c r="S36" s="3">
        <v>6</v>
      </c>
      <c r="T36" s="2">
        <v>0</v>
      </c>
      <c r="U36" s="2">
        <v>0</v>
      </c>
      <c r="V36" s="2">
        <v>0</v>
      </c>
      <c r="W36" s="2">
        <v>3</v>
      </c>
      <c r="X36" s="2">
        <v>6</v>
      </c>
      <c r="Y36" s="2">
        <v>1</v>
      </c>
      <c r="Z36" s="3">
        <v>2</v>
      </c>
      <c r="AA36" s="2">
        <v>1</v>
      </c>
      <c r="AB36" s="2">
        <v>0</v>
      </c>
      <c r="AC36" s="2">
        <v>1</v>
      </c>
      <c r="AD36" s="2">
        <v>1</v>
      </c>
      <c r="AE36" s="2">
        <v>0</v>
      </c>
      <c r="AF36" s="2">
        <v>1</v>
      </c>
      <c r="AG36" s="3">
        <v>1</v>
      </c>
      <c r="AH36" s="2">
        <v>0</v>
      </c>
      <c r="AI36" s="2">
        <v>1</v>
      </c>
      <c r="AJ36" s="2">
        <v>1</v>
      </c>
      <c r="AK36" s="2">
        <v>1</v>
      </c>
      <c r="AL36" s="2">
        <v>1</v>
      </c>
      <c r="AM36" s="2">
        <v>1</v>
      </c>
      <c r="AN36" s="3">
        <v>0</v>
      </c>
      <c r="AO36" s="2">
        <v>0</v>
      </c>
      <c r="AP36" s="2">
        <v>0</v>
      </c>
      <c r="AQ36" s="2">
        <v>0</v>
      </c>
      <c r="AR36" s="2">
        <v>0</v>
      </c>
      <c r="AS36" s="2">
        <v>0</v>
      </c>
      <c r="AT36" s="2">
        <v>0</v>
      </c>
      <c r="AU36" s="3">
        <v>0</v>
      </c>
      <c r="AV36" s="2">
        <v>0</v>
      </c>
      <c r="AW36" s="2">
        <v>0</v>
      </c>
      <c r="AX36" s="2">
        <v>0</v>
      </c>
      <c r="AY36" s="2">
        <v>0</v>
      </c>
      <c r="AZ36" s="2">
        <v>0</v>
      </c>
      <c r="BA36" s="2">
        <v>0</v>
      </c>
      <c r="BB36" s="3">
        <v>0</v>
      </c>
      <c r="BC36" s="2">
        <v>0</v>
      </c>
      <c r="BD36" s="2">
        <v>0</v>
      </c>
      <c r="BE36" s="2">
        <v>0</v>
      </c>
      <c r="BF36" s="2">
        <v>0</v>
      </c>
      <c r="BG36" s="2">
        <v>0</v>
      </c>
      <c r="BH36" s="2">
        <v>0</v>
      </c>
      <c r="BI36" s="2">
        <v>0</v>
      </c>
      <c r="BJ36" s="2">
        <v>0</v>
      </c>
      <c r="BK36" s="2">
        <v>0</v>
      </c>
      <c r="BL36" s="2">
        <v>0</v>
      </c>
      <c r="BM36" s="2">
        <v>0</v>
      </c>
      <c r="BN36" s="2">
        <v>0</v>
      </c>
      <c r="BO36" s="2">
        <v>0</v>
      </c>
      <c r="BP36" s="2">
        <v>0</v>
      </c>
      <c r="BQ36" s="98">
        <v>0</v>
      </c>
      <c r="BR36" s="2">
        <v>0</v>
      </c>
      <c r="BS36" s="2">
        <v>0</v>
      </c>
      <c r="BT36" s="2">
        <v>0</v>
      </c>
      <c r="BU36" s="2">
        <v>0</v>
      </c>
      <c r="BV36" s="2">
        <v>0</v>
      </c>
      <c r="BW36" s="3">
        <v>0</v>
      </c>
    </row>
    <row r="37" spans="1:75">
      <c r="A37" s="109">
        <f>1/4</f>
        <v>0.25</v>
      </c>
      <c r="B37" s="115" t="s">
        <v>2195</v>
      </c>
      <c r="C37" s="95">
        <f>(SUM(E37:K37))*A37</f>
        <v>4.5</v>
      </c>
      <c r="D37" s="4">
        <v>10</v>
      </c>
      <c r="E37" s="2">
        <v>0</v>
      </c>
      <c r="F37" s="2">
        <v>0</v>
      </c>
      <c r="G37" s="2">
        <v>0</v>
      </c>
      <c r="H37" s="2">
        <v>0</v>
      </c>
      <c r="I37" s="2">
        <v>0</v>
      </c>
      <c r="J37" s="2">
        <v>9</v>
      </c>
      <c r="K37" s="3">
        <v>9</v>
      </c>
      <c r="M37" s="2">
        <v>0</v>
      </c>
      <c r="N37" s="2">
        <v>0</v>
      </c>
      <c r="O37" s="2">
        <v>8</v>
      </c>
      <c r="P37" s="2">
        <v>0</v>
      </c>
      <c r="Q37" s="2">
        <v>0</v>
      </c>
      <c r="R37" s="2">
        <v>7</v>
      </c>
      <c r="S37" s="3">
        <v>8</v>
      </c>
      <c r="T37" s="2">
        <v>5</v>
      </c>
      <c r="U37" s="2">
        <v>7</v>
      </c>
      <c r="V37" s="2">
        <v>0</v>
      </c>
      <c r="W37" s="2">
        <v>0</v>
      </c>
      <c r="X37" s="2">
        <v>0</v>
      </c>
      <c r="Y37" s="2">
        <v>6</v>
      </c>
      <c r="Z37" s="3">
        <v>3</v>
      </c>
      <c r="AA37" s="2">
        <v>0</v>
      </c>
      <c r="AB37" s="2">
        <v>10</v>
      </c>
      <c r="AC37" s="2">
        <v>3</v>
      </c>
      <c r="AD37" s="2">
        <v>8</v>
      </c>
      <c r="AE37" s="2">
        <v>0</v>
      </c>
      <c r="AF37" s="2">
        <v>0</v>
      </c>
      <c r="AG37" s="3">
        <v>8</v>
      </c>
      <c r="AH37" s="2">
        <v>0</v>
      </c>
      <c r="AI37" s="2">
        <v>10</v>
      </c>
      <c r="AJ37" s="2">
        <v>0</v>
      </c>
      <c r="AK37" s="2">
        <v>0</v>
      </c>
      <c r="AL37" s="2">
        <v>10</v>
      </c>
      <c r="AM37" s="2">
        <v>0</v>
      </c>
      <c r="AN37" s="3">
        <v>8</v>
      </c>
      <c r="AO37" s="2">
        <v>0</v>
      </c>
      <c r="AP37" s="2">
        <v>0</v>
      </c>
      <c r="AQ37" s="2">
        <v>0</v>
      </c>
      <c r="AR37" s="2">
        <v>60</v>
      </c>
      <c r="AS37" s="2">
        <v>100</v>
      </c>
      <c r="AT37" s="2">
        <v>0</v>
      </c>
      <c r="AU37" s="3">
        <v>74</v>
      </c>
      <c r="AV37" s="2">
        <v>0</v>
      </c>
      <c r="AW37" s="2">
        <v>0</v>
      </c>
      <c r="AX37" s="2">
        <v>0</v>
      </c>
      <c r="AY37" s="2">
        <v>0</v>
      </c>
      <c r="AZ37" s="2">
        <v>0</v>
      </c>
      <c r="BA37" s="2">
        <v>0</v>
      </c>
      <c r="BB37" s="3">
        <v>0</v>
      </c>
      <c r="BC37" s="2">
        <v>0</v>
      </c>
      <c r="BD37" s="2">
        <v>0</v>
      </c>
      <c r="BE37" s="2">
        <v>0</v>
      </c>
      <c r="BF37" s="2">
        <v>0</v>
      </c>
      <c r="BG37" s="2">
        <v>0</v>
      </c>
      <c r="BH37" s="2">
        <v>0</v>
      </c>
      <c r="BI37" s="2">
        <v>0</v>
      </c>
      <c r="BJ37" s="2">
        <v>0</v>
      </c>
      <c r="BK37" s="2">
        <v>0</v>
      </c>
      <c r="BL37" s="2">
        <v>0</v>
      </c>
      <c r="BM37" s="2">
        <v>0</v>
      </c>
      <c r="BN37" s="2">
        <v>0</v>
      </c>
      <c r="BO37" s="2">
        <v>0</v>
      </c>
      <c r="BP37" s="2">
        <v>0</v>
      </c>
      <c r="BQ37" s="98">
        <v>0</v>
      </c>
      <c r="BR37" s="2">
        <v>0</v>
      </c>
      <c r="BS37" s="2">
        <v>0</v>
      </c>
      <c r="BT37" s="2">
        <v>0</v>
      </c>
      <c r="BU37" s="2">
        <v>0</v>
      </c>
      <c r="BV37" s="2">
        <v>0</v>
      </c>
      <c r="BW37" s="3">
        <v>0</v>
      </c>
    </row>
    <row r="38" spans="1:75">
      <c r="A38" s="110">
        <v>0.5</v>
      </c>
      <c r="B38" s="115" t="s">
        <v>2191</v>
      </c>
      <c r="C38" s="95">
        <f>(SUM(E38:K38))*A38</f>
        <v>1.5</v>
      </c>
      <c r="D38" s="4">
        <v>1</v>
      </c>
      <c r="E38" s="2">
        <v>0</v>
      </c>
      <c r="F38" s="2">
        <v>0</v>
      </c>
      <c r="G38" s="2">
        <v>0</v>
      </c>
      <c r="H38" s="2">
        <v>0</v>
      </c>
      <c r="I38" s="2">
        <v>0</v>
      </c>
      <c r="J38" s="2">
        <v>1</v>
      </c>
      <c r="K38" s="3">
        <v>2</v>
      </c>
      <c r="M38" s="2">
        <v>0</v>
      </c>
      <c r="N38" s="2">
        <v>0</v>
      </c>
      <c r="O38" s="2">
        <v>1</v>
      </c>
      <c r="P38" s="2">
        <v>0</v>
      </c>
      <c r="Q38" s="2">
        <v>0</v>
      </c>
      <c r="R38" s="2">
        <v>1</v>
      </c>
      <c r="S38" s="3">
        <v>1</v>
      </c>
      <c r="T38" s="2">
        <v>1</v>
      </c>
      <c r="U38" s="2">
        <v>0</v>
      </c>
      <c r="V38" s="2">
        <v>0</v>
      </c>
      <c r="W38" s="2">
        <v>0</v>
      </c>
      <c r="X38" s="2">
        <v>0</v>
      </c>
      <c r="Y38" s="2">
        <v>1</v>
      </c>
      <c r="Z38" s="3">
        <v>2</v>
      </c>
      <c r="AA38" s="2">
        <v>0</v>
      </c>
      <c r="AB38" s="2">
        <v>1</v>
      </c>
      <c r="AC38" s="2">
        <v>1</v>
      </c>
      <c r="AD38" s="2">
        <v>1</v>
      </c>
      <c r="AE38" s="2">
        <v>0</v>
      </c>
      <c r="AF38" s="2">
        <v>0</v>
      </c>
      <c r="AG38" s="3">
        <v>1</v>
      </c>
      <c r="AH38" s="2">
        <v>0</v>
      </c>
      <c r="AI38" s="2">
        <v>1</v>
      </c>
      <c r="AJ38" s="2">
        <v>0</v>
      </c>
      <c r="AK38" s="2">
        <v>0</v>
      </c>
      <c r="AL38" s="2">
        <v>4</v>
      </c>
      <c r="AM38" s="2">
        <v>0</v>
      </c>
      <c r="AN38" s="3">
        <v>0</v>
      </c>
      <c r="AO38" s="2">
        <v>0</v>
      </c>
      <c r="AP38" s="2">
        <v>0</v>
      </c>
      <c r="AQ38" s="2">
        <v>0</v>
      </c>
      <c r="AR38" s="2">
        <v>0</v>
      </c>
      <c r="AS38" s="2">
        <v>0</v>
      </c>
      <c r="AT38" s="2">
        <v>0</v>
      </c>
      <c r="AU38" s="3">
        <v>0</v>
      </c>
      <c r="AV38" s="2">
        <v>0</v>
      </c>
      <c r="AW38" s="2">
        <v>0</v>
      </c>
      <c r="AX38" s="2">
        <v>0</v>
      </c>
      <c r="AY38" s="2">
        <v>0</v>
      </c>
      <c r="AZ38" s="2">
        <v>0</v>
      </c>
      <c r="BA38" s="2">
        <v>0</v>
      </c>
      <c r="BB38" s="3">
        <v>0</v>
      </c>
      <c r="BC38" s="2">
        <v>0</v>
      </c>
      <c r="BD38" s="2">
        <v>0</v>
      </c>
      <c r="BE38" s="2">
        <v>0</v>
      </c>
      <c r="BF38" s="2">
        <v>0</v>
      </c>
      <c r="BG38" s="2">
        <v>0</v>
      </c>
      <c r="BH38" s="2">
        <v>0</v>
      </c>
      <c r="BI38" s="2">
        <v>0</v>
      </c>
      <c r="BJ38" s="2">
        <v>0</v>
      </c>
      <c r="BK38" s="2">
        <v>0</v>
      </c>
      <c r="BL38" s="2">
        <v>0</v>
      </c>
      <c r="BM38" s="2">
        <v>0</v>
      </c>
      <c r="BN38" s="2">
        <v>0</v>
      </c>
      <c r="BO38" s="2">
        <v>0</v>
      </c>
      <c r="BP38" s="2">
        <v>0</v>
      </c>
      <c r="BQ38" s="98">
        <v>0</v>
      </c>
      <c r="BR38" s="2">
        <v>0</v>
      </c>
      <c r="BS38" s="2">
        <v>0</v>
      </c>
      <c r="BT38" s="2">
        <v>0</v>
      </c>
      <c r="BU38" s="2">
        <v>0</v>
      </c>
      <c r="BV38" s="2">
        <v>0</v>
      </c>
      <c r="BW38" s="3">
        <v>0</v>
      </c>
    </row>
    <row r="39" spans="1:75">
      <c r="A39" s="109">
        <f>1/4</f>
        <v>0.25</v>
      </c>
      <c r="B39" s="115" t="s">
        <v>2194</v>
      </c>
      <c r="C39" s="95">
        <f>(SUM(E39:K39))*A39</f>
        <v>2.75</v>
      </c>
      <c r="D39" s="4">
        <v>10</v>
      </c>
      <c r="E39" s="2">
        <v>0</v>
      </c>
      <c r="F39" s="2">
        <v>0</v>
      </c>
      <c r="G39" s="2">
        <v>0</v>
      </c>
      <c r="H39" s="2">
        <v>0</v>
      </c>
      <c r="I39" s="2">
        <v>0</v>
      </c>
      <c r="J39" s="2">
        <v>5</v>
      </c>
      <c r="K39" s="3">
        <v>6</v>
      </c>
      <c r="L39" s="3">
        <v>2</v>
      </c>
      <c r="M39" s="2">
        <v>0</v>
      </c>
      <c r="N39" s="2">
        <v>0</v>
      </c>
      <c r="O39" s="2">
        <v>3</v>
      </c>
      <c r="P39" s="2">
        <v>0</v>
      </c>
      <c r="Q39" s="2">
        <v>0</v>
      </c>
      <c r="R39" s="2">
        <v>5</v>
      </c>
      <c r="S39" s="3">
        <v>6</v>
      </c>
      <c r="T39" s="2">
        <v>0</v>
      </c>
      <c r="U39" s="2">
        <v>0</v>
      </c>
      <c r="V39" s="2">
        <v>0</v>
      </c>
      <c r="W39" s="2">
        <v>0</v>
      </c>
      <c r="X39" s="2">
        <v>0</v>
      </c>
      <c r="Y39" s="2">
        <v>8</v>
      </c>
      <c r="Z39" s="3">
        <v>0</v>
      </c>
      <c r="AA39" s="2">
        <v>0</v>
      </c>
      <c r="AB39" s="2">
        <v>7</v>
      </c>
      <c r="AC39" s="2">
        <v>2</v>
      </c>
      <c r="AD39" s="2">
        <v>10</v>
      </c>
      <c r="AE39" s="2">
        <v>0</v>
      </c>
      <c r="AF39" s="2">
        <v>0</v>
      </c>
      <c r="AG39" s="3">
        <v>0</v>
      </c>
      <c r="AH39" s="2">
        <v>0</v>
      </c>
      <c r="AI39" s="2">
        <v>10</v>
      </c>
      <c r="AJ39" s="2">
        <v>10</v>
      </c>
      <c r="AK39" s="2">
        <v>10</v>
      </c>
      <c r="AL39" s="2">
        <v>7</v>
      </c>
      <c r="AM39" s="2">
        <v>0</v>
      </c>
      <c r="AN39" s="3">
        <v>7</v>
      </c>
      <c r="AO39" s="2">
        <v>90</v>
      </c>
      <c r="AP39" s="2">
        <v>90</v>
      </c>
      <c r="AQ39" s="2">
        <v>69</v>
      </c>
      <c r="AR39" s="2">
        <v>65</v>
      </c>
      <c r="AS39" s="2">
        <v>95</v>
      </c>
      <c r="AT39" s="2">
        <v>82</v>
      </c>
      <c r="AU39" s="3">
        <v>82</v>
      </c>
      <c r="AV39" s="2">
        <v>2</v>
      </c>
      <c r="AW39" s="2">
        <v>1</v>
      </c>
      <c r="AX39" s="2">
        <v>1</v>
      </c>
      <c r="AY39" s="2">
        <v>0</v>
      </c>
      <c r="AZ39" s="2">
        <v>2</v>
      </c>
      <c r="BA39" s="2">
        <v>0</v>
      </c>
      <c r="BB39" s="3">
        <v>0</v>
      </c>
      <c r="BC39" s="2">
        <v>0</v>
      </c>
      <c r="BD39" s="2">
        <v>1</v>
      </c>
      <c r="BE39" s="2">
        <v>2</v>
      </c>
      <c r="BF39" s="2">
        <v>2</v>
      </c>
      <c r="BG39" s="2">
        <v>2</v>
      </c>
      <c r="BH39" s="2">
        <v>2</v>
      </c>
      <c r="BI39" s="2">
        <v>2</v>
      </c>
      <c r="BJ39" s="2">
        <v>1</v>
      </c>
      <c r="BK39" s="2">
        <v>1</v>
      </c>
      <c r="BL39" s="2">
        <v>0</v>
      </c>
      <c r="BM39" s="2">
        <v>1</v>
      </c>
      <c r="BN39" s="2">
        <v>1</v>
      </c>
      <c r="BO39" s="2">
        <v>0</v>
      </c>
      <c r="BP39" s="2">
        <v>1</v>
      </c>
      <c r="BQ39" s="98">
        <v>0</v>
      </c>
      <c r="BR39" s="2">
        <v>1</v>
      </c>
      <c r="BS39" s="2">
        <v>1</v>
      </c>
      <c r="BT39" s="2">
        <v>0</v>
      </c>
      <c r="BU39" s="2">
        <v>0</v>
      </c>
      <c r="BV39" s="2">
        <v>1</v>
      </c>
      <c r="BW39" s="3">
        <v>1</v>
      </c>
    </row>
    <row r="40" spans="1:75">
      <c r="A40" s="110">
        <v>0.5</v>
      </c>
      <c r="B40" s="115" t="s">
        <v>2094</v>
      </c>
      <c r="C40" s="95">
        <f t="shared" ref="C40" si="7">(SUM(E40:K40))*A40</f>
        <v>1</v>
      </c>
      <c r="D40" s="4">
        <v>1</v>
      </c>
      <c r="E40" s="2">
        <v>0</v>
      </c>
      <c r="F40" s="2">
        <v>0</v>
      </c>
      <c r="G40" s="2">
        <v>0</v>
      </c>
      <c r="H40" s="2">
        <v>0</v>
      </c>
      <c r="I40" s="2">
        <v>0</v>
      </c>
      <c r="J40" s="2">
        <v>1</v>
      </c>
      <c r="K40" s="3">
        <v>1</v>
      </c>
      <c r="M40" s="2">
        <v>1</v>
      </c>
      <c r="N40" s="2">
        <v>1</v>
      </c>
      <c r="O40" s="2">
        <v>1</v>
      </c>
      <c r="P40" s="2">
        <v>1</v>
      </c>
      <c r="Q40" s="2">
        <v>1</v>
      </c>
      <c r="R40" s="2">
        <v>1</v>
      </c>
      <c r="S40" s="3">
        <v>1</v>
      </c>
      <c r="T40" s="2">
        <v>2</v>
      </c>
      <c r="U40" s="2">
        <v>0</v>
      </c>
      <c r="V40" s="2">
        <v>0</v>
      </c>
      <c r="W40" s="2">
        <v>1</v>
      </c>
      <c r="X40" s="2">
        <v>1</v>
      </c>
      <c r="Y40" s="2">
        <v>1</v>
      </c>
      <c r="Z40" s="3">
        <v>1</v>
      </c>
      <c r="AA40" s="2">
        <v>1</v>
      </c>
      <c r="AB40" s="2">
        <v>1</v>
      </c>
      <c r="AC40" s="2">
        <v>1</v>
      </c>
      <c r="AD40" s="2">
        <v>1</v>
      </c>
      <c r="AE40" s="2">
        <v>1</v>
      </c>
      <c r="AF40" s="2">
        <v>1</v>
      </c>
      <c r="AG40" s="3">
        <v>1</v>
      </c>
      <c r="AH40" s="2">
        <v>0</v>
      </c>
      <c r="AI40" s="2">
        <v>0</v>
      </c>
      <c r="AJ40" s="2">
        <v>0</v>
      </c>
      <c r="AK40" s="2">
        <v>0</v>
      </c>
      <c r="AL40" s="2">
        <v>0</v>
      </c>
      <c r="AM40" s="2">
        <v>0</v>
      </c>
      <c r="AN40" s="3">
        <v>0</v>
      </c>
      <c r="AO40" s="2">
        <v>0</v>
      </c>
      <c r="AP40" s="2">
        <v>0</v>
      </c>
      <c r="AQ40" s="2">
        <v>0</v>
      </c>
      <c r="AR40" s="2">
        <v>0</v>
      </c>
      <c r="AS40" s="2">
        <v>0</v>
      </c>
      <c r="AT40" s="2">
        <v>0</v>
      </c>
      <c r="AU40" s="3">
        <v>0</v>
      </c>
      <c r="AV40" s="2">
        <v>0</v>
      </c>
      <c r="AW40" s="2">
        <v>0</v>
      </c>
      <c r="AX40" s="2">
        <v>0</v>
      </c>
      <c r="AY40" s="2">
        <v>0</v>
      </c>
      <c r="AZ40" s="2">
        <v>0</v>
      </c>
      <c r="BA40" s="2">
        <v>0</v>
      </c>
      <c r="BB40" s="3">
        <v>0</v>
      </c>
      <c r="BC40" s="2">
        <v>0</v>
      </c>
      <c r="BD40" s="2">
        <v>0</v>
      </c>
      <c r="BE40" s="2">
        <v>0</v>
      </c>
      <c r="BF40" s="2">
        <v>0</v>
      </c>
      <c r="BG40" s="2">
        <v>0</v>
      </c>
      <c r="BH40" s="2">
        <v>0</v>
      </c>
      <c r="BI40" s="2">
        <v>0</v>
      </c>
      <c r="BJ40" s="2">
        <v>0</v>
      </c>
      <c r="BK40" s="2">
        <v>0</v>
      </c>
      <c r="BL40" s="2">
        <v>0</v>
      </c>
      <c r="BM40" s="2">
        <v>0</v>
      </c>
      <c r="BN40" s="2">
        <v>0</v>
      </c>
      <c r="BO40" s="2">
        <v>0</v>
      </c>
      <c r="BP40" s="2">
        <v>0</v>
      </c>
      <c r="BQ40" s="98">
        <v>0</v>
      </c>
      <c r="BR40" s="2">
        <v>0</v>
      </c>
      <c r="BS40" s="2">
        <v>0</v>
      </c>
      <c r="BT40" s="2">
        <v>0</v>
      </c>
      <c r="BU40" s="2">
        <v>0</v>
      </c>
      <c r="BV40" s="2">
        <v>0</v>
      </c>
      <c r="BW40" s="3">
        <v>0</v>
      </c>
    </row>
    <row r="41" spans="1:75">
      <c r="A41" s="108">
        <v>2</v>
      </c>
      <c r="B41" s="115" t="s">
        <v>2729</v>
      </c>
      <c r="C41" s="95">
        <f t="shared" ref="C41:C46" si="8">(SUM(E41:K41))*A41</f>
        <v>2</v>
      </c>
      <c r="D41" s="4">
        <v>1</v>
      </c>
      <c r="E41" s="2">
        <v>0</v>
      </c>
      <c r="F41" s="2">
        <v>0</v>
      </c>
      <c r="G41" s="2">
        <v>0</v>
      </c>
      <c r="H41" s="2">
        <v>0</v>
      </c>
      <c r="I41" s="2">
        <v>0</v>
      </c>
      <c r="J41" s="2">
        <v>0</v>
      </c>
      <c r="K41" s="3">
        <v>1</v>
      </c>
      <c r="M41" s="2">
        <v>0</v>
      </c>
      <c r="N41" s="2">
        <v>8</v>
      </c>
      <c r="O41" s="2">
        <v>0</v>
      </c>
      <c r="P41" s="2">
        <v>0</v>
      </c>
      <c r="Q41" s="2">
        <v>0</v>
      </c>
      <c r="R41" s="2">
        <v>0</v>
      </c>
      <c r="S41" s="3">
        <v>0</v>
      </c>
      <c r="T41" s="2">
        <v>8</v>
      </c>
      <c r="U41" s="2">
        <v>0</v>
      </c>
      <c r="V41" s="2">
        <v>0</v>
      </c>
      <c r="W41" s="2">
        <v>0</v>
      </c>
      <c r="X41" s="2">
        <v>0</v>
      </c>
      <c r="Y41" s="2">
        <v>0</v>
      </c>
      <c r="Z41" s="3">
        <v>2</v>
      </c>
      <c r="AA41" s="2">
        <v>0</v>
      </c>
      <c r="AB41" s="2">
        <v>0</v>
      </c>
      <c r="AC41" s="2">
        <v>9</v>
      </c>
      <c r="AD41" s="2">
        <v>7</v>
      </c>
      <c r="AE41" s="2">
        <v>0</v>
      </c>
      <c r="AF41" s="2">
        <v>0</v>
      </c>
      <c r="AG41" s="3">
        <v>0</v>
      </c>
      <c r="AH41" s="2">
        <v>0</v>
      </c>
      <c r="AI41" s="2">
        <v>0</v>
      </c>
      <c r="AJ41" s="2">
        <v>9</v>
      </c>
      <c r="AK41" s="2">
        <v>7</v>
      </c>
      <c r="AL41" s="2">
        <v>8</v>
      </c>
      <c r="AM41" s="2">
        <v>3</v>
      </c>
      <c r="AN41" s="3">
        <v>6</v>
      </c>
      <c r="AO41" s="2">
        <v>0</v>
      </c>
      <c r="AP41" s="2">
        <v>0</v>
      </c>
      <c r="AQ41" s="2">
        <v>0</v>
      </c>
      <c r="AR41" s="2">
        <v>0</v>
      </c>
      <c r="AS41" s="2">
        <v>0</v>
      </c>
      <c r="AT41" s="2">
        <v>0</v>
      </c>
      <c r="AU41" s="3">
        <v>0</v>
      </c>
      <c r="AV41" s="2">
        <v>0</v>
      </c>
      <c r="AW41" s="2">
        <v>0</v>
      </c>
      <c r="AX41" s="2">
        <v>0</v>
      </c>
      <c r="AY41" s="2">
        <v>0</v>
      </c>
      <c r="AZ41" s="2">
        <v>0</v>
      </c>
      <c r="BA41" s="2">
        <v>0</v>
      </c>
      <c r="BB41" s="3">
        <v>0</v>
      </c>
      <c r="BC41" s="2">
        <v>0</v>
      </c>
      <c r="BD41" s="2">
        <v>0</v>
      </c>
      <c r="BE41" s="2">
        <v>0</v>
      </c>
      <c r="BF41" s="2">
        <v>0</v>
      </c>
      <c r="BG41" s="2">
        <v>0</v>
      </c>
      <c r="BH41" s="2">
        <v>0</v>
      </c>
      <c r="BI41" s="2">
        <v>0</v>
      </c>
      <c r="BJ41" s="2">
        <v>0</v>
      </c>
      <c r="BK41" s="2">
        <v>0</v>
      </c>
      <c r="BL41" s="2">
        <v>0</v>
      </c>
      <c r="BM41" s="2">
        <v>0</v>
      </c>
      <c r="BN41" s="2">
        <v>0</v>
      </c>
      <c r="BO41" s="2">
        <v>0</v>
      </c>
      <c r="BP41" s="2">
        <v>0</v>
      </c>
      <c r="BQ41" s="98">
        <v>0</v>
      </c>
      <c r="BR41" s="2">
        <v>0</v>
      </c>
      <c r="BS41" s="2">
        <v>0</v>
      </c>
      <c r="BT41" s="2">
        <v>0</v>
      </c>
      <c r="BU41" s="2">
        <v>0</v>
      </c>
      <c r="BV41" s="2">
        <v>0</v>
      </c>
      <c r="BW41" s="3">
        <v>0</v>
      </c>
    </row>
    <row r="42" spans="1:75">
      <c r="A42" s="109">
        <f>1/30</f>
        <v>3.3333333333333333E-2</v>
      </c>
      <c r="B42" s="115" t="s">
        <v>954</v>
      </c>
      <c r="C42" s="95">
        <f t="shared" si="8"/>
        <v>4</v>
      </c>
      <c r="D42" s="4">
        <v>100</v>
      </c>
      <c r="E42" s="2">
        <v>0</v>
      </c>
      <c r="F42" s="2">
        <v>0</v>
      </c>
      <c r="G42" s="2">
        <v>0</v>
      </c>
      <c r="H42" s="2">
        <v>0</v>
      </c>
      <c r="I42" s="2">
        <v>0</v>
      </c>
      <c r="J42" s="2">
        <v>50</v>
      </c>
      <c r="K42" s="3">
        <v>70</v>
      </c>
      <c r="L42" s="3">
        <v>85</v>
      </c>
      <c r="M42" s="2">
        <v>83</v>
      </c>
      <c r="N42" s="2">
        <v>79</v>
      </c>
      <c r="O42" s="2">
        <v>0</v>
      </c>
      <c r="P42" s="2">
        <v>0</v>
      </c>
      <c r="Q42" s="2">
        <v>82</v>
      </c>
      <c r="R42" s="2">
        <v>86</v>
      </c>
      <c r="S42" s="3">
        <v>80</v>
      </c>
      <c r="T42" s="2">
        <v>246</v>
      </c>
      <c r="U42" s="2">
        <v>0</v>
      </c>
      <c r="V42" s="2">
        <v>0</v>
      </c>
      <c r="W42" s="2">
        <v>0</v>
      </c>
      <c r="X42" s="2">
        <v>0</v>
      </c>
      <c r="Y42" s="2">
        <v>0</v>
      </c>
      <c r="Z42" s="3">
        <v>80</v>
      </c>
      <c r="AA42" s="2">
        <v>0</v>
      </c>
      <c r="AB42" s="2">
        <v>85</v>
      </c>
      <c r="AC42" s="2">
        <v>60</v>
      </c>
      <c r="AD42" s="2">
        <v>50</v>
      </c>
      <c r="AE42" s="2">
        <v>0</v>
      </c>
      <c r="AF42" s="2">
        <v>30</v>
      </c>
      <c r="AG42" s="3">
        <v>79</v>
      </c>
      <c r="AH42" s="2">
        <v>0</v>
      </c>
      <c r="AI42" s="2">
        <v>80</v>
      </c>
      <c r="AJ42" s="2">
        <v>0</v>
      </c>
      <c r="AK42" s="2">
        <v>38</v>
      </c>
      <c r="AL42" s="2">
        <v>35</v>
      </c>
      <c r="AM42" s="2">
        <v>70</v>
      </c>
      <c r="AN42" s="3">
        <v>90</v>
      </c>
      <c r="AO42" s="2">
        <v>0</v>
      </c>
      <c r="AP42" s="2">
        <v>0</v>
      </c>
      <c r="AQ42" s="2">
        <v>0</v>
      </c>
      <c r="AR42" s="2">
        <v>90</v>
      </c>
      <c r="AS42" s="2">
        <v>30</v>
      </c>
      <c r="AT42" s="2">
        <v>100</v>
      </c>
      <c r="AU42" s="3">
        <v>40</v>
      </c>
      <c r="AV42" s="2">
        <v>60</v>
      </c>
      <c r="AW42" s="2">
        <v>65</v>
      </c>
      <c r="AX42" s="2">
        <v>45</v>
      </c>
      <c r="AY42" s="2">
        <v>60</v>
      </c>
      <c r="AZ42" s="2">
        <v>80</v>
      </c>
      <c r="BA42" s="2">
        <v>47</v>
      </c>
      <c r="BB42" s="3">
        <v>32</v>
      </c>
      <c r="BC42" s="2">
        <v>66</v>
      </c>
      <c r="BD42" s="2">
        <v>69</v>
      </c>
      <c r="BE42" s="2">
        <v>84</v>
      </c>
      <c r="BF42" s="2">
        <v>77</v>
      </c>
      <c r="BG42" s="2">
        <v>40</v>
      </c>
      <c r="BH42" s="2">
        <v>90</v>
      </c>
      <c r="BI42" s="2">
        <v>20</v>
      </c>
      <c r="BJ42" s="2">
        <v>0</v>
      </c>
      <c r="BK42" s="2">
        <v>0</v>
      </c>
      <c r="BL42" s="2">
        <v>65</v>
      </c>
      <c r="BM42" s="2">
        <v>73</v>
      </c>
      <c r="BN42" s="2">
        <v>90</v>
      </c>
      <c r="BO42" s="2">
        <v>52</v>
      </c>
      <c r="BP42" s="2">
        <v>90</v>
      </c>
      <c r="BQ42" s="98">
        <v>84</v>
      </c>
      <c r="BR42" s="2">
        <v>79</v>
      </c>
      <c r="BS42" s="2">
        <v>2</v>
      </c>
      <c r="BT42" s="2">
        <v>2</v>
      </c>
      <c r="BU42" s="2">
        <v>1</v>
      </c>
      <c r="BV42" s="2">
        <v>1</v>
      </c>
      <c r="BW42" s="3">
        <v>1</v>
      </c>
    </row>
    <row r="43" spans="1:75">
      <c r="A43" s="110">
        <v>0.5</v>
      </c>
      <c r="B43" s="115" t="s">
        <v>1801</v>
      </c>
      <c r="C43" s="95">
        <f t="shared" si="8"/>
        <v>1</v>
      </c>
      <c r="D43" s="4">
        <v>1</v>
      </c>
      <c r="E43" s="2">
        <v>0</v>
      </c>
      <c r="F43" s="2">
        <v>0</v>
      </c>
      <c r="G43" s="2">
        <v>0</v>
      </c>
      <c r="H43" s="2">
        <v>0</v>
      </c>
      <c r="I43" s="2">
        <v>0</v>
      </c>
      <c r="J43" s="2">
        <v>1</v>
      </c>
      <c r="K43" s="3">
        <v>1</v>
      </c>
      <c r="M43" s="2">
        <v>1</v>
      </c>
      <c r="N43" s="2">
        <v>1</v>
      </c>
      <c r="O43" s="2">
        <v>0</v>
      </c>
      <c r="P43" s="2">
        <v>0</v>
      </c>
      <c r="Q43" s="2">
        <v>1</v>
      </c>
      <c r="R43" s="2">
        <v>1</v>
      </c>
      <c r="S43" s="3">
        <v>1</v>
      </c>
      <c r="T43" s="2">
        <v>3</v>
      </c>
      <c r="V43" s="2">
        <v>0</v>
      </c>
      <c r="W43" s="2">
        <v>0</v>
      </c>
      <c r="X43" s="2">
        <v>0</v>
      </c>
      <c r="Y43" s="2">
        <v>0</v>
      </c>
      <c r="Z43" s="3">
        <v>1</v>
      </c>
      <c r="AA43" s="2">
        <v>0</v>
      </c>
      <c r="AB43" s="2">
        <v>1</v>
      </c>
      <c r="AC43" s="2">
        <v>1</v>
      </c>
      <c r="AD43" s="2">
        <v>1</v>
      </c>
      <c r="AE43" s="2">
        <v>0</v>
      </c>
      <c r="AF43" s="2">
        <v>1</v>
      </c>
      <c r="AG43" s="3">
        <v>1</v>
      </c>
      <c r="AH43" s="2">
        <v>0</v>
      </c>
      <c r="AI43" s="2">
        <v>0</v>
      </c>
      <c r="AJ43" s="2">
        <v>0</v>
      </c>
      <c r="AK43" s="2">
        <v>1</v>
      </c>
      <c r="AL43" s="2">
        <v>1</v>
      </c>
      <c r="AM43" s="2">
        <v>1</v>
      </c>
      <c r="AN43" s="3">
        <v>0</v>
      </c>
      <c r="AO43" s="2">
        <v>0</v>
      </c>
      <c r="AP43" s="2">
        <v>0</v>
      </c>
      <c r="AQ43" s="2">
        <v>0</v>
      </c>
      <c r="AR43" s="2">
        <v>0</v>
      </c>
      <c r="AS43" s="2">
        <v>0</v>
      </c>
      <c r="AT43" s="2">
        <v>0</v>
      </c>
      <c r="AU43" s="3">
        <v>0</v>
      </c>
      <c r="AV43" s="2">
        <v>0</v>
      </c>
      <c r="AW43" s="2">
        <v>0</v>
      </c>
      <c r="AX43" s="2">
        <v>0</v>
      </c>
      <c r="AY43" s="2">
        <v>0</v>
      </c>
      <c r="AZ43" s="2">
        <v>0</v>
      </c>
      <c r="BA43" s="2">
        <v>0</v>
      </c>
      <c r="BB43" s="3">
        <v>0</v>
      </c>
      <c r="BC43" s="2">
        <v>0</v>
      </c>
      <c r="BD43" s="2">
        <v>0</v>
      </c>
      <c r="BE43" s="2">
        <v>0</v>
      </c>
      <c r="BF43" s="2">
        <v>0</v>
      </c>
      <c r="BG43" s="2">
        <v>0</v>
      </c>
      <c r="BH43" s="2">
        <v>0</v>
      </c>
      <c r="BI43" s="2">
        <v>0</v>
      </c>
      <c r="BJ43" s="2">
        <v>0</v>
      </c>
      <c r="BK43" s="2">
        <v>0</v>
      </c>
      <c r="BL43" s="2">
        <v>0</v>
      </c>
      <c r="BM43" s="2">
        <v>0</v>
      </c>
      <c r="BN43" s="2">
        <v>0</v>
      </c>
      <c r="BO43" s="2">
        <v>0</v>
      </c>
      <c r="BP43" s="2">
        <v>0</v>
      </c>
      <c r="BQ43" s="98">
        <v>0</v>
      </c>
      <c r="BR43" s="2">
        <v>0</v>
      </c>
      <c r="BS43" s="2">
        <v>0</v>
      </c>
      <c r="BT43" s="2">
        <v>0</v>
      </c>
      <c r="BU43" s="2">
        <v>0</v>
      </c>
      <c r="BV43" s="2">
        <v>0</v>
      </c>
      <c r="BW43" s="3">
        <v>0</v>
      </c>
    </row>
    <row r="44" spans="1:75">
      <c r="A44" s="109">
        <f>1/4</f>
        <v>0.25</v>
      </c>
      <c r="B44" s="115" t="s">
        <v>2723</v>
      </c>
      <c r="C44" s="95">
        <f t="shared" si="8"/>
        <v>2.5</v>
      </c>
      <c r="D44" s="4">
        <v>10</v>
      </c>
      <c r="E44" s="2">
        <v>0</v>
      </c>
      <c r="F44" s="2">
        <v>0</v>
      </c>
      <c r="G44" s="2">
        <v>0</v>
      </c>
      <c r="H44" s="2">
        <v>0</v>
      </c>
      <c r="I44" s="2">
        <v>0</v>
      </c>
      <c r="J44" s="2">
        <v>6</v>
      </c>
      <c r="K44" s="3">
        <v>4</v>
      </c>
      <c r="M44" s="2">
        <v>0</v>
      </c>
      <c r="N44" s="2">
        <v>0</v>
      </c>
      <c r="O44" s="2">
        <v>0</v>
      </c>
      <c r="P44" s="2">
        <v>0</v>
      </c>
      <c r="Q44" s="2">
        <v>0</v>
      </c>
      <c r="R44" s="2">
        <v>0</v>
      </c>
      <c r="S44" s="3">
        <v>6</v>
      </c>
      <c r="T44" s="2">
        <v>0</v>
      </c>
      <c r="U44" s="2">
        <v>0</v>
      </c>
      <c r="V44" s="2">
        <v>0</v>
      </c>
      <c r="W44" s="2">
        <v>0</v>
      </c>
      <c r="X44" s="2">
        <v>0</v>
      </c>
      <c r="Y44" s="2">
        <v>0</v>
      </c>
      <c r="Z44" s="3">
        <v>0</v>
      </c>
      <c r="AA44" s="2">
        <v>0</v>
      </c>
      <c r="AB44" s="2">
        <v>0</v>
      </c>
      <c r="AC44" s="2">
        <v>0</v>
      </c>
      <c r="AD44" s="2">
        <v>0</v>
      </c>
      <c r="AE44" s="2">
        <v>0</v>
      </c>
      <c r="AF44" s="2">
        <v>0</v>
      </c>
      <c r="AG44" s="3">
        <v>0</v>
      </c>
      <c r="AH44" s="2">
        <v>0</v>
      </c>
      <c r="AI44" s="2">
        <v>0</v>
      </c>
      <c r="AJ44" s="2">
        <v>0</v>
      </c>
      <c r="AK44" s="2">
        <v>0</v>
      </c>
      <c r="AL44" s="2">
        <v>2</v>
      </c>
      <c r="AM44" s="2">
        <v>7</v>
      </c>
      <c r="AN44" s="3">
        <v>6</v>
      </c>
      <c r="AO44" s="2">
        <v>0</v>
      </c>
      <c r="AP44" s="2">
        <v>0</v>
      </c>
      <c r="AQ44" s="2">
        <v>0</v>
      </c>
      <c r="AR44" s="2">
        <v>0</v>
      </c>
      <c r="AS44" s="2">
        <v>0</v>
      </c>
      <c r="AT44" s="2">
        <v>0</v>
      </c>
      <c r="AU44" s="3">
        <v>0</v>
      </c>
      <c r="AV44" s="2">
        <v>0</v>
      </c>
      <c r="AW44" s="2">
        <v>0</v>
      </c>
      <c r="AX44" s="2">
        <v>0</v>
      </c>
      <c r="AY44" s="2">
        <v>0</v>
      </c>
      <c r="AZ44" s="2">
        <v>0</v>
      </c>
      <c r="BA44" s="2">
        <v>0</v>
      </c>
      <c r="BB44" s="3">
        <v>0</v>
      </c>
      <c r="BC44" s="2">
        <v>0</v>
      </c>
      <c r="BD44" s="2">
        <v>0</v>
      </c>
      <c r="BE44" s="2">
        <v>0</v>
      </c>
      <c r="BF44" s="2">
        <v>0</v>
      </c>
      <c r="BG44" s="2">
        <v>0</v>
      </c>
      <c r="BH44" s="2">
        <v>0</v>
      </c>
      <c r="BI44" s="2">
        <v>0</v>
      </c>
      <c r="BJ44" s="2">
        <v>0</v>
      </c>
      <c r="BK44" s="2">
        <v>0</v>
      </c>
      <c r="BL44" s="2">
        <v>0</v>
      </c>
      <c r="BM44" s="2">
        <v>0</v>
      </c>
      <c r="BN44" s="2">
        <v>0</v>
      </c>
      <c r="BO44" s="2">
        <v>0</v>
      </c>
      <c r="BP44" s="2">
        <v>0</v>
      </c>
      <c r="BQ44" s="98">
        <v>0</v>
      </c>
      <c r="BR44" s="2">
        <v>0</v>
      </c>
      <c r="BS44" s="2">
        <v>0</v>
      </c>
      <c r="BT44" s="2">
        <v>0</v>
      </c>
      <c r="BU44" s="2">
        <v>0</v>
      </c>
      <c r="BV44" s="2">
        <v>0</v>
      </c>
      <c r="BW44" s="3">
        <v>0</v>
      </c>
    </row>
    <row r="45" spans="1:75">
      <c r="A45" s="108">
        <v>1</v>
      </c>
      <c r="B45" s="115" t="s">
        <v>2437</v>
      </c>
      <c r="C45" s="95">
        <f t="shared" si="8"/>
        <v>2</v>
      </c>
      <c r="D45" s="4">
        <v>1</v>
      </c>
      <c r="E45" s="2">
        <v>0</v>
      </c>
      <c r="F45" s="2">
        <v>0</v>
      </c>
      <c r="G45" s="2">
        <v>0</v>
      </c>
      <c r="H45" s="2">
        <v>0</v>
      </c>
      <c r="I45" s="2">
        <v>0</v>
      </c>
      <c r="J45" s="2">
        <v>1</v>
      </c>
      <c r="K45" s="3">
        <v>1</v>
      </c>
      <c r="M45" s="2">
        <v>0</v>
      </c>
      <c r="N45" s="2">
        <v>0</v>
      </c>
      <c r="O45" s="2">
        <v>0</v>
      </c>
      <c r="P45" s="2">
        <v>1</v>
      </c>
      <c r="Q45" s="2">
        <v>1</v>
      </c>
      <c r="R45" s="2">
        <v>1</v>
      </c>
      <c r="S45" s="3">
        <v>1</v>
      </c>
      <c r="T45" s="2">
        <v>1</v>
      </c>
      <c r="U45" s="2">
        <v>2</v>
      </c>
      <c r="V45" s="2">
        <v>0</v>
      </c>
      <c r="W45" s="2">
        <v>1</v>
      </c>
      <c r="X45" s="2">
        <v>1</v>
      </c>
      <c r="Y45" s="2">
        <v>1</v>
      </c>
      <c r="Z45" s="3">
        <v>1</v>
      </c>
      <c r="AA45" s="2">
        <v>0</v>
      </c>
      <c r="AB45" s="2">
        <v>0</v>
      </c>
      <c r="AC45" s="2">
        <v>0</v>
      </c>
      <c r="AD45" s="2">
        <v>0</v>
      </c>
      <c r="AE45" s="2">
        <v>0</v>
      </c>
      <c r="AF45" s="2">
        <v>0</v>
      </c>
      <c r="AG45" s="3">
        <v>0</v>
      </c>
      <c r="AH45" s="2">
        <v>0</v>
      </c>
      <c r="AI45" s="2">
        <v>0</v>
      </c>
      <c r="AJ45" s="2">
        <v>0</v>
      </c>
      <c r="AK45" s="2">
        <v>0</v>
      </c>
      <c r="AL45" s="2">
        <v>0</v>
      </c>
      <c r="AM45" s="2">
        <v>0</v>
      </c>
      <c r="AN45" s="3">
        <v>0</v>
      </c>
      <c r="AO45" s="2">
        <v>0</v>
      </c>
      <c r="AP45" s="2">
        <v>0</v>
      </c>
      <c r="AQ45" s="2">
        <v>0</v>
      </c>
      <c r="AR45" s="2">
        <v>0</v>
      </c>
      <c r="AS45" s="2">
        <v>0</v>
      </c>
      <c r="AT45" s="2">
        <v>0</v>
      </c>
      <c r="AU45" s="3">
        <v>0</v>
      </c>
      <c r="AV45" s="2">
        <v>0</v>
      </c>
      <c r="AW45" s="2">
        <v>0</v>
      </c>
      <c r="AX45" s="2">
        <v>0</v>
      </c>
      <c r="AY45" s="2">
        <v>0</v>
      </c>
      <c r="AZ45" s="2">
        <v>0</v>
      </c>
      <c r="BA45" s="2">
        <v>0</v>
      </c>
      <c r="BB45" s="3">
        <v>0</v>
      </c>
      <c r="BC45" s="2">
        <v>0</v>
      </c>
      <c r="BD45" s="2">
        <v>0</v>
      </c>
      <c r="BE45" s="2">
        <v>0</v>
      </c>
      <c r="BF45" s="2">
        <v>0</v>
      </c>
      <c r="BG45" s="2">
        <v>0</v>
      </c>
      <c r="BH45" s="2">
        <v>0</v>
      </c>
      <c r="BI45" s="2">
        <v>0</v>
      </c>
      <c r="BJ45" s="2">
        <v>0</v>
      </c>
      <c r="BK45" s="2">
        <v>0</v>
      </c>
      <c r="BL45" s="2">
        <v>0</v>
      </c>
      <c r="BM45" s="2">
        <v>0</v>
      </c>
      <c r="BN45" s="2">
        <v>0</v>
      </c>
      <c r="BO45" s="2">
        <v>0</v>
      </c>
      <c r="BP45" s="2">
        <v>0</v>
      </c>
      <c r="BQ45" s="98">
        <v>0</v>
      </c>
      <c r="BR45" s="2">
        <v>0</v>
      </c>
      <c r="BS45" s="2">
        <v>0</v>
      </c>
      <c r="BT45" s="2">
        <v>0</v>
      </c>
      <c r="BU45" s="2">
        <v>0</v>
      </c>
      <c r="BV45" s="2">
        <v>0</v>
      </c>
      <c r="BW45" s="3">
        <v>0</v>
      </c>
    </row>
    <row r="46" spans="1:75" ht="16.5" thickBot="1">
      <c r="A46" s="108">
        <v>1</v>
      </c>
      <c r="B46" s="115" t="s">
        <v>2726</v>
      </c>
      <c r="C46" s="64">
        <f t="shared" si="8"/>
        <v>0</v>
      </c>
      <c r="D46" s="4">
        <v>3</v>
      </c>
      <c r="E46" s="2">
        <v>0</v>
      </c>
      <c r="F46" s="2">
        <v>0</v>
      </c>
      <c r="G46" s="2">
        <v>0</v>
      </c>
      <c r="H46" s="2">
        <v>0</v>
      </c>
      <c r="I46" s="2">
        <v>0</v>
      </c>
      <c r="J46" s="2">
        <v>0</v>
      </c>
      <c r="K46" s="3">
        <v>0</v>
      </c>
      <c r="M46" s="2">
        <v>0</v>
      </c>
      <c r="N46" s="2">
        <v>0</v>
      </c>
      <c r="O46" s="2">
        <v>0</v>
      </c>
      <c r="P46" s="2">
        <v>0</v>
      </c>
      <c r="Q46" s="2">
        <v>0</v>
      </c>
      <c r="R46" s="2">
        <v>0</v>
      </c>
      <c r="S46" s="3">
        <v>0</v>
      </c>
      <c r="T46" s="2">
        <v>0</v>
      </c>
      <c r="U46" s="2">
        <v>0</v>
      </c>
      <c r="V46" s="2">
        <v>0</v>
      </c>
      <c r="W46" s="2">
        <v>0</v>
      </c>
      <c r="X46" s="2">
        <v>0</v>
      </c>
      <c r="Y46" s="2">
        <v>0</v>
      </c>
      <c r="Z46" s="3">
        <v>0</v>
      </c>
      <c r="AA46" s="2">
        <v>0</v>
      </c>
      <c r="AB46" s="2">
        <v>0</v>
      </c>
      <c r="AC46" s="2">
        <v>0</v>
      </c>
      <c r="AD46" s="2">
        <v>0</v>
      </c>
      <c r="AE46" s="2">
        <v>0</v>
      </c>
      <c r="AF46" s="2">
        <v>0</v>
      </c>
      <c r="AG46" s="3">
        <v>0</v>
      </c>
      <c r="AH46" s="2">
        <v>0</v>
      </c>
      <c r="AI46" s="2">
        <v>0</v>
      </c>
      <c r="AJ46" s="2">
        <v>0</v>
      </c>
      <c r="AK46" s="2">
        <v>0</v>
      </c>
      <c r="AL46" s="2">
        <v>0</v>
      </c>
      <c r="AM46" s="2">
        <v>0</v>
      </c>
      <c r="AN46" s="3">
        <v>0</v>
      </c>
      <c r="AO46" s="2">
        <v>0</v>
      </c>
      <c r="AP46" s="2">
        <v>0</v>
      </c>
      <c r="AQ46" s="2">
        <v>0</v>
      </c>
      <c r="AR46" s="2">
        <v>0</v>
      </c>
      <c r="AS46" s="2">
        <v>0</v>
      </c>
      <c r="AT46" s="2">
        <v>0</v>
      </c>
      <c r="AU46" s="3">
        <v>0</v>
      </c>
      <c r="AV46" s="2">
        <v>0</v>
      </c>
      <c r="AW46" s="2">
        <v>0</v>
      </c>
      <c r="AX46" s="2">
        <v>0</v>
      </c>
      <c r="AY46" s="2">
        <v>0</v>
      </c>
      <c r="AZ46" s="2">
        <v>0</v>
      </c>
      <c r="BA46" s="2">
        <v>0</v>
      </c>
      <c r="BB46" s="3">
        <v>0</v>
      </c>
      <c r="BC46" s="2">
        <v>0</v>
      </c>
      <c r="BD46" s="2">
        <v>0</v>
      </c>
      <c r="BE46" s="2">
        <v>0</v>
      </c>
      <c r="BF46" s="2">
        <v>0</v>
      </c>
      <c r="BG46" s="2">
        <v>0</v>
      </c>
      <c r="BH46" s="2">
        <v>0</v>
      </c>
      <c r="BI46" s="2">
        <v>0</v>
      </c>
      <c r="BJ46" s="2">
        <v>0</v>
      </c>
      <c r="BK46" s="2">
        <v>0</v>
      </c>
      <c r="BL46" s="2">
        <v>0</v>
      </c>
      <c r="BM46" s="2">
        <v>0</v>
      </c>
      <c r="BN46" s="2">
        <v>0</v>
      </c>
      <c r="BO46" s="2">
        <v>0</v>
      </c>
      <c r="BP46" s="2">
        <v>0</v>
      </c>
      <c r="BQ46" s="98">
        <v>0</v>
      </c>
      <c r="BR46" s="2">
        <v>0</v>
      </c>
      <c r="BS46" s="2">
        <v>0</v>
      </c>
      <c r="BT46" s="2">
        <v>0</v>
      </c>
      <c r="BU46" s="2">
        <v>0</v>
      </c>
      <c r="BV46" s="2">
        <v>0</v>
      </c>
      <c r="BW46" s="3">
        <v>0</v>
      </c>
    </row>
    <row r="47" spans="1:75" s="160" customFormat="1" ht="16.5" thickTop="1">
      <c r="A47" s="209">
        <f>-1/150</f>
        <v>-6.6666666666666671E-3</v>
      </c>
      <c r="B47" s="157" t="s">
        <v>2220</v>
      </c>
      <c r="C47" s="158">
        <f t="shared" ref="C47" si="9">(SUM(E47:K47))*A47</f>
        <v>-5.6000000000000005</v>
      </c>
      <c r="D47" s="159" t="s">
        <v>101</v>
      </c>
      <c r="E47" s="160">
        <v>0</v>
      </c>
      <c r="F47" s="160">
        <v>0</v>
      </c>
      <c r="G47" s="160">
        <v>0</v>
      </c>
      <c r="H47" s="160">
        <v>0</v>
      </c>
      <c r="I47" s="160">
        <v>0</v>
      </c>
      <c r="J47" s="160">
        <v>420</v>
      </c>
      <c r="K47" s="161">
        <v>420</v>
      </c>
      <c r="L47" s="161">
        <v>400</v>
      </c>
      <c r="M47" s="160">
        <v>360</v>
      </c>
      <c r="N47" s="160">
        <v>360</v>
      </c>
      <c r="O47" s="160">
        <v>420</v>
      </c>
      <c r="P47" s="160">
        <v>420</v>
      </c>
      <c r="Q47" s="160">
        <v>360</v>
      </c>
      <c r="R47" s="160">
        <v>420</v>
      </c>
      <c r="S47" s="161">
        <v>360</v>
      </c>
      <c r="T47" s="160">
        <v>360</v>
      </c>
      <c r="U47" s="160">
        <v>360</v>
      </c>
      <c r="V47" s="160">
        <v>360</v>
      </c>
      <c r="W47" s="160">
        <v>360</v>
      </c>
      <c r="X47" s="160">
        <v>360</v>
      </c>
      <c r="Y47" s="160">
        <v>360</v>
      </c>
      <c r="Z47" s="161">
        <v>360</v>
      </c>
      <c r="AA47" s="160">
        <v>360</v>
      </c>
      <c r="AB47" s="160">
        <v>360</v>
      </c>
      <c r="AC47" s="160">
        <v>180</v>
      </c>
      <c r="AD47" s="160">
        <v>360</v>
      </c>
      <c r="AE47" s="160">
        <v>360</v>
      </c>
      <c r="AF47" s="160">
        <v>360</v>
      </c>
      <c r="AG47" s="161">
        <v>360</v>
      </c>
      <c r="AH47" s="160">
        <v>360</v>
      </c>
      <c r="AI47" s="160">
        <v>250</v>
      </c>
      <c r="AJ47" s="160">
        <v>360</v>
      </c>
      <c r="AK47" s="160">
        <v>360</v>
      </c>
      <c r="AL47" s="160">
        <v>360</v>
      </c>
      <c r="AM47" s="160">
        <v>360</v>
      </c>
      <c r="AN47" s="161">
        <v>360</v>
      </c>
      <c r="AO47" s="160">
        <v>360</v>
      </c>
      <c r="AP47" s="160">
        <v>180</v>
      </c>
      <c r="AQ47" s="160">
        <v>360</v>
      </c>
      <c r="AR47" s="160">
        <v>360</v>
      </c>
      <c r="AS47" s="160">
        <v>360</v>
      </c>
      <c r="AT47" s="160">
        <v>360</v>
      </c>
      <c r="AU47" s="161">
        <v>360</v>
      </c>
      <c r="AV47" s="160">
        <v>400</v>
      </c>
      <c r="AW47" s="160">
        <v>400</v>
      </c>
      <c r="AX47" s="160">
        <v>325</v>
      </c>
      <c r="AY47" s="160">
        <v>180</v>
      </c>
      <c r="AZ47" s="160">
        <v>360</v>
      </c>
      <c r="BA47" s="160">
        <v>360</v>
      </c>
      <c r="BB47" s="161">
        <v>400</v>
      </c>
      <c r="BC47" s="160">
        <v>400</v>
      </c>
      <c r="BD47" s="160">
        <v>360</v>
      </c>
      <c r="BE47" s="160">
        <v>360</v>
      </c>
      <c r="BF47" s="160">
        <v>360</v>
      </c>
      <c r="BG47" s="160">
        <v>360</v>
      </c>
      <c r="BH47" s="160">
        <v>360</v>
      </c>
      <c r="BI47" s="160">
        <v>360</v>
      </c>
      <c r="BJ47" s="160">
        <v>360</v>
      </c>
      <c r="BK47" s="160">
        <v>360</v>
      </c>
      <c r="BL47" s="160">
        <v>360</v>
      </c>
      <c r="BM47" s="160">
        <v>360</v>
      </c>
      <c r="BN47" s="160">
        <v>360</v>
      </c>
      <c r="BO47" s="160">
        <v>360</v>
      </c>
      <c r="BP47" s="160">
        <v>400</v>
      </c>
      <c r="BQ47" s="162">
        <v>380</v>
      </c>
      <c r="BR47" s="160">
        <v>400</v>
      </c>
      <c r="BS47" s="160">
        <v>300</v>
      </c>
      <c r="BT47" s="160">
        <v>360</v>
      </c>
      <c r="BU47" s="160">
        <v>360</v>
      </c>
      <c r="BV47" s="160">
        <v>360</v>
      </c>
      <c r="BW47" s="161">
        <v>360</v>
      </c>
    </row>
    <row r="48" spans="1:75">
      <c r="A48" s="108">
        <v>-1</v>
      </c>
      <c r="B48" s="115" t="s">
        <v>82</v>
      </c>
      <c r="C48" s="95">
        <f t="shared" ref="C48:C51" si="10">(SUM(E48:K48))*A48</f>
        <v>0.4</v>
      </c>
      <c r="D48" s="3" t="s">
        <v>101</v>
      </c>
      <c r="E48" s="2">
        <v>0</v>
      </c>
      <c r="F48" s="2">
        <v>0</v>
      </c>
      <c r="G48" s="2">
        <v>0</v>
      </c>
      <c r="H48" s="2">
        <v>0</v>
      </c>
      <c r="I48" s="2">
        <v>0</v>
      </c>
      <c r="J48" s="2">
        <v>0</v>
      </c>
      <c r="K48" s="3">
        <v>-0.4</v>
      </c>
      <c r="L48" s="3">
        <v>0</v>
      </c>
      <c r="M48" s="2">
        <v>0</v>
      </c>
      <c r="N48" s="2">
        <v>0</v>
      </c>
      <c r="O48" s="2">
        <v>0</v>
      </c>
      <c r="P48" s="2">
        <v>2.8</v>
      </c>
      <c r="Q48" s="2">
        <v>0</v>
      </c>
      <c r="R48" s="2">
        <v>-0.4</v>
      </c>
      <c r="S48" s="3">
        <v>-2.6</v>
      </c>
      <c r="T48" s="2">
        <v>4</v>
      </c>
      <c r="U48" s="2">
        <v>0</v>
      </c>
      <c r="V48" s="2">
        <v>0</v>
      </c>
      <c r="W48" s="2">
        <v>-1.4</v>
      </c>
      <c r="X48" s="2">
        <v>1.2</v>
      </c>
      <c r="Y48" s="2">
        <v>1.2</v>
      </c>
      <c r="Z48" s="3">
        <v>1</v>
      </c>
      <c r="AA48" s="2">
        <v>0</v>
      </c>
      <c r="AB48" s="2">
        <v>-1</v>
      </c>
      <c r="AC48" s="2">
        <v>-0.2</v>
      </c>
      <c r="AD48" s="2">
        <v>0.6</v>
      </c>
      <c r="AE48" s="2">
        <v>-0.2</v>
      </c>
      <c r="AF48" s="2">
        <v>-1.8</v>
      </c>
      <c r="AG48" s="3">
        <v>0</v>
      </c>
      <c r="AH48" s="2">
        <v>1.9</v>
      </c>
      <c r="AI48" s="2">
        <v>0</v>
      </c>
      <c r="AJ48" s="2">
        <v>0</v>
      </c>
      <c r="AK48" s="2">
        <v>-1.4</v>
      </c>
      <c r="AL48" s="2">
        <v>0.6</v>
      </c>
      <c r="AM48" s="2">
        <v>-3.4</v>
      </c>
      <c r="AN48" s="3">
        <v>0</v>
      </c>
      <c r="AO48" s="2">
        <v>0</v>
      </c>
      <c r="AP48" s="2">
        <v>0</v>
      </c>
      <c r="AQ48" s="2">
        <v>0</v>
      </c>
      <c r="AR48" s="2">
        <v>1.4</v>
      </c>
      <c r="AS48" s="2">
        <v>-1.8</v>
      </c>
      <c r="AT48" s="2">
        <v>-0.2</v>
      </c>
      <c r="AU48" s="3">
        <v>-3.6</v>
      </c>
      <c r="AV48" s="2">
        <v>2.6</v>
      </c>
      <c r="AW48" s="2">
        <v>0</v>
      </c>
      <c r="AX48" s="2">
        <v>0</v>
      </c>
      <c r="AY48" s="2">
        <v>0</v>
      </c>
      <c r="AZ48" s="2">
        <v>-1</v>
      </c>
      <c r="BA48" s="2">
        <v>0.6</v>
      </c>
      <c r="BB48" s="3">
        <v>0</v>
      </c>
      <c r="BC48" s="2">
        <v>0</v>
      </c>
      <c r="BD48" s="2">
        <v>1.4</v>
      </c>
      <c r="BE48" s="2">
        <v>-1</v>
      </c>
      <c r="BF48" s="2">
        <v>-0.8</v>
      </c>
      <c r="BG48" s="2">
        <v>2.8</v>
      </c>
      <c r="BH48" s="2">
        <v>-1.4</v>
      </c>
      <c r="BI48" s="2">
        <v>0.6</v>
      </c>
      <c r="BJ48" s="2">
        <v>-0.3</v>
      </c>
      <c r="BK48" s="2">
        <v>-0.3</v>
      </c>
      <c r="BL48" s="2">
        <v>-0.4</v>
      </c>
      <c r="BM48" s="2">
        <v>-0.4</v>
      </c>
      <c r="BN48" s="2">
        <v>-0.4</v>
      </c>
      <c r="BO48" s="2">
        <v>-0.4</v>
      </c>
      <c r="BP48" s="2">
        <v>-0.4</v>
      </c>
      <c r="BQ48" s="98">
        <v>0</v>
      </c>
      <c r="BR48" s="2">
        <v>0</v>
      </c>
      <c r="BS48" s="2">
        <v>0</v>
      </c>
      <c r="BT48" s="2">
        <v>0</v>
      </c>
      <c r="BU48" s="2">
        <v>0</v>
      </c>
      <c r="BV48" s="2">
        <v>0</v>
      </c>
      <c r="BW48" s="3">
        <v>1.2</v>
      </c>
    </row>
    <row r="49" spans="1:75">
      <c r="A49" s="108">
        <v>2</v>
      </c>
      <c r="B49" s="115" t="s">
        <v>2228</v>
      </c>
      <c r="C49" s="95">
        <f>(SUM(E49:K49))*A49</f>
        <v>4</v>
      </c>
      <c r="D49" s="4">
        <v>2</v>
      </c>
      <c r="E49" s="2">
        <v>0</v>
      </c>
      <c r="F49" s="2">
        <v>0</v>
      </c>
      <c r="G49" s="2">
        <v>0</v>
      </c>
      <c r="H49" s="2">
        <v>0</v>
      </c>
      <c r="I49" s="2">
        <v>0</v>
      </c>
      <c r="J49" s="2">
        <v>0</v>
      </c>
      <c r="K49" s="3">
        <v>2</v>
      </c>
      <c r="M49" s="2">
        <v>0</v>
      </c>
      <c r="N49" s="2">
        <v>0</v>
      </c>
      <c r="O49" s="2">
        <v>0</v>
      </c>
      <c r="P49" s="2">
        <v>0</v>
      </c>
      <c r="Q49" s="2">
        <v>0</v>
      </c>
      <c r="R49" s="2">
        <v>0</v>
      </c>
      <c r="S49" s="3">
        <v>2</v>
      </c>
      <c r="T49" s="2">
        <v>0</v>
      </c>
      <c r="U49" s="2">
        <v>0</v>
      </c>
      <c r="V49" s="2">
        <v>0</v>
      </c>
      <c r="W49" s="2">
        <v>0</v>
      </c>
      <c r="X49" s="2">
        <v>0</v>
      </c>
      <c r="Y49" s="2">
        <v>0</v>
      </c>
      <c r="Z49" s="3">
        <v>2</v>
      </c>
      <c r="AA49" s="2">
        <v>0</v>
      </c>
      <c r="AB49" s="2">
        <v>0</v>
      </c>
      <c r="AC49" s="2">
        <v>0</v>
      </c>
      <c r="AD49" s="2">
        <v>0</v>
      </c>
      <c r="AE49" s="2">
        <v>0</v>
      </c>
      <c r="AF49" s="2">
        <v>0</v>
      </c>
      <c r="AG49" s="3">
        <v>2</v>
      </c>
      <c r="AH49" s="2">
        <v>0</v>
      </c>
      <c r="AI49" s="2">
        <v>0</v>
      </c>
      <c r="AJ49" s="2">
        <v>0</v>
      </c>
      <c r="AK49" s="2">
        <v>0</v>
      </c>
      <c r="AL49" s="2">
        <v>0</v>
      </c>
      <c r="AM49" s="2">
        <v>0</v>
      </c>
      <c r="AN49" s="3">
        <v>1</v>
      </c>
      <c r="AO49" s="2">
        <v>0</v>
      </c>
      <c r="AP49" s="2">
        <v>0</v>
      </c>
      <c r="AQ49" s="2">
        <v>0</v>
      </c>
      <c r="AR49" s="2">
        <v>0</v>
      </c>
      <c r="AS49" s="2">
        <v>0</v>
      </c>
      <c r="AT49" s="2">
        <v>0</v>
      </c>
      <c r="AU49" s="3">
        <v>1</v>
      </c>
      <c r="AV49" s="2">
        <v>0</v>
      </c>
      <c r="AW49" s="2">
        <v>0</v>
      </c>
      <c r="AX49" s="2">
        <v>0</v>
      </c>
      <c r="AY49" s="2">
        <v>0</v>
      </c>
      <c r="AZ49" s="2">
        <v>0</v>
      </c>
      <c r="BA49" s="2">
        <v>0</v>
      </c>
      <c r="BB49" s="3">
        <v>1</v>
      </c>
      <c r="BC49" s="2">
        <v>0</v>
      </c>
      <c r="BD49" s="2">
        <v>0</v>
      </c>
      <c r="BE49" s="2">
        <v>0</v>
      </c>
      <c r="BF49" s="2">
        <v>0</v>
      </c>
      <c r="BG49" s="2">
        <v>0</v>
      </c>
      <c r="BH49" s="2">
        <v>0</v>
      </c>
      <c r="BI49" s="2">
        <v>1</v>
      </c>
      <c r="BJ49" s="2">
        <v>0</v>
      </c>
      <c r="BK49" s="2">
        <v>0</v>
      </c>
      <c r="BL49" s="2">
        <v>0</v>
      </c>
      <c r="BM49" s="2">
        <v>0</v>
      </c>
      <c r="BN49" s="2">
        <v>0</v>
      </c>
      <c r="BO49" s="2">
        <v>0</v>
      </c>
      <c r="BP49" s="2">
        <v>1</v>
      </c>
      <c r="BQ49" s="98">
        <v>0</v>
      </c>
      <c r="BR49" s="2">
        <v>0</v>
      </c>
      <c r="BS49" s="2">
        <v>0</v>
      </c>
      <c r="BT49" s="2">
        <v>0</v>
      </c>
      <c r="BU49" s="2">
        <v>0</v>
      </c>
      <c r="BV49" s="2">
        <v>0</v>
      </c>
      <c r="BW49" s="3">
        <v>1</v>
      </c>
    </row>
    <row r="50" spans="1:75">
      <c r="A50" s="108">
        <v>1</v>
      </c>
      <c r="B50" s="115" t="s">
        <v>2219</v>
      </c>
      <c r="C50" s="95">
        <f>(SUM(E50:K50))*A50</f>
        <v>2</v>
      </c>
      <c r="D50" s="4">
        <v>1</v>
      </c>
      <c r="E50" s="2">
        <v>0</v>
      </c>
      <c r="F50" s="2">
        <v>0</v>
      </c>
      <c r="G50" s="2">
        <v>0</v>
      </c>
      <c r="H50" s="2">
        <v>0</v>
      </c>
      <c r="I50" s="2">
        <v>0</v>
      </c>
      <c r="J50" s="2">
        <v>1</v>
      </c>
      <c r="K50" s="3">
        <v>1</v>
      </c>
      <c r="L50" s="3">
        <v>1</v>
      </c>
      <c r="M50" s="2">
        <v>1</v>
      </c>
      <c r="N50" s="2">
        <v>1</v>
      </c>
      <c r="O50" s="2">
        <v>1</v>
      </c>
      <c r="P50" s="2">
        <v>1</v>
      </c>
      <c r="Q50" s="2">
        <v>1</v>
      </c>
      <c r="R50" s="2">
        <v>1</v>
      </c>
      <c r="S50" s="3">
        <v>1</v>
      </c>
      <c r="T50" s="2">
        <v>1</v>
      </c>
      <c r="U50" s="2">
        <v>0</v>
      </c>
      <c r="V50" s="2">
        <v>0</v>
      </c>
      <c r="W50" s="2">
        <v>1</v>
      </c>
      <c r="X50" s="2">
        <v>1</v>
      </c>
      <c r="Y50" s="2">
        <v>1</v>
      </c>
      <c r="Z50" s="3">
        <v>1</v>
      </c>
      <c r="AA50" s="2">
        <v>1</v>
      </c>
      <c r="AB50" s="2">
        <v>1</v>
      </c>
      <c r="AC50" s="2">
        <v>1</v>
      </c>
      <c r="AD50" s="2">
        <v>1</v>
      </c>
      <c r="AE50" s="2">
        <v>1</v>
      </c>
      <c r="AF50" s="2">
        <v>1</v>
      </c>
      <c r="AG50" s="3">
        <v>1</v>
      </c>
      <c r="AH50" s="2">
        <v>1</v>
      </c>
      <c r="AI50" s="2">
        <v>1</v>
      </c>
      <c r="AJ50" s="2">
        <v>0</v>
      </c>
      <c r="AK50" s="2">
        <v>1</v>
      </c>
      <c r="AL50" s="2">
        <v>1</v>
      </c>
      <c r="AM50" s="2">
        <v>1</v>
      </c>
      <c r="AN50" s="3">
        <v>1</v>
      </c>
      <c r="AO50" s="2">
        <v>1</v>
      </c>
      <c r="AP50" s="2">
        <v>1</v>
      </c>
      <c r="AQ50" s="2">
        <v>0</v>
      </c>
      <c r="AR50" s="2">
        <v>1</v>
      </c>
      <c r="AS50" s="2">
        <v>1</v>
      </c>
      <c r="AT50" s="2">
        <v>1</v>
      </c>
      <c r="AU50" s="3">
        <v>1</v>
      </c>
      <c r="AV50" s="2">
        <v>1</v>
      </c>
      <c r="AW50" s="2">
        <v>1</v>
      </c>
      <c r="AX50" s="2">
        <v>1</v>
      </c>
      <c r="AY50" s="2">
        <v>1</v>
      </c>
      <c r="AZ50" s="2">
        <v>1</v>
      </c>
      <c r="BA50" s="2">
        <v>1</v>
      </c>
      <c r="BB50" s="3">
        <v>1</v>
      </c>
      <c r="BC50" s="2">
        <v>1</v>
      </c>
      <c r="BD50" s="2">
        <v>1</v>
      </c>
      <c r="BE50" s="2">
        <v>1</v>
      </c>
      <c r="BF50" s="2">
        <v>1</v>
      </c>
      <c r="BG50" s="2">
        <v>1</v>
      </c>
      <c r="BH50" s="2">
        <v>1</v>
      </c>
      <c r="BI50" s="2">
        <v>1</v>
      </c>
      <c r="BJ50" s="2">
        <v>1</v>
      </c>
      <c r="BK50" s="2">
        <v>1</v>
      </c>
      <c r="BL50" s="2">
        <v>1</v>
      </c>
      <c r="BM50" s="2">
        <v>1</v>
      </c>
      <c r="BN50" s="2">
        <v>1</v>
      </c>
      <c r="BO50" s="2">
        <v>1</v>
      </c>
      <c r="BP50" s="2">
        <v>1</v>
      </c>
      <c r="BQ50" s="98">
        <v>1</v>
      </c>
      <c r="BR50" s="2">
        <v>1</v>
      </c>
      <c r="BS50" s="2">
        <v>1</v>
      </c>
      <c r="BT50" s="2">
        <v>1</v>
      </c>
      <c r="BU50" s="2">
        <v>1</v>
      </c>
      <c r="BV50" s="2">
        <v>1</v>
      </c>
      <c r="BW50" s="3">
        <v>1</v>
      </c>
    </row>
    <row r="51" spans="1:75">
      <c r="A51" s="110">
        <f>1/3</f>
        <v>0.33333333333333331</v>
      </c>
      <c r="B51" s="115" t="s">
        <v>1995</v>
      </c>
      <c r="C51" s="95">
        <f t="shared" si="10"/>
        <v>4</v>
      </c>
      <c r="D51" s="4">
        <v>6</v>
      </c>
      <c r="E51" s="2">
        <v>0</v>
      </c>
      <c r="F51" s="2">
        <v>0</v>
      </c>
      <c r="G51" s="2">
        <v>0</v>
      </c>
      <c r="H51" s="2">
        <v>0</v>
      </c>
      <c r="I51" s="2">
        <v>0</v>
      </c>
      <c r="J51" s="2">
        <v>6</v>
      </c>
      <c r="K51" s="3">
        <v>6</v>
      </c>
      <c r="L51" s="3">
        <v>1</v>
      </c>
      <c r="M51" s="2">
        <v>0</v>
      </c>
      <c r="N51" s="2">
        <v>0</v>
      </c>
      <c r="O51" s="2">
        <v>6</v>
      </c>
      <c r="P51" s="2">
        <v>6</v>
      </c>
      <c r="Q51" s="2">
        <v>6</v>
      </c>
      <c r="R51" s="2">
        <v>6</v>
      </c>
      <c r="S51" s="3">
        <v>6</v>
      </c>
      <c r="T51" s="2">
        <v>0</v>
      </c>
      <c r="U51" s="2">
        <v>0</v>
      </c>
      <c r="V51" s="2">
        <v>0</v>
      </c>
      <c r="W51" s="2">
        <v>6</v>
      </c>
      <c r="X51" s="2">
        <v>6</v>
      </c>
      <c r="Y51" s="2">
        <v>6</v>
      </c>
      <c r="Z51" s="3">
        <v>6</v>
      </c>
      <c r="AA51" s="2">
        <v>0</v>
      </c>
      <c r="AB51" s="2">
        <v>0</v>
      </c>
      <c r="AC51" s="2">
        <v>6</v>
      </c>
      <c r="AD51" s="2">
        <v>6</v>
      </c>
      <c r="AE51" s="2">
        <v>1</v>
      </c>
      <c r="AF51" s="2">
        <v>1</v>
      </c>
      <c r="AG51" s="3">
        <v>1</v>
      </c>
      <c r="AH51" s="2">
        <v>1</v>
      </c>
      <c r="AI51" s="2">
        <v>0</v>
      </c>
      <c r="AJ51" s="2">
        <v>1</v>
      </c>
      <c r="AK51" s="2">
        <v>1</v>
      </c>
      <c r="AL51" s="2">
        <v>1</v>
      </c>
      <c r="AM51" s="2">
        <v>1</v>
      </c>
      <c r="AN51" s="3">
        <v>1</v>
      </c>
      <c r="AO51" s="2">
        <v>0</v>
      </c>
      <c r="AP51" s="2">
        <v>1</v>
      </c>
      <c r="AQ51" s="2">
        <v>1</v>
      </c>
      <c r="AR51" s="2">
        <v>1</v>
      </c>
      <c r="AS51" s="2">
        <v>1</v>
      </c>
      <c r="AT51" s="2">
        <v>1</v>
      </c>
      <c r="AU51" s="3">
        <v>1</v>
      </c>
      <c r="AV51" s="2">
        <v>1</v>
      </c>
      <c r="AW51" s="2">
        <v>1</v>
      </c>
      <c r="AX51" s="2">
        <v>1</v>
      </c>
      <c r="AY51" s="2">
        <v>1</v>
      </c>
      <c r="AZ51" s="2">
        <v>1</v>
      </c>
      <c r="BA51" s="2">
        <v>1</v>
      </c>
      <c r="BB51" s="3">
        <v>0</v>
      </c>
      <c r="BC51" s="2">
        <v>0</v>
      </c>
      <c r="BD51" s="2">
        <v>1</v>
      </c>
      <c r="BE51" s="2">
        <v>1</v>
      </c>
      <c r="BF51" s="2">
        <v>1</v>
      </c>
      <c r="BG51" s="2">
        <v>1</v>
      </c>
      <c r="BH51" s="2">
        <v>1</v>
      </c>
      <c r="BI51" s="2">
        <v>1</v>
      </c>
      <c r="BJ51" s="2">
        <v>1</v>
      </c>
      <c r="BK51" s="2">
        <v>1</v>
      </c>
      <c r="BL51" s="2">
        <v>1</v>
      </c>
      <c r="BM51" s="2">
        <v>0</v>
      </c>
      <c r="BN51" s="2">
        <v>1</v>
      </c>
      <c r="BO51" s="2">
        <v>1</v>
      </c>
      <c r="BP51" s="2">
        <v>1</v>
      </c>
      <c r="BQ51" s="98">
        <v>0</v>
      </c>
      <c r="BR51" s="2">
        <v>0</v>
      </c>
      <c r="BS51" s="2">
        <v>1</v>
      </c>
      <c r="BT51" s="2">
        <v>1</v>
      </c>
      <c r="BU51" s="2">
        <v>1</v>
      </c>
      <c r="BV51" s="2">
        <v>1</v>
      </c>
      <c r="BW51" s="3">
        <v>1</v>
      </c>
    </row>
    <row r="52" spans="1:75">
      <c r="A52" s="110">
        <v>0.5</v>
      </c>
      <c r="B52" s="115" t="s">
        <v>2218</v>
      </c>
      <c r="C52" s="95">
        <f t="shared" ref="C52:C59" si="11">(SUM(E52:K52))*A52</f>
        <v>1</v>
      </c>
      <c r="D52" s="4">
        <v>1</v>
      </c>
      <c r="E52" s="2">
        <v>0</v>
      </c>
      <c r="F52" s="2">
        <v>0</v>
      </c>
      <c r="G52" s="2">
        <v>0</v>
      </c>
      <c r="H52" s="2">
        <v>0</v>
      </c>
      <c r="I52" s="2">
        <v>0</v>
      </c>
      <c r="J52" s="2">
        <v>1</v>
      </c>
      <c r="K52" s="3">
        <v>1</v>
      </c>
      <c r="M52" s="2">
        <v>1</v>
      </c>
      <c r="N52" s="2">
        <v>1</v>
      </c>
      <c r="O52" s="2">
        <v>1</v>
      </c>
      <c r="P52" s="2">
        <v>1</v>
      </c>
      <c r="Q52" s="2">
        <v>1</v>
      </c>
      <c r="R52" s="2">
        <v>1</v>
      </c>
      <c r="S52" s="3">
        <v>1</v>
      </c>
      <c r="T52" s="2">
        <v>1</v>
      </c>
      <c r="U52" s="2">
        <v>0</v>
      </c>
      <c r="V52" s="2">
        <v>0</v>
      </c>
      <c r="W52" s="2">
        <v>1</v>
      </c>
      <c r="X52" s="2">
        <v>1</v>
      </c>
      <c r="Y52" s="2">
        <v>1</v>
      </c>
      <c r="Z52" s="3">
        <v>1</v>
      </c>
      <c r="AA52" s="2">
        <v>1</v>
      </c>
      <c r="AB52" s="2">
        <v>1</v>
      </c>
      <c r="AC52" s="2">
        <v>1</v>
      </c>
      <c r="AD52" s="2">
        <v>0</v>
      </c>
      <c r="AE52" s="2">
        <v>1</v>
      </c>
      <c r="AF52" s="2">
        <v>0</v>
      </c>
      <c r="AG52" s="3">
        <v>0</v>
      </c>
      <c r="AH52" s="2">
        <v>0</v>
      </c>
      <c r="AI52" s="2">
        <v>0</v>
      </c>
      <c r="AJ52" s="2">
        <v>0</v>
      </c>
      <c r="AK52" s="2">
        <v>0</v>
      </c>
      <c r="AL52" s="2">
        <v>0</v>
      </c>
      <c r="AM52" s="2">
        <v>0</v>
      </c>
      <c r="AN52" s="3">
        <v>0</v>
      </c>
      <c r="AO52" s="2">
        <v>0</v>
      </c>
      <c r="AP52" s="2">
        <v>0</v>
      </c>
      <c r="AQ52" s="2">
        <v>0</v>
      </c>
      <c r="AR52" s="2">
        <v>0</v>
      </c>
      <c r="AS52" s="2">
        <v>0</v>
      </c>
      <c r="AT52" s="2">
        <v>0</v>
      </c>
      <c r="AU52" s="3">
        <v>0</v>
      </c>
      <c r="AV52" s="2">
        <v>0</v>
      </c>
      <c r="AW52" s="2">
        <v>0</v>
      </c>
      <c r="AX52" s="2">
        <v>0</v>
      </c>
      <c r="AY52" s="2">
        <v>0</v>
      </c>
      <c r="AZ52" s="2">
        <v>0</v>
      </c>
      <c r="BA52" s="2">
        <v>0</v>
      </c>
      <c r="BB52" s="3">
        <v>0</v>
      </c>
      <c r="BC52" s="2">
        <v>0</v>
      </c>
      <c r="BD52" s="2">
        <v>0</v>
      </c>
      <c r="BE52" s="2">
        <v>0</v>
      </c>
      <c r="BF52" s="2">
        <v>0</v>
      </c>
      <c r="BG52" s="2">
        <v>0</v>
      </c>
      <c r="BH52" s="2">
        <v>0</v>
      </c>
      <c r="BI52" s="2">
        <v>0</v>
      </c>
      <c r="BJ52" s="2">
        <v>0</v>
      </c>
      <c r="BK52" s="2">
        <v>0</v>
      </c>
      <c r="BL52" s="2">
        <v>0</v>
      </c>
      <c r="BM52" s="2">
        <v>0</v>
      </c>
      <c r="BN52" s="2">
        <v>0</v>
      </c>
      <c r="BO52" s="2">
        <v>0</v>
      </c>
      <c r="BP52" s="2">
        <v>0</v>
      </c>
      <c r="BQ52" s="98">
        <v>0</v>
      </c>
      <c r="BR52" s="2">
        <v>0</v>
      </c>
      <c r="BS52" s="2">
        <v>0</v>
      </c>
      <c r="BT52" s="2">
        <v>0</v>
      </c>
      <c r="BU52" s="2">
        <v>0</v>
      </c>
      <c r="BV52" s="2">
        <v>0</v>
      </c>
      <c r="BW52" s="3">
        <v>0</v>
      </c>
    </row>
    <row r="53" spans="1:75">
      <c r="A53" s="110">
        <v>0.5</v>
      </c>
      <c r="B53" s="115" t="s">
        <v>2316</v>
      </c>
      <c r="C53" s="95">
        <f>(SUM(E53:K53))*A53</f>
        <v>0</v>
      </c>
      <c r="D53" s="4">
        <v>2</v>
      </c>
      <c r="E53" s="2">
        <v>0</v>
      </c>
      <c r="F53" s="2">
        <v>0</v>
      </c>
      <c r="G53" s="2">
        <v>0</v>
      </c>
      <c r="H53" s="2">
        <v>0</v>
      </c>
      <c r="I53" s="2">
        <v>0</v>
      </c>
      <c r="J53" s="2">
        <v>0</v>
      </c>
      <c r="K53" s="3">
        <v>0</v>
      </c>
      <c r="L53" s="3">
        <v>1</v>
      </c>
      <c r="M53" s="2">
        <v>0</v>
      </c>
      <c r="N53" s="2">
        <v>1</v>
      </c>
      <c r="O53" s="2">
        <v>1</v>
      </c>
      <c r="P53" s="2">
        <v>2</v>
      </c>
      <c r="Q53" s="2">
        <v>2</v>
      </c>
      <c r="R53" s="2">
        <v>2</v>
      </c>
      <c r="S53" s="3">
        <v>2</v>
      </c>
      <c r="T53" s="2">
        <v>0</v>
      </c>
      <c r="U53" s="2">
        <v>0</v>
      </c>
      <c r="V53" s="2">
        <v>3</v>
      </c>
      <c r="W53" s="2">
        <v>3</v>
      </c>
      <c r="X53" s="2">
        <v>3</v>
      </c>
      <c r="Y53" s="2">
        <v>3</v>
      </c>
      <c r="Z53" s="3">
        <v>3</v>
      </c>
      <c r="AA53" s="2">
        <v>1</v>
      </c>
      <c r="AB53" s="2">
        <v>1</v>
      </c>
      <c r="AC53" s="2">
        <v>1</v>
      </c>
      <c r="AD53" s="2">
        <v>0</v>
      </c>
      <c r="AE53" s="2">
        <v>1</v>
      </c>
      <c r="AF53" s="2">
        <v>1</v>
      </c>
      <c r="AG53" s="3">
        <v>0</v>
      </c>
      <c r="AH53" s="2">
        <v>1</v>
      </c>
      <c r="AI53" s="2">
        <v>1</v>
      </c>
      <c r="AJ53" s="2">
        <v>1</v>
      </c>
      <c r="AK53" s="2">
        <v>1</v>
      </c>
      <c r="AL53" s="2">
        <v>1</v>
      </c>
      <c r="AM53" s="2">
        <v>1</v>
      </c>
      <c r="AN53" s="3">
        <v>1</v>
      </c>
      <c r="AO53" s="2">
        <v>0</v>
      </c>
      <c r="AP53" s="2">
        <v>0</v>
      </c>
      <c r="AQ53" s="2">
        <v>0</v>
      </c>
      <c r="AR53" s="2">
        <v>1</v>
      </c>
      <c r="AS53" s="2">
        <v>1</v>
      </c>
      <c r="AT53" s="2">
        <v>1</v>
      </c>
      <c r="AU53" s="3">
        <v>1</v>
      </c>
      <c r="AV53" s="2">
        <v>1</v>
      </c>
      <c r="AW53" s="2">
        <v>0</v>
      </c>
      <c r="AX53" s="2">
        <v>1</v>
      </c>
      <c r="AY53" s="2">
        <v>1</v>
      </c>
      <c r="AZ53" s="2">
        <v>1</v>
      </c>
      <c r="BA53" s="2">
        <v>1</v>
      </c>
      <c r="BB53" s="3">
        <v>1</v>
      </c>
      <c r="BC53" s="2">
        <v>0</v>
      </c>
      <c r="BD53" s="2">
        <v>1</v>
      </c>
      <c r="BE53" s="2">
        <v>1</v>
      </c>
      <c r="BF53" s="2">
        <v>1</v>
      </c>
      <c r="BG53" s="2">
        <v>1</v>
      </c>
      <c r="BH53" s="2">
        <v>1</v>
      </c>
      <c r="BI53" s="2">
        <v>1</v>
      </c>
      <c r="BJ53" s="2">
        <v>1</v>
      </c>
      <c r="BK53" s="2">
        <v>1</v>
      </c>
      <c r="BL53" s="2">
        <v>1</v>
      </c>
      <c r="BM53" s="2">
        <v>1</v>
      </c>
      <c r="BN53" s="2">
        <v>1</v>
      </c>
      <c r="BO53" s="2">
        <v>1</v>
      </c>
      <c r="BP53" s="2">
        <v>1</v>
      </c>
      <c r="BQ53" s="98">
        <v>1</v>
      </c>
      <c r="BR53" s="2">
        <v>1</v>
      </c>
      <c r="BS53" s="2">
        <v>1</v>
      </c>
      <c r="BT53" s="2">
        <v>1</v>
      </c>
      <c r="BU53" s="2">
        <v>1</v>
      </c>
      <c r="BV53" s="2">
        <v>1</v>
      </c>
      <c r="BW53" s="3">
        <v>1</v>
      </c>
    </row>
    <row r="54" spans="1:75">
      <c r="A54" s="108">
        <v>1</v>
      </c>
      <c r="B54" s="115" t="s">
        <v>1299</v>
      </c>
      <c r="C54" s="95">
        <f>(SUM(E54:K54))*A54</f>
        <v>2</v>
      </c>
      <c r="D54" s="4">
        <v>2</v>
      </c>
      <c r="E54" s="2">
        <v>0</v>
      </c>
      <c r="F54" s="2">
        <v>0</v>
      </c>
      <c r="G54" s="2">
        <v>0</v>
      </c>
      <c r="H54" s="2">
        <v>0</v>
      </c>
      <c r="I54" s="2">
        <v>0</v>
      </c>
      <c r="J54" s="2">
        <v>0</v>
      </c>
      <c r="K54" s="3">
        <v>2</v>
      </c>
      <c r="M54" s="2">
        <v>0</v>
      </c>
      <c r="N54" s="2">
        <v>0</v>
      </c>
      <c r="O54" s="2">
        <v>0</v>
      </c>
      <c r="P54" s="2">
        <v>0</v>
      </c>
      <c r="Q54" s="2">
        <v>0</v>
      </c>
      <c r="R54" s="2">
        <v>0</v>
      </c>
      <c r="S54" s="3">
        <v>3</v>
      </c>
      <c r="T54" s="2">
        <v>0</v>
      </c>
      <c r="U54" s="2">
        <v>0</v>
      </c>
      <c r="V54" s="2">
        <v>1</v>
      </c>
      <c r="W54" s="2">
        <v>0</v>
      </c>
      <c r="X54" s="2">
        <v>0</v>
      </c>
      <c r="Y54" s="2">
        <v>0</v>
      </c>
      <c r="Z54" s="3">
        <v>0</v>
      </c>
      <c r="AA54" s="2">
        <v>0</v>
      </c>
      <c r="AB54" s="2">
        <v>0</v>
      </c>
      <c r="AC54" s="2">
        <v>0</v>
      </c>
      <c r="AD54" s="2">
        <v>0</v>
      </c>
      <c r="AE54" s="2">
        <v>0</v>
      </c>
      <c r="AF54" s="2">
        <v>0</v>
      </c>
      <c r="AG54" s="3">
        <v>1</v>
      </c>
      <c r="AH54" s="2">
        <v>0</v>
      </c>
      <c r="AI54" s="2">
        <v>0</v>
      </c>
      <c r="AJ54" s="2">
        <v>0</v>
      </c>
      <c r="AK54" s="2">
        <v>0</v>
      </c>
      <c r="AL54" s="2">
        <v>0</v>
      </c>
      <c r="AM54" s="2">
        <v>0</v>
      </c>
      <c r="AN54" s="3">
        <v>1</v>
      </c>
      <c r="AO54" s="2">
        <v>0</v>
      </c>
      <c r="AP54" s="2">
        <v>0</v>
      </c>
      <c r="AQ54" s="2">
        <v>0</v>
      </c>
      <c r="AR54" s="2">
        <v>0</v>
      </c>
      <c r="AS54" s="2">
        <v>2</v>
      </c>
      <c r="AT54" s="2">
        <v>0</v>
      </c>
      <c r="AU54" s="3">
        <v>0</v>
      </c>
      <c r="AV54" s="2">
        <v>0</v>
      </c>
      <c r="AW54" s="2">
        <v>0</v>
      </c>
      <c r="AX54" s="2">
        <v>0</v>
      </c>
      <c r="AY54" s="2">
        <v>0</v>
      </c>
      <c r="AZ54" s="2">
        <v>0</v>
      </c>
      <c r="BA54" s="2">
        <v>0</v>
      </c>
      <c r="BB54" s="3">
        <v>0</v>
      </c>
      <c r="BC54" s="2">
        <v>0</v>
      </c>
      <c r="BD54" s="2">
        <v>1</v>
      </c>
      <c r="BE54" s="2">
        <v>0</v>
      </c>
      <c r="BF54" s="2">
        <v>0</v>
      </c>
      <c r="BG54" s="2">
        <v>0</v>
      </c>
      <c r="BH54" s="2">
        <v>0</v>
      </c>
      <c r="BI54" s="2">
        <v>0</v>
      </c>
      <c r="BJ54" s="2">
        <v>0</v>
      </c>
      <c r="BK54" s="2">
        <v>0</v>
      </c>
      <c r="BL54" s="2">
        <v>0</v>
      </c>
      <c r="BM54" s="2">
        <v>0</v>
      </c>
      <c r="BN54" s="2">
        <v>0</v>
      </c>
      <c r="BO54" s="2">
        <v>0</v>
      </c>
      <c r="BP54" s="2">
        <v>1</v>
      </c>
      <c r="BQ54" s="98">
        <v>0</v>
      </c>
      <c r="BR54" s="2">
        <v>0</v>
      </c>
      <c r="BS54" s="2">
        <v>0</v>
      </c>
      <c r="BT54" s="2">
        <v>0</v>
      </c>
      <c r="BU54" s="2">
        <v>0</v>
      </c>
      <c r="BV54" s="2">
        <v>0</v>
      </c>
      <c r="BW54" s="3">
        <v>1</v>
      </c>
    </row>
    <row r="55" spans="1:75">
      <c r="A55" s="110">
        <v>0.5</v>
      </c>
      <c r="B55" s="115" t="s">
        <v>2291</v>
      </c>
      <c r="C55" s="95">
        <f>(SUM(E55:K55))*A55</f>
        <v>3</v>
      </c>
      <c r="D55" s="4">
        <v>3</v>
      </c>
      <c r="E55" s="2">
        <v>0</v>
      </c>
      <c r="F55" s="2">
        <v>0</v>
      </c>
      <c r="G55" s="2">
        <v>0</v>
      </c>
      <c r="H55" s="2">
        <v>0</v>
      </c>
      <c r="I55" s="2">
        <v>0</v>
      </c>
      <c r="J55" s="2">
        <v>3</v>
      </c>
      <c r="K55" s="3">
        <v>3</v>
      </c>
      <c r="L55" s="3">
        <v>1</v>
      </c>
      <c r="M55" s="2">
        <v>0</v>
      </c>
      <c r="N55" s="2">
        <v>3</v>
      </c>
      <c r="O55" s="2">
        <v>3</v>
      </c>
      <c r="P55" s="2">
        <v>3</v>
      </c>
      <c r="Q55" s="2">
        <v>3</v>
      </c>
      <c r="R55" s="2">
        <v>3</v>
      </c>
      <c r="S55" s="3">
        <v>3</v>
      </c>
      <c r="T55" s="2">
        <v>2</v>
      </c>
      <c r="U55" s="2">
        <v>2</v>
      </c>
      <c r="V55" s="2">
        <v>2</v>
      </c>
      <c r="W55" s="2">
        <v>2</v>
      </c>
      <c r="X55" s="2">
        <v>2</v>
      </c>
      <c r="Y55" s="2">
        <v>2</v>
      </c>
      <c r="Z55" s="3">
        <v>2</v>
      </c>
      <c r="AA55" s="2">
        <v>2</v>
      </c>
      <c r="AB55" s="2">
        <v>2</v>
      </c>
      <c r="AC55" s="2">
        <v>2</v>
      </c>
      <c r="AD55" s="2">
        <v>2</v>
      </c>
      <c r="AE55" s="2">
        <v>2</v>
      </c>
      <c r="AF55" s="2">
        <v>2</v>
      </c>
      <c r="AG55" s="3">
        <v>1</v>
      </c>
      <c r="AH55" s="2">
        <v>1</v>
      </c>
      <c r="AI55" s="2">
        <v>1</v>
      </c>
      <c r="AJ55" s="2">
        <v>1</v>
      </c>
      <c r="AK55" s="2">
        <v>2</v>
      </c>
      <c r="AL55" s="2">
        <v>2</v>
      </c>
      <c r="AM55" s="2">
        <v>2</v>
      </c>
      <c r="AN55" s="3">
        <v>2</v>
      </c>
      <c r="AO55" s="2">
        <v>0</v>
      </c>
      <c r="AP55" s="2">
        <v>1</v>
      </c>
      <c r="AQ55" s="2">
        <v>1</v>
      </c>
      <c r="AR55" s="2">
        <v>1</v>
      </c>
      <c r="AS55" s="2">
        <v>1</v>
      </c>
      <c r="AT55" s="2">
        <v>1</v>
      </c>
      <c r="AU55" s="3">
        <v>1</v>
      </c>
      <c r="AV55" s="2">
        <v>1</v>
      </c>
      <c r="AW55" s="2">
        <v>1</v>
      </c>
      <c r="AX55" s="2">
        <v>1</v>
      </c>
      <c r="AY55" s="2">
        <v>1</v>
      </c>
      <c r="AZ55" s="2">
        <v>1</v>
      </c>
      <c r="BA55" s="2">
        <v>1</v>
      </c>
      <c r="BB55" s="3">
        <v>0</v>
      </c>
      <c r="BC55" s="2">
        <v>1</v>
      </c>
      <c r="BD55" s="2">
        <v>1</v>
      </c>
      <c r="BE55" s="2">
        <v>1</v>
      </c>
      <c r="BF55" s="2">
        <v>1</v>
      </c>
      <c r="BG55" s="2">
        <v>1</v>
      </c>
      <c r="BH55" s="2">
        <v>1</v>
      </c>
      <c r="BI55" s="2">
        <v>1</v>
      </c>
      <c r="BJ55" s="2">
        <v>1</v>
      </c>
      <c r="BK55" s="2">
        <v>1</v>
      </c>
      <c r="BL55" s="2">
        <v>1</v>
      </c>
      <c r="BM55" s="2">
        <v>1</v>
      </c>
      <c r="BN55" s="2">
        <v>1</v>
      </c>
      <c r="BO55" s="2">
        <v>1</v>
      </c>
      <c r="BP55" s="2">
        <v>1</v>
      </c>
      <c r="BQ55" s="98">
        <v>1</v>
      </c>
      <c r="BR55" s="2">
        <v>1</v>
      </c>
      <c r="BS55" s="2">
        <v>1</v>
      </c>
      <c r="BT55" s="2">
        <v>1</v>
      </c>
      <c r="BU55" s="2">
        <v>1</v>
      </c>
      <c r="BV55" s="2">
        <v>1</v>
      </c>
      <c r="BW55" s="3">
        <v>1</v>
      </c>
    </row>
    <row r="56" spans="1:75">
      <c r="A56" s="110">
        <v>0.5</v>
      </c>
      <c r="B56" s="117" t="s">
        <v>2319</v>
      </c>
      <c r="C56" s="95">
        <f>(SUM(E56:K56))*A56</f>
        <v>2</v>
      </c>
      <c r="D56" s="4">
        <v>2</v>
      </c>
      <c r="E56" s="2">
        <v>0</v>
      </c>
      <c r="F56" s="2">
        <v>0</v>
      </c>
      <c r="G56" s="2">
        <v>0</v>
      </c>
      <c r="H56" s="2">
        <v>0</v>
      </c>
      <c r="I56" s="2">
        <v>0</v>
      </c>
      <c r="J56" s="2">
        <v>2</v>
      </c>
      <c r="K56" s="3">
        <v>2</v>
      </c>
      <c r="L56" s="3">
        <v>10</v>
      </c>
      <c r="M56" s="2">
        <v>0</v>
      </c>
      <c r="N56" s="2">
        <v>0</v>
      </c>
      <c r="O56" s="2">
        <v>1</v>
      </c>
      <c r="P56" s="2">
        <v>2</v>
      </c>
      <c r="Q56" s="2">
        <v>2</v>
      </c>
      <c r="R56" s="2">
        <v>2</v>
      </c>
      <c r="S56" s="3">
        <v>2</v>
      </c>
      <c r="T56" s="2">
        <v>0</v>
      </c>
      <c r="U56" s="2">
        <v>0</v>
      </c>
      <c r="V56" s="2">
        <v>0</v>
      </c>
      <c r="W56" s="2">
        <v>0</v>
      </c>
      <c r="X56" s="2">
        <v>0</v>
      </c>
      <c r="Y56" s="2">
        <v>0</v>
      </c>
      <c r="Z56" s="3">
        <v>8</v>
      </c>
      <c r="AA56" s="2">
        <v>0</v>
      </c>
      <c r="AB56" s="2">
        <v>0</v>
      </c>
      <c r="AC56" s="2">
        <v>0</v>
      </c>
      <c r="AD56" s="2">
        <v>0</v>
      </c>
      <c r="AE56" s="2">
        <v>0</v>
      </c>
      <c r="AF56" s="2">
        <v>0</v>
      </c>
      <c r="AG56" s="3">
        <v>0</v>
      </c>
      <c r="AH56" s="2">
        <v>0</v>
      </c>
      <c r="AI56" s="2">
        <v>0</v>
      </c>
      <c r="AJ56" s="2">
        <v>0</v>
      </c>
      <c r="AK56" s="2">
        <v>0</v>
      </c>
      <c r="AL56" s="2">
        <v>0</v>
      </c>
      <c r="AM56" s="2">
        <v>0</v>
      </c>
      <c r="AN56" s="3">
        <v>0</v>
      </c>
      <c r="AO56" s="2">
        <v>0</v>
      </c>
      <c r="AP56" s="2">
        <v>0</v>
      </c>
      <c r="AQ56" s="2">
        <v>0</v>
      </c>
      <c r="AR56" s="2">
        <v>12</v>
      </c>
      <c r="AS56" s="2">
        <v>9</v>
      </c>
      <c r="AT56" s="2">
        <v>0</v>
      </c>
      <c r="AU56" s="3">
        <v>0</v>
      </c>
      <c r="AV56" s="2">
        <v>0</v>
      </c>
      <c r="AW56" s="2">
        <v>0</v>
      </c>
      <c r="AX56" s="2">
        <v>0</v>
      </c>
      <c r="AY56" s="2">
        <v>0</v>
      </c>
      <c r="AZ56" s="2">
        <v>0</v>
      </c>
      <c r="BA56" s="2">
        <v>0</v>
      </c>
      <c r="BB56" s="3">
        <v>0</v>
      </c>
      <c r="BC56" s="2">
        <v>0</v>
      </c>
      <c r="BD56" s="2">
        <v>0</v>
      </c>
      <c r="BE56" s="2">
        <v>0</v>
      </c>
      <c r="BF56" s="2">
        <v>0</v>
      </c>
      <c r="BG56" s="2">
        <v>0</v>
      </c>
      <c r="BH56" s="2">
        <v>0</v>
      </c>
      <c r="BI56" s="2">
        <v>0</v>
      </c>
      <c r="BJ56" s="2">
        <v>0</v>
      </c>
      <c r="BK56" s="2">
        <v>0</v>
      </c>
      <c r="BL56" s="2">
        <v>0</v>
      </c>
      <c r="BM56" s="2">
        <v>0</v>
      </c>
      <c r="BN56" s="2">
        <v>0</v>
      </c>
      <c r="BO56" s="2">
        <v>0</v>
      </c>
      <c r="BP56" s="2">
        <v>0</v>
      </c>
      <c r="BQ56" s="98">
        <v>0</v>
      </c>
      <c r="BR56" s="2">
        <v>0</v>
      </c>
      <c r="BS56" s="2">
        <v>0</v>
      </c>
      <c r="BT56" s="2">
        <v>0</v>
      </c>
      <c r="BU56" s="2">
        <v>1</v>
      </c>
      <c r="BV56" s="2">
        <v>3</v>
      </c>
      <c r="BW56" s="3">
        <v>2</v>
      </c>
    </row>
    <row r="57" spans="1:75">
      <c r="A57" s="110">
        <v>0.5</v>
      </c>
      <c r="B57" s="115" t="s">
        <v>2216</v>
      </c>
      <c r="C57" s="95">
        <f>(SUM(E57:K57))*A57</f>
        <v>1</v>
      </c>
      <c r="D57" s="4">
        <v>1</v>
      </c>
      <c r="E57" s="2">
        <v>0</v>
      </c>
      <c r="F57" s="2">
        <v>0</v>
      </c>
      <c r="G57" s="2">
        <v>0</v>
      </c>
      <c r="H57" s="2">
        <v>0</v>
      </c>
      <c r="I57" s="2">
        <v>0</v>
      </c>
      <c r="J57" s="2">
        <v>1</v>
      </c>
      <c r="K57" s="3">
        <v>1</v>
      </c>
      <c r="L57" s="3">
        <v>1</v>
      </c>
      <c r="M57" s="2">
        <v>0</v>
      </c>
      <c r="N57" s="2">
        <v>1</v>
      </c>
      <c r="O57" s="2">
        <v>1</v>
      </c>
      <c r="P57" s="2">
        <v>1</v>
      </c>
      <c r="Q57" s="2">
        <v>1</v>
      </c>
      <c r="R57" s="2">
        <v>1</v>
      </c>
      <c r="S57" s="3">
        <v>1</v>
      </c>
      <c r="T57" s="2">
        <v>0</v>
      </c>
      <c r="U57" s="2">
        <v>0</v>
      </c>
      <c r="V57" s="2">
        <v>1</v>
      </c>
      <c r="W57" s="2">
        <v>1</v>
      </c>
      <c r="X57" s="2">
        <v>1</v>
      </c>
      <c r="Y57" s="2">
        <v>1</v>
      </c>
      <c r="Z57" s="3">
        <v>1</v>
      </c>
      <c r="AA57" s="2">
        <v>1</v>
      </c>
      <c r="AB57" s="2">
        <v>1</v>
      </c>
      <c r="AC57" s="2">
        <v>1</v>
      </c>
      <c r="AD57" s="2">
        <v>1</v>
      </c>
      <c r="AE57" s="2">
        <v>1</v>
      </c>
      <c r="AF57" s="2">
        <v>1</v>
      </c>
      <c r="AG57" s="3">
        <v>1</v>
      </c>
      <c r="AH57" s="2">
        <v>1</v>
      </c>
      <c r="AI57" s="2">
        <v>0</v>
      </c>
      <c r="AJ57" s="2">
        <v>0</v>
      </c>
      <c r="AK57" s="2">
        <v>1</v>
      </c>
      <c r="AL57" s="2">
        <v>1</v>
      </c>
      <c r="AM57" s="2">
        <v>1</v>
      </c>
      <c r="AN57" s="3">
        <v>1</v>
      </c>
      <c r="AO57" s="2">
        <v>0</v>
      </c>
      <c r="AP57" s="2">
        <v>0</v>
      </c>
      <c r="AQ57" s="2">
        <v>1</v>
      </c>
      <c r="AR57" s="2">
        <v>1</v>
      </c>
      <c r="AS57" s="2">
        <v>1</v>
      </c>
      <c r="AT57" s="2">
        <v>1</v>
      </c>
      <c r="AU57" s="3">
        <v>0</v>
      </c>
      <c r="AV57" s="2">
        <v>0</v>
      </c>
      <c r="AW57" s="2">
        <v>0</v>
      </c>
      <c r="AX57" s="2">
        <v>0</v>
      </c>
      <c r="AY57" s="2">
        <v>0</v>
      </c>
      <c r="AZ57" s="2">
        <v>0</v>
      </c>
      <c r="BA57" s="2">
        <v>1</v>
      </c>
      <c r="BB57" s="3">
        <v>0</v>
      </c>
      <c r="BC57" s="2">
        <v>0</v>
      </c>
      <c r="BD57" s="2">
        <v>0</v>
      </c>
      <c r="BE57" s="2">
        <v>1</v>
      </c>
      <c r="BF57" s="2">
        <v>1</v>
      </c>
      <c r="BG57" s="2">
        <v>1</v>
      </c>
      <c r="BH57" s="2">
        <v>1</v>
      </c>
      <c r="BI57" s="2">
        <v>0</v>
      </c>
      <c r="BJ57" s="2">
        <v>0</v>
      </c>
      <c r="BK57" s="2">
        <v>0</v>
      </c>
      <c r="BL57" s="2">
        <v>0</v>
      </c>
      <c r="BM57" s="2">
        <v>0</v>
      </c>
      <c r="BN57" s="2">
        <v>0</v>
      </c>
      <c r="BO57" s="2">
        <v>0</v>
      </c>
      <c r="BP57" s="2">
        <v>1</v>
      </c>
      <c r="BQ57" s="98">
        <v>0</v>
      </c>
      <c r="BR57" s="2">
        <v>0</v>
      </c>
      <c r="BS57" s="2">
        <v>0</v>
      </c>
      <c r="BT57" s="2">
        <v>0</v>
      </c>
      <c r="BU57" s="2">
        <v>0</v>
      </c>
      <c r="BV57" s="2">
        <v>0</v>
      </c>
      <c r="BW57" s="3">
        <v>1</v>
      </c>
    </row>
    <row r="58" spans="1:75">
      <c r="A58" s="108">
        <v>2</v>
      </c>
      <c r="B58" s="115" t="s">
        <v>2008</v>
      </c>
      <c r="C58" s="95">
        <f t="shared" si="11"/>
        <v>4</v>
      </c>
      <c r="D58" s="4">
        <v>1</v>
      </c>
      <c r="E58" s="2">
        <v>0</v>
      </c>
      <c r="F58" s="2">
        <v>0</v>
      </c>
      <c r="G58" s="2">
        <v>0</v>
      </c>
      <c r="H58" s="2">
        <v>0</v>
      </c>
      <c r="I58" s="2">
        <v>0</v>
      </c>
      <c r="J58" s="2">
        <v>1</v>
      </c>
      <c r="K58" s="3">
        <v>1</v>
      </c>
      <c r="M58" s="2">
        <v>0</v>
      </c>
      <c r="N58" s="2">
        <v>0</v>
      </c>
      <c r="O58" s="2">
        <v>1</v>
      </c>
      <c r="P58" s="2">
        <v>1</v>
      </c>
      <c r="Q58" s="2">
        <v>1</v>
      </c>
      <c r="R58" s="2">
        <v>1</v>
      </c>
      <c r="S58" s="3">
        <v>1</v>
      </c>
      <c r="T58" s="2">
        <v>0</v>
      </c>
      <c r="U58" s="2">
        <v>0</v>
      </c>
      <c r="V58" s="2">
        <v>0</v>
      </c>
      <c r="W58" s="2">
        <v>0</v>
      </c>
      <c r="X58" s="2">
        <v>0</v>
      </c>
      <c r="Y58" s="2">
        <v>0</v>
      </c>
      <c r="Z58" s="3">
        <v>2</v>
      </c>
      <c r="AA58" s="2">
        <v>0</v>
      </c>
      <c r="AB58" s="2">
        <v>0</v>
      </c>
      <c r="AC58" s="2">
        <v>2</v>
      </c>
      <c r="AD58" s="2">
        <v>2</v>
      </c>
      <c r="AE58" s="2">
        <v>0</v>
      </c>
      <c r="AF58" s="2">
        <v>0</v>
      </c>
      <c r="AG58" s="3">
        <v>0</v>
      </c>
      <c r="AH58" s="2">
        <v>0</v>
      </c>
      <c r="AI58" s="2">
        <v>0</v>
      </c>
      <c r="AJ58" s="2">
        <v>0</v>
      </c>
      <c r="AK58" s="2">
        <v>0</v>
      </c>
      <c r="AL58" s="2">
        <v>0</v>
      </c>
      <c r="AM58" s="2">
        <v>0</v>
      </c>
      <c r="AN58" s="3">
        <v>0</v>
      </c>
      <c r="AO58" s="2">
        <v>0</v>
      </c>
      <c r="AP58" s="2">
        <v>0</v>
      </c>
      <c r="AQ58" s="2">
        <v>0</v>
      </c>
      <c r="AR58" s="2">
        <v>0</v>
      </c>
      <c r="AS58" s="2">
        <v>0</v>
      </c>
      <c r="AT58" s="2">
        <v>0</v>
      </c>
      <c r="AU58" s="3">
        <v>0</v>
      </c>
      <c r="AV58" s="2">
        <v>0</v>
      </c>
      <c r="AW58" s="2">
        <v>0</v>
      </c>
      <c r="AX58" s="2">
        <v>0</v>
      </c>
      <c r="AY58" s="2">
        <v>0</v>
      </c>
      <c r="AZ58" s="2">
        <v>0</v>
      </c>
      <c r="BA58" s="2">
        <v>0</v>
      </c>
      <c r="BB58" s="3">
        <v>0</v>
      </c>
      <c r="BC58" s="2">
        <v>0</v>
      </c>
      <c r="BD58" s="2">
        <v>0</v>
      </c>
      <c r="BE58" s="2">
        <v>0</v>
      </c>
      <c r="BF58" s="2">
        <v>0</v>
      </c>
      <c r="BG58" s="2">
        <v>0</v>
      </c>
      <c r="BH58" s="2">
        <v>0</v>
      </c>
      <c r="BI58" s="2">
        <v>0</v>
      </c>
      <c r="BJ58" s="2">
        <v>0</v>
      </c>
      <c r="BK58" s="2">
        <v>0</v>
      </c>
      <c r="BL58" s="2">
        <v>0</v>
      </c>
      <c r="BM58" s="2">
        <v>0</v>
      </c>
      <c r="BN58" s="2">
        <v>0</v>
      </c>
      <c r="BO58" s="2">
        <v>0</v>
      </c>
      <c r="BP58" s="2">
        <v>0</v>
      </c>
      <c r="BQ58" s="98">
        <v>0</v>
      </c>
      <c r="BR58" s="2">
        <v>0</v>
      </c>
      <c r="BS58" s="2">
        <v>0</v>
      </c>
      <c r="BT58" s="2">
        <v>0</v>
      </c>
      <c r="BU58" s="2">
        <v>0</v>
      </c>
      <c r="BV58" s="2">
        <v>0</v>
      </c>
      <c r="BW58" s="3">
        <v>0</v>
      </c>
    </row>
    <row r="59" spans="1:75">
      <c r="A59" s="110">
        <f>1/10</f>
        <v>0.1</v>
      </c>
      <c r="B59" s="115" t="s">
        <v>1916</v>
      </c>
      <c r="C59" s="95">
        <f t="shared" si="11"/>
        <v>3.3000000000000003</v>
      </c>
      <c r="D59" s="4">
        <v>30</v>
      </c>
      <c r="E59" s="2">
        <v>0</v>
      </c>
      <c r="F59" s="2">
        <v>0</v>
      </c>
      <c r="G59" s="2">
        <v>0</v>
      </c>
      <c r="H59" s="2">
        <v>0</v>
      </c>
      <c r="I59" s="2">
        <v>0</v>
      </c>
      <c r="J59" s="2">
        <v>15</v>
      </c>
      <c r="K59" s="3">
        <v>18</v>
      </c>
      <c r="L59" s="3">
        <v>3</v>
      </c>
      <c r="M59" s="2">
        <v>0</v>
      </c>
      <c r="N59" s="2">
        <v>0</v>
      </c>
      <c r="O59" s="2">
        <v>13</v>
      </c>
      <c r="P59" s="2">
        <v>15</v>
      </c>
      <c r="Q59" s="2">
        <v>17</v>
      </c>
      <c r="R59" s="2">
        <v>15</v>
      </c>
      <c r="S59" s="3">
        <v>15</v>
      </c>
      <c r="T59" s="2">
        <v>0</v>
      </c>
      <c r="U59" s="2">
        <v>1</v>
      </c>
      <c r="V59" s="2">
        <v>1</v>
      </c>
      <c r="W59" s="2">
        <v>0</v>
      </c>
      <c r="X59" s="2">
        <v>1</v>
      </c>
      <c r="Y59" s="2">
        <v>1</v>
      </c>
      <c r="Z59" s="3">
        <v>17</v>
      </c>
      <c r="AA59" s="2">
        <v>0</v>
      </c>
      <c r="AB59" s="2">
        <v>0</v>
      </c>
      <c r="AC59" s="2">
        <v>17</v>
      </c>
      <c r="AD59" s="2">
        <v>15</v>
      </c>
      <c r="AE59" s="2">
        <v>0</v>
      </c>
      <c r="AF59" s="2">
        <v>0</v>
      </c>
      <c r="AG59" s="3">
        <v>30</v>
      </c>
      <c r="AH59" s="2">
        <v>5</v>
      </c>
      <c r="AI59" s="2">
        <v>0</v>
      </c>
      <c r="AJ59" s="2">
        <v>0</v>
      </c>
      <c r="AK59" s="2">
        <v>0</v>
      </c>
      <c r="AL59" s="2">
        <v>2</v>
      </c>
      <c r="AM59" s="2">
        <v>0</v>
      </c>
      <c r="AN59" s="3">
        <v>0</v>
      </c>
      <c r="AO59" s="2">
        <v>0</v>
      </c>
      <c r="AP59" s="2">
        <v>1</v>
      </c>
      <c r="AQ59" s="2">
        <v>0</v>
      </c>
      <c r="AR59" s="2">
        <v>0</v>
      </c>
      <c r="AS59" s="2">
        <v>1</v>
      </c>
      <c r="AT59" s="2">
        <v>0</v>
      </c>
      <c r="AU59" s="3">
        <v>0</v>
      </c>
      <c r="AV59" s="2">
        <v>0</v>
      </c>
      <c r="AW59" s="2">
        <v>0</v>
      </c>
      <c r="AX59" s="2">
        <v>1</v>
      </c>
      <c r="AY59" s="2">
        <v>3</v>
      </c>
      <c r="AZ59" s="2">
        <v>1</v>
      </c>
      <c r="BA59" s="2">
        <v>2</v>
      </c>
      <c r="BB59" s="3">
        <v>1</v>
      </c>
      <c r="BC59" s="2">
        <v>0</v>
      </c>
      <c r="BD59" s="2">
        <v>0</v>
      </c>
      <c r="BE59" s="2">
        <v>0</v>
      </c>
      <c r="BF59" s="2">
        <v>1</v>
      </c>
      <c r="BG59" s="2">
        <v>1</v>
      </c>
      <c r="BH59" s="2">
        <v>2</v>
      </c>
      <c r="BI59" s="2">
        <v>1</v>
      </c>
      <c r="BJ59" s="2">
        <v>3</v>
      </c>
      <c r="BK59" s="2">
        <v>0</v>
      </c>
      <c r="BL59" s="2">
        <v>0</v>
      </c>
      <c r="BM59" s="2">
        <v>3</v>
      </c>
      <c r="BN59" s="2">
        <v>0</v>
      </c>
      <c r="BO59" s="2">
        <v>1</v>
      </c>
      <c r="BP59" s="2">
        <v>1</v>
      </c>
      <c r="BQ59" s="98">
        <v>1</v>
      </c>
      <c r="BR59" s="2">
        <v>0</v>
      </c>
      <c r="BS59" s="2">
        <v>0</v>
      </c>
      <c r="BT59" s="2">
        <v>1</v>
      </c>
      <c r="BU59" s="2">
        <v>2</v>
      </c>
      <c r="BV59" s="2">
        <v>1</v>
      </c>
      <c r="BW59" s="3">
        <v>1</v>
      </c>
    </row>
    <row r="60" spans="1:75">
      <c r="A60" s="108">
        <v>3</v>
      </c>
      <c r="B60" s="115" t="s">
        <v>2217</v>
      </c>
      <c r="C60" s="95">
        <f t="shared" ref="C60:C65" si="12">(SUM(E60:K60))*A60</f>
        <v>6</v>
      </c>
      <c r="D60" s="4">
        <v>1</v>
      </c>
      <c r="E60" s="2">
        <v>0</v>
      </c>
      <c r="F60" s="2">
        <v>0</v>
      </c>
      <c r="G60" s="2">
        <v>0</v>
      </c>
      <c r="H60" s="2">
        <v>0</v>
      </c>
      <c r="I60" s="2">
        <v>0</v>
      </c>
      <c r="J60" s="2">
        <v>1</v>
      </c>
      <c r="K60" s="3">
        <v>1</v>
      </c>
      <c r="L60" s="3">
        <v>60</v>
      </c>
      <c r="M60" s="2">
        <v>1</v>
      </c>
      <c r="N60" s="2">
        <v>1</v>
      </c>
      <c r="O60" s="2">
        <v>1</v>
      </c>
      <c r="P60" s="2">
        <v>1</v>
      </c>
      <c r="Q60" s="2">
        <v>1</v>
      </c>
      <c r="R60" s="2">
        <v>1</v>
      </c>
      <c r="S60" s="3">
        <v>1</v>
      </c>
      <c r="T60" s="2">
        <v>1</v>
      </c>
      <c r="U60" s="2">
        <v>0.5</v>
      </c>
      <c r="V60" s="2">
        <v>1</v>
      </c>
      <c r="W60" s="2">
        <v>1</v>
      </c>
      <c r="X60" s="2">
        <v>1</v>
      </c>
      <c r="Y60" s="2">
        <v>0</v>
      </c>
      <c r="Z60" s="3">
        <v>1</v>
      </c>
      <c r="AA60" s="2">
        <v>1</v>
      </c>
      <c r="AB60" s="2">
        <v>1</v>
      </c>
      <c r="AC60" s="2">
        <v>1</v>
      </c>
      <c r="AD60" s="2">
        <v>1</v>
      </c>
      <c r="AE60" s="2">
        <v>1</v>
      </c>
      <c r="AF60" s="2">
        <v>1</v>
      </c>
      <c r="AG60" s="3">
        <v>1</v>
      </c>
      <c r="AH60" s="2">
        <v>1</v>
      </c>
      <c r="AI60" s="2">
        <v>0</v>
      </c>
      <c r="AJ60" s="2">
        <v>0</v>
      </c>
      <c r="AK60" s="2">
        <v>1</v>
      </c>
      <c r="AL60" s="2">
        <v>1</v>
      </c>
      <c r="AM60" s="2">
        <v>1</v>
      </c>
      <c r="AN60" s="3">
        <v>1</v>
      </c>
      <c r="AO60" s="2">
        <v>0</v>
      </c>
      <c r="AP60" s="2">
        <v>0</v>
      </c>
      <c r="AQ60" s="2">
        <v>60</v>
      </c>
      <c r="AR60" s="2">
        <v>65</v>
      </c>
      <c r="AS60" s="2">
        <v>71</v>
      </c>
      <c r="AT60" s="2">
        <v>70</v>
      </c>
      <c r="AU60" s="3">
        <v>60</v>
      </c>
      <c r="AV60" s="2">
        <v>0</v>
      </c>
      <c r="AW60" s="2">
        <v>0</v>
      </c>
      <c r="AX60" s="2">
        <v>50</v>
      </c>
      <c r="AY60" s="2">
        <v>0</v>
      </c>
      <c r="AZ60" s="2">
        <v>60</v>
      </c>
      <c r="BA60" s="2">
        <v>60</v>
      </c>
      <c r="BB60" s="3">
        <v>0</v>
      </c>
      <c r="BC60" s="2">
        <v>0</v>
      </c>
      <c r="BD60" s="2">
        <v>0</v>
      </c>
      <c r="BE60" s="2">
        <v>60</v>
      </c>
      <c r="BF60" s="2">
        <v>60</v>
      </c>
      <c r="BG60" s="2">
        <v>60</v>
      </c>
      <c r="BH60" s="2">
        <v>60</v>
      </c>
      <c r="BI60" s="2">
        <v>0</v>
      </c>
      <c r="BJ60" s="2">
        <v>28</v>
      </c>
      <c r="BK60" s="2">
        <v>0</v>
      </c>
      <c r="BL60" s="2">
        <v>60</v>
      </c>
      <c r="BM60" s="2">
        <v>60</v>
      </c>
      <c r="BN60" s="2">
        <v>60</v>
      </c>
      <c r="BO60" s="2">
        <v>60</v>
      </c>
      <c r="BP60" s="2">
        <v>60</v>
      </c>
      <c r="BQ60" s="98">
        <v>0</v>
      </c>
      <c r="BR60" s="2">
        <v>0</v>
      </c>
      <c r="BS60" s="2">
        <v>60</v>
      </c>
      <c r="BT60" s="2">
        <v>60</v>
      </c>
      <c r="BU60" s="2">
        <v>60</v>
      </c>
      <c r="BV60" s="2">
        <v>60</v>
      </c>
      <c r="BW60" s="3">
        <v>66</v>
      </c>
    </row>
    <row r="61" spans="1:75">
      <c r="A61" s="108">
        <v>1</v>
      </c>
      <c r="B61" s="115" t="s">
        <v>22</v>
      </c>
      <c r="C61" s="95">
        <f t="shared" si="12"/>
        <v>4</v>
      </c>
      <c r="D61" s="4">
        <v>3</v>
      </c>
      <c r="E61" s="2">
        <v>0</v>
      </c>
      <c r="F61" s="2">
        <v>0</v>
      </c>
      <c r="G61" s="2">
        <v>0</v>
      </c>
      <c r="H61" s="2">
        <v>0</v>
      </c>
      <c r="I61" s="2">
        <v>0</v>
      </c>
      <c r="J61" s="2">
        <v>1</v>
      </c>
      <c r="K61" s="3">
        <v>3</v>
      </c>
      <c r="L61" s="3">
        <v>5</v>
      </c>
      <c r="M61" s="2">
        <v>0</v>
      </c>
      <c r="N61" s="2">
        <v>3</v>
      </c>
      <c r="O61" s="2">
        <v>0</v>
      </c>
      <c r="P61" s="2">
        <v>0</v>
      </c>
      <c r="Q61" s="2">
        <v>3</v>
      </c>
      <c r="R61" s="2">
        <v>3</v>
      </c>
      <c r="S61" s="3">
        <v>3</v>
      </c>
      <c r="T61" s="2">
        <v>0</v>
      </c>
      <c r="U61" s="2">
        <v>0</v>
      </c>
      <c r="V61" s="2">
        <v>20</v>
      </c>
      <c r="W61" s="2">
        <v>0</v>
      </c>
      <c r="X61" s="2">
        <v>0</v>
      </c>
      <c r="Y61" s="2">
        <v>0.5</v>
      </c>
      <c r="Z61" s="3">
        <v>3</v>
      </c>
      <c r="AA61" s="2">
        <v>0</v>
      </c>
      <c r="AB61" s="2">
        <v>3</v>
      </c>
      <c r="AC61" s="2">
        <v>1</v>
      </c>
      <c r="AD61" s="2">
        <v>0</v>
      </c>
      <c r="AE61" s="2">
        <v>3</v>
      </c>
      <c r="AF61" s="2">
        <v>3</v>
      </c>
      <c r="AG61" s="3">
        <v>3</v>
      </c>
      <c r="AH61" s="2">
        <v>0</v>
      </c>
      <c r="AI61" s="2">
        <v>3</v>
      </c>
      <c r="AJ61" s="2">
        <v>3</v>
      </c>
      <c r="AK61" s="2">
        <v>3</v>
      </c>
      <c r="AL61" s="2">
        <v>3</v>
      </c>
      <c r="AM61" s="2">
        <v>3</v>
      </c>
      <c r="AN61" s="3">
        <v>3</v>
      </c>
      <c r="AO61" s="2">
        <v>0</v>
      </c>
      <c r="AP61" s="2">
        <v>0</v>
      </c>
      <c r="AQ61" s="2">
        <v>0</v>
      </c>
      <c r="AR61" s="2">
        <v>0</v>
      </c>
      <c r="AS61" s="2">
        <v>0</v>
      </c>
      <c r="AT61" s="2">
        <v>0</v>
      </c>
      <c r="AU61" s="3">
        <v>3</v>
      </c>
      <c r="AV61" s="2">
        <v>0</v>
      </c>
      <c r="AW61" s="2">
        <v>0</v>
      </c>
      <c r="AX61" s="2">
        <v>0</v>
      </c>
      <c r="AY61" s="2">
        <v>0</v>
      </c>
      <c r="AZ61" s="2">
        <v>0</v>
      </c>
      <c r="BA61" s="2">
        <v>5</v>
      </c>
      <c r="BB61" s="3">
        <v>0</v>
      </c>
      <c r="BC61" s="2">
        <v>0</v>
      </c>
      <c r="BD61" s="2">
        <v>5</v>
      </c>
      <c r="BE61" s="2">
        <v>1</v>
      </c>
      <c r="BF61" s="2">
        <v>3</v>
      </c>
      <c r="BG61" s="2">
        <v>3</v>
      </c>
      <c r="BH61" s="2">
        <v>4</v>
      </c>
      <c r="BI61" s="2">
        <v>2</v>
      </c>
      <c r="BJ61" s="2">
        <v>0</v>
      </c>
      <c r="BK61" s="2">
        <v>0</v>
      </c>
      <c r="BL61" s="2">
        <v>0</v>
      </c>
      <c r="BM61" s="2">
        <v>1</v>
      </c>
      <c r="BN61" s="2">
        <v>7</v>
      </c>
      <c r="BO61" s="2">
        <v>6</v>
      </c>
      <c r="BP61" s="2">
        <v>0</v>
      </c>
      <c r="BQ61" s="98">
        <v>0</v>
      </c>
      <c r="BR61" s="2">
        <v>11</v>
      </c>
      <c r="BS61" s="2">
        <v>0</v>
      </c>
      <c r="BT61" s="2">
        <v>0</v>
      </c>
      <c r="BU61" s="2">
        <v>0</v>
      </c>
      <c r="BV61" s="2">
        <v>0</v>
      </c>
      <c r="BW61" s="3">
        <v>1</v>
      </c>
    </row>
    <row r="62" spans="1:75">
      <c r="A62" s="110">
        <v>0.3</v>
      </c>
      <c r="B62" s="115" t="s">
        <v>2382</v>
      </c>
      <c r="C62" s="95">
        <f t="shared" si="12"/>
        <v>1.2</v>
      </c>
      <c r="D62" s="4">
        <v>3</v>
      </c>
      <c r="E62" s="2">
        <v>0</v>
      </c>
      <c r="F62" s="2">
        <v>0</v>
      </c>
      <c r="G62" s="2">
        <v>0</v>
      </c>
      <c r="H62" s="2">
        <v>0</v>
      </c>
      <c r="I62" s="2">
        <v>0</v>
      </c>
      <c r="J62" s="2">
        <v>1</v>
      </c>
      <c r="K62" s="3">
        <v>3</v>
      </c>
      <c r="L62" s="3">
        <v>1</v>
      </c>
      <c r="M62" s="2">
        <v>0</v>
      </c>
      <c r="N62" s="2">
        <v>3</v>
      </c>
      <c r="O62" s="2">
        <v>3</v>
      </c>
      <c r="P62" s="2">
        <v>3</v>
      </c>
      <c r="Q62" s="2">
        <v>3</v>
      </c>
      <c r="R62" s="2">
        <v>2</v>
      </c>
      <c r="S62" s="3">
        <v>1</v>
      </c>
      <c r="T62" s="2">
        <v>1</v>
      </c>
      <c r="U62" s="2">
        <v>0</v>
      </c>
      <c r="V62" s="2">
        <v>1</v>
      </c>
      <c r="W62" s="2">
        <v>0</v>
      </c>
      <c r="X62" s="2">
        <v>0</v>
      </c>
      <c r="Y62" s="2">
        <v>3</v>
      </c>
      <c r="Z62" s="3">
        <v>1</v>
      </c>
      <c r="AA62" s="2">
        <v>0</v>
      </c>
      <c r="AB62" s="2">
        <v>1</v>
      </c>
      <c r="AC62" s="2">
        <v>1</v>
      </c>
      <c r="AD62" s="2">
        <v>0</v>
      </c>
      <c r="AE62" s="2">
        <v>1</v>
      </c>
      <c r="AF62" s="2">
        <v>1</v>
      </c>
      <c r="AG62" s="3">
        <v>1</v>
      </c>
      <c r="AH62" s="2">
        <v>1</v>
      </c>
      <c r="AI62" s="2">
        <v>0</v>
      </c>
      <c r="AJ62" s="2">
        <v>1</v>
      </c>
      <c r="AK62" s="2">
        <v>1</v>
      </c>
      <c r="AL62" s="2">
        <v>1</v>
      </c>
      <c r="AM62" s="2">
        <v>1</v>
      </c>
      <c r="AN62" s="3">
        <v>1</v>
      </c>
      <c r="AO62" s="2">
        <v>0</v>
      </c>
      <c r="AP62" s="2">
        <v>0</v>
      </c>
      <c r="AQ62" s="2">
        <v>0</v>
      </c>
      <c r="AR62" s="2">
        <v>1</v>
      </c>
      <c r="AS62" s="2">
        <v>1</v>
      </c>
      <c r="AT62" s="2">
        <v>0</v>
      </c>
      <c r="AU62" s="3">
        <v>1</v>
      </c>
      <c r="AV62" s="2">
        <v>0</v>
      </c>
      <c r="AW62" s="2">
        <v>0</v>
      </c>
      <c r="AX62" s="2">
        <v>1</v>
      </c>
      <c r="AY62" s="2">
        <v>0</v>
      </c>
      <c r="AZ62" s="2">
        <v>1</v>
      </c>
      <c r="BA62" s="2">
        <v>1</v>
      </c>
      <c r="BB62" s="3">
        <v>1</v>
      </c>
      <c r="BC62" s="2">
        <v>0</v>
      </c>
      <c r="BD62" s="2">
        <v>1</v>
      </c>
      <c r="BE62" s="2">
        <v>1</v>
      </c>
      <c r="BF62" s="2">
        <v>1</v>
      </c>
      <c r="BG62" s="2">
        <v>0</v>
      </c>
      <c r="BH62" s="2">
        <v>1</v>
      </c>
      <c r="BI62" s="2">
        <v>1</v>
      </c>
      <c r="BJ62" s="2">
        <v>1</v>
      </c>
      <c r="BK62" s="2">
        <v>1</v>
      </c>
      <c r="BL62" s="2">
        <v>0</v>
      </c>
      <c r="BM62" s="2">
        <v>1</v>
      </c>
      <c r="BN62" s="2">
        <v>1</v>
      </c>
      <c r="BO62" s="2">
        <v>1</v>
      </c>
      <c r="BP62" s="2">
        <v>1</v>
      </c>
      <c r="BQ62" s="98">
        <v>1</v>
      </c>
      <c r="BR62" s="2">
        <v>1</v>
      </c>
      <c r="BS62" s="2">
        <v>1</v>
      </c>
      <c r="BT62" s="2">
        <v>1</v>
      </c>
      <c r="BU62" s="2">
        <v>1</v>
      </c>
      <c r="BV62" s="2">
        <v>0</v>
      </c>
      <c r="BW62" s="3">
        <v>1</v>
      </c>
    </row>
    <row r="63" spans="1:75">
      <c r="A63" s="108">
        <v>1</v>
      </c>
      <c r="B63" s="115" t="s">
        <v>2377</v>
      </c>
      <c r="C63" s="95">
        <f t="shared" si="12"/>
        <v>0</v>
      </c>
      <c r="D63" s="4">
        <v>1</v>
      </c>
      <c r="E63" s="2">
        <v>0</v>
      </c>
      <c r="F63" s="2">
        <v>0</v>
      </c>
      <c r="G63" s="2">
        <v>0</v>
      </c>
      <c r="H63" s="2">
        <v>0</v>
      </c>
      <c r="I63" s="2">
        <v>0</v>
      </c>
      <c r="J63" s="2">
        <v>0</v>
      </c>
      <c r="K63" s="3">
        <v>0</v>
      </c>
      <c r="M63" s="2">
        <v>0</v>
      </c>
      <c r="N63" s="2">
        <v>0</v>
      </c>
      <c r="O63" s="2">
        <v>0</v>
      </c>
      <c r="P63" s="2">
        <v>0</v>
      </c>
      <c r="Q63" s="2">
        <v>0</v>
      </c>
      <c r="R63" s="2">
        <v>0</v>
      </c>
      <c r="S63" s="3">
        <v>0</v>
      </c>
      <c r="T63" s="2">
        <v>0</v>
      </c>
      <c r="U63" s="2">
        <v>0</v>
      </c>
      <c r="V63" s="2">
        <v>0</v>
      </c>
      <c r="W63" s="2">
        <v>0</v>
      </c>
      <c r="X63" s="2">
        <v>0</v>
      </c>
      <c r="Y63" s="2">
        <v>0</v>
      </c>
      <c r="Z63" s="3">
        <v>0</v>
      </c>
      <c r="AA63" s="2">
        <v>0</v>
      </c>
      <c r="AB63" s="2">
        <v>0</v>
      </c>
      <c r="AC63" s="2">
        <v>0</v>
      </c>
      <c r="AD63" s="2">
        <v>0</v>
      </c>
      <c r="AE63" s="2">
        <v>0</v>
      </c>
      <c r="AF63" s="2">
        <v>0</v>
      </c>
      <c r="AG63" s="3">
        <v>0</v>
      </c>
      <c r="AH63" s="2">
        <v>0</v>
      </c>
      <c r="AI63" s="2">
        <v>0</v>
      </c>
      <c r="AJ63" s="2">
        <v>0</v>
      </c>
      <c r="AK63" s="2">
        <v>0</v>
      </c>
      <c r="AL63" s="2">
        <v>0</v>
      </c>
      <c r="AM63" s="2">
        <v>0</v>
      </c>
      <c r="AN63" s="3">
        <v>0</v>
      </c>
      <c r="AO63" s="2">
        <v>0</v>
      </c>
      <c r="AP63" s="2">
        <v>0</v>
      </c>
      <c r="AQ63" s="2">
        <v>0</v>
      </c>
      <c r="AR63" s="2">
        <v>0</v>
      </c>
      <c r="AS63" s="2">
        <v>0</v>
      </c>
      <c r="AT63" s="2">
        <v>0</v>
      </c>
      <c r="AU63" s="3">
        <v>0</v>
      </c>
      <c r="AV63" s="2">
        <v>0</v>
      </c>
      <c r="AW63" s="2">
        <v>0</v>
      </c>
      <c r="AX63" s="2">
        <v>0</v>
      </c>
      <c r="AY63" s="2">
        <v>0</v>
      </c>
      <c r="AZ63" s="2">
        <v>0</v>
      </c>
      <c r="BA63" s="2">
        <v>0</v>
      </c>
      <c r="BB63" s="3">
        <v>0</v>
      </c>
      <c r="BC63" s="2">
        <v>0</v>
      </c>
      <c r="BD63" s="2">
        <v>0</v>
      </c>
      <c r="BE63" s="2">
        <v>0</v>
      </c>
      <c r="BF63" s="2">
        <v>0</v>
      </c>
      <c r="BG63" s="2">
        <v>0</v>
      </c>
      <c r="BH63" s="2">
        <v>0</v>
      </c>
      <c r="BI63" s="2">
        <v>0</v>
      </c>
      <c r="BJ63" s="2">
        <v>0</v>
      </c>
      <c r="BK63" s="2">
        <v>0</v>
      </c>
      <c r="BL63" s="2">
        <v>0</v>
      </c>
      <c r="BM63" s="2">
        <v>0</v>
      </c>
      <c r="BN63" s="2">
        <v>0</v>
      </c>
      <c r="BO63" s="2">
        <v>0</v>
      </c>
      <c r="BP63" s="2">
        <v>0</v>
      </c>
      <c r="BQ63" s="98">
        <v>0</v>
      </c>
      <c r="BR63" s="2">
        <v>0</v>
      </c>
      <c r="BS63" s="2">
        <v>0</v>
      </c>
      <c r="BT63" s="2">
        <v>0</v>
      </c>
      <c r="BU63" s="2">
        <v>0</v>
      </c>
      <c r="BV63" s="2">
        <v>0</v>
      </c>
      <c r="BW63" s="3">
        <v>1</v>
      </c>
    </row>
    <row r="64" spans="1:75">
      <c r="A64" s="108">
        <v>2</v>
      </c>
      <c r="B64" s="115" t="s">
        <v>2215</v>
      </c>
      <c r="C64" s="95">
        <f t="shared" si="12"/>
        <v>2</v>
      </c>
      <c r="D64" s="4">
        <v>1</v>
      </c>
      <c r="E64" s="2">
        <v>0</v>
      </c>
      <c r="F64" s="2">
        <v>0</v>
      </c>
      <c r="G64" s="2">
        <v>0</v>
      </c>
      <c r="H64" s="2">
        <v>0</v>
      </c>
      <c r="I64" s="2">
        <v>0</v>
      </c>
      <c r="J64" s="2">
        <v>1</v>
      </c>
      <c r="K64" s="3">
        <v>0</v>
      </c>
      <c r="L64" s="3">
        <v>1</v>
      </c>
      <c r="M64" s="2">
        <v>1</v>
      </c>
      <c r="N64" s="2">
        <v>1</v>
      </c>
      <c r="O64" s="2">
        <v>1</v>
      </c>
      <c r="P64" s="2">
        <v>1</v>
      </c>
      <c r="Q64" s="2">
        <v>0</v>
      </c>
      <c r="R64" s="2">
        <v>1</v>
      </c>
      <c r="S64" s="3">
        <v>1</v>
      </c>
      <c r="T64" s="2">
        <v>1</v>
      </c>
      <c r="U64" s="2">
        <v>1</v>
      </c>
      <c r="V64" s="2">
        <v>1</v>
      </c>
      <c r="W64" s="2">
        <v>0</v>
      </c>
      <c r="X64" s="2">
        <v>1</v>
      </c>
      <c r="Y64" s="2">
        <v>1</v>
      </c>
      <c r="Z64" s="3">
        <v>1</v>
      </c>
      <c r="AA64" s="2">
        <v>1</v>
      </c>
      <c r="AB64" s="2">
        <v>25</v>
      </c>
      <c r="AC64" s="2">
        <v>15</v>
      </c>
      <c r="AD64" s="2">
        <v>20</v>
      </c>
      <c r="AE64" s="2">
        <v>10</v>
      </c>
      <c r="AF64" s="2">
        <v>20</v>
      </c>
      <c r="AG64" s="3">
        <v>8</v>
      </c>
      <c r="AH64" s="2">
        <v>25</v>
      </c>
      <c r="AI64" s="2">
        <v>0</v>
      </c>
      <c r="AJ64" s="2">
        <v>25</v>
      </c>
      <c r="AK64" s="2">
        <v>15</v>
      </c>
      <c r="AL64" s="2">
        <v>15</v>
      </c>
      <c r="AM64" s="2">
        <v>30</v>
      </c>
      <c r="AN64" s="3">
        <v>30</v>
      </c>
      <c r="AO64" s="2">
        <v>1</v>
      </c>
      <c r="AP64" s="2">
        <v>0</v>
      </c>
      <c r="AQ64" s="2">
        <v>1</v>
      </c>
      <c r="AR64" s="2">
        <v>0</v>
      </c>
      <c r="AS64" s="2">
        <v>1</v>
      </c>
      <c r="AT64" s="2">
        <v>1</v>
      </c>
      <c r="AU64" s="3">
        <v>1</v>
      </c>
      <c r="AV64" s="2">
        <v>1</v>
      </c>
      <c r="AW64" s="2">
        <v>0</v>
      </c>
      <c r="AX64" s="2">
        <v>1</v>
      </c>
      <c r="AY64" s="2">
        <v>1</v>
      </c>
      <c r="AZ64" s="2">
        <v>0</v>
      </c>
      <c r="BA64" s="2">
        <v>1</v>
      </c>
      <c r="BB64" s="3">
        <v>1</v>
      </c>
      <c r="BC64" s="2">
        <v>1</v>
      </c>
      <c r="BD64" s="2">
        <v>1</v>
      </c>
      <c r="BE64" s="2">
        <v>1</v>
      </c>
      <c r="BF64" s="2">
        <v>1</v>
      </c>
      <c r="BG64" s="2">
        <v>1</v>
      </c>
      <c r="BH64" s="2">
        <v>1</v>
      </c>
      <c r="BI64" s="2">
        <v>1</v>
      </c>
      <c r="BJ64" s="2">
        <v>1</v>
      </c>
      <c r="BK64" s="2">
        <v>1</v>
      </c>
      <c r="BL64" s="2">
        <v>1</v>
      </c>
      <c r="BM64" s="2">
        <v>1</v>
      </c>
      <c r="BN64" s="2">
        <v>1</v>
      </c>
      <c r="BO64" s="2">
        <v>1</v>
      </c>
      <c r="BP64" s="2">
        <v>1</v>
      </c>
      <c r="BQ64" s="98">
        <v>0</v>
      </c>
      <c r="BR64" s="2">
        <v>0</v>
      </c>
      <c r="BS64" s="2">
        <v>1</v>
      </c>
      <c r="BT64" s="2">
        <v>1</v>
      </c>
      <c r="BU64" s="2">
        <v>1</v>
      </c>
      <c r="BV64" s="2">
        <v>1</v>
      </c>
      <c r="BW64" s="3">
        <v>1</v>
      </c>
    </row>
    <row r="65" spans="1:75">
      <c r="A65" s="108">
        <v>2</v>
      </c>
      <c r="B65" s="115" t="s">
        <v>2214</v>
      </c>
      <c r="C65" s="95">
        <f t="shared" si="12"/>
        <v>2</v>
      </c>
      <c r="D65" s="4">
        <v>1</v>
      </c>
      <c r="E65" s="2">
        <v>0</v>
      </c>
      <c r="F65" s="2">
        <v>0</v>
      </c>
      <c r="G65" s="2">
        <v>0</v>
      </c>
      <c r="H65" s="2">
        <v>0</v>
      </c>
      <c r="I65" s="2">
        <v>0</v>
      </c>
      <c r="J65" s="2">
        <v>1</v>
      </c>
      <c r="K65" s="3">
        <v>0</v>
      </c>
      <c r="M65" s="2">
        <v>0</v>
      </c>
      <c r="N65" s="2">
        <v>0</v>
      </c>
      <c r="O65" s="2">
        <v>1</v>
      </c>
      <c r="P65" s="2">
        <v>0</v>
      </c>
      <c r="Q65" s="2">
        <v>0</v>
      </c>
      <c r="R65" s="2">
        <v>0</v>
      </c>
      <c r="S65" s="3">
        <v>0</v>
      </c>
      <c r="T65" s="2">
        <v>0</v>
      </c>
      <c r="U65" s="2">
        <v>0</v>
      </c>
      <c r="V65" s="2">
        <v>0</v>
      </c>
      <c r="W65" s="2">
        <v>0</v>
      </c>
      <c r="X65" s="2">
        <v>0</v>
      </c>
      <c r="Y65" s="2">
        <v>0</v>
      </c>
      <c r="Z65" s="3">
        <v>0</v>
      </c>
      <c r="AA65" s="2">
        <v>0</v>
      </c>
      <c r="AB65" s="2">
        <v>0</v>
      </c>
      <c r="AC65" s="2">
        <v>0</v>
      </c>
      <c r="AD65" s="2">
        <v>0</v>
      </c>
      <c r="AE65" s="2">
        <v>30</v>
      </c>
      <c r="AF65" s="2">
        <v>0</v>
      </c>
      <c r="AG65" s="3">
        <v>0</v>
      </c>
      <c r="AH65" s="2">
        <v>0</v>
      </c>
      <c r="AI65" s="2">
        <v>0</v>
      </c>
      <c r="AJ65" s="2">
        <v>0</v>
      </c>
      <c r="AK65" s="2">
        <v>0</v>
      </c>
      <c r="AL65" s="2">
        <v>0</v>
      </c>
      <c r="AM65" s="2">
        <v>0</v>
      </c>
      <c r="AN65" s="3">
        <v>0</v>
      </c>
      <c r="AO65" s="2">
        <v>0</v>
      </c>
      <c r="AP65" s="2">
        <v>0</v>
      </c>
      <c r="AQ65" s="2">
        <v>0</v>
      </c>
      <c r="AR65" s="2">
        <v>0</v>
      </c>
      <c r="AS65" s="2">
        <v>0</v>
      </c>
      <c r="AT65" s="2">
        <v>0</v>
      </c>
      <c r="AU65" s="3">
        <v>0</v>
      </c>
      <c r="AV65" s="2">
        <v>0</v>
      </c>
      <c r="AW65" s="2">
        <v>0</v>
      </c>
      <c r="AX65" s="2">
        <v>0</v>
      </c>
      <c r="AY65" s="2">
        <v>0</v>
      </c>
      <c r="AZ65" s="2">
        <v>0</v>
      </c>
      <c r="BA65" s="2">
        <v>0</v>
      </c>
      <c r="BB65" s="3">
        <v>0</v>
      </c>
      <c r="BC65" s="2">
        <v>0</v>
      </c>
      <c r="BD65" s="2">
        <v>0</v>
      </c>
      <c r="BE65" s="2">
        <v>0</v>
      </c>
      <c r="BF65" s="2">
        <v>0</v>
      </c>
      <c r="BG65" s="2">
        <v>0</v>
      </c>
      <c r="BH65" s="2">
        <v>0</v>
      </c>
      <c r="BI65" s="2">
        <v>0</v>
      </c>
      <c r="BJ65" s="2">
        <v>0</v>
      </c>
      <c r="BK65" s="2">
        <v>0</v>
      </c>
      <c r="BL65" s="2">
        <v>0</v>
      </c>
      <c r="BM65" s="2">
        <v>0</v>
      </c>
      <c r="BN65" s="2">
        <v>0</v>
      </c>
      <c r="BO65" s="2">
        <v>0</v>
      </c>
      <c r="BP65" s="2">
        <v>0</v>
      </c>
      <c r="BQ65" s="98">
        <v>0</v>
      </c>
      <c r="BR65" s="2">
        <v>0</v>
      </c>
      <c r="BS65" s="2">
        <v>0</v>
      </c>
      <c r="BT65" s="2">
        <v>0</v>
      </c>
      <c r="BU65" s="2">
        <v>0</v>
      </c>
      <c r="BV65" s="2">
        <v>0</v>
      </c>
      <c r="BW65" s="3">
        <v>0</v>
      </c>
    </row>
    <row r="66" spans="1:75">
      <c r="A66" s="108">
        <v>1</v>
      </c>
      <c r="B66" s="115" t="s">
        <v>669</v>
      </c>
      <c r="C66" s="95">
        <f t="shared" ref="C66" si="13">(SUM(E66:K66))*A66</f>
        <v>2</v>
      </c>
      <c r="D66" s="4">
        <v>1</v>
      </c>
      <c r="E66" s="2">
        <v>0</v>
      </c>
      <c r="F66" s="2">
        <v>0</v>
      </c>
      <c r="G66" s="2">
        <v>0</v>
      </c>
      <c r="H66" s="2">
        <v>0</v>
      </c>
      <c r="I66" s="2">
        <v>0</v>
      </c>
      <c r="J66" s="2">
        <v>1</v>
      </c>
      <c r="K66" s="3">
        <v>1</v>
      </c>
      <c r="L66" s="3">
        <v>1</v>
      </c>
      <c r="M66" s="2">
        <v>0</v>
      </c>
      <c r="N66" s="2">
        <v>0</v>
      </c>
      <c r="O66" s="2">
        <v>1</v>
      </c>
      <c r="P66" s="2">
        <v>1</v>
      </c>
      <c r="Q66" s="2">
        <v>1</v>
      </c>
      <c r="R66" s="2">
        <v>1</v>
      </c>
      <c r="S66" s="3">
        <v>1</v>
      </c>
      <c r="T66" s="2">
        <v>1</v>
      </c>
      <c r="U66" s="2">
        <v>1</v>
      </c>
      <c r="V66" s="2">
        <v>0</v>
      </c>
      <c r="W66" s="2">
        <v>1</v>
      </c>
      <c r="X66" s="2">
        <v>1</v>
      </c>
      <c r="Y66" s="2">
        <v>0</v>
      </c>
      <c r="Z66" s="3">
        <v>1</v>
      </c>
      <c r="AA66" s="2">
        <v>1</v>
      </c>
      <c r="AB66" s="2">
        <v>0</v>
      </c>
      <c r="AC66" s="2">
        <v>1</v>
      </c>
      <c r="AD66" s="2">
        <v>1</v>
      </c>
      <c r="AE66" s="2">
        <v>1</v>
      </c>
      <c r="AF66" s="2">
        <v>1</v>
      </c>
      <c r="AG66" s="3">
        <v>1</v>
      </c>
      <c r="AH66" s="2">
        <v>1</v>
      </c>
      <c r="AI66" s="2">
        <v>1</v>
      </c>
      <c r="AJ66" s="2">
        <v>0</v>
      </c>
      <c r="AK66" s="2">
        <v>1</v>
      </c>
      <c r="AL66" s="2">
        <v>1</v>
      </c>
      <c r="AM66" s="2">
        <v>1</v>
      </c>
      <c r="AN66" s="3">
        <v>1</v>
      </c>
      <c r="AO66" s="2">
        <v>1</v>
      </c>
      <c r="AP66" s="2">
        <v>1</v>
      </c>
      <c r="AQ66" s="2">
        <v>1</v>
      </c>
      <c r="AR66" s="2">
        <v>1</v>
      </c>
      <c r="AS66" s="2">
        <v>1</v>
      </c>
      <c r="AT66" s="2">
        <v>1</v>
      </c>
      <c r="AU66" s="3">
        <v>1</v>
      </c>
      <c r="AV66" s="2">
        <v>1</v>
      </c>
      <c r="AW66" s="2">
        <v>1</v>
      </c>
      <c r="AX66" s="2">
        <v>1</v>
      </c>
      <c r="AY66" s="2">
        <v>1</v>
      </c>
      <c r="AZ66" s="2">
        <v>1</v>
      </c>
      <c r="BA66" s="2">
        <v>1</v>
      </c>
      <c r="BB66" s="3">
        <v>1</v>
      </c>
      <c r="BC66" s="2">
        <v>1</v>
      </c>
      <c r="BD66" s="2">
        <v>1</v>
      </c>
      <c r="BE66" s="2">
        <v>1</v>
      </c>
      <c r="BF66" s="2">
        <v>1</v>
      </c>
      <c r="BG66" s="2">
        <v>1</v>
      </c>
      <c r="BH66" s="2">
        <v>1</v>
      </c>
      <c r="BI66" s="2">
        <v>1</v>
      </c>
      <c r="BJ66" s="2">
        <v>1</v>
      </c>
      <c r="BK66" s="2">
        <v>1</v>
      </c>
      <c r="BL66" s="2">
        <v>1</v>
      </c>
      <c r="BM66" s="2">
        <v>1</v>
      </c>
      <c r="BN66" s="2">
        <v>1</v>
      </c>
      <c r="BO66" s="2">
        <v>1</v>
      </c>
      <c r="BP66" s="2">
        <v>1</v>
      </c>
      <c r="BQ66" s="98">
        <v>1</v>
      </c>
      <c r="BR66" s="2">
        <v>1</v>
      </c>
      <c r="BS66" s="2">
        <v>1</v>
      </c>
      <c r="BT66" s="2">
        <v>1</v>
      </c>
      <c r="BU66" s="2">
        <v>1</v>
      </c>
      <c r="BV66" s="2">
        <v>1</v>
      </c>
      <c r="BW66" s="3">
        <v>1</v>
      </c>
    </row>
    <row r="67" spans="1:75">
      <c r="A67" s="108">
        <v>1</v>
      </c>
      <c r="B67" s="115" t="s">
        <v>2010</v>
      </c>
      <c r="C67" s="95">
        <f t="shared" ref="C67" si="14">(SUM(E67:K67))*A67</f>
        <v>1</v>
      </c>
      <c r="D67" s="4">
        <v>1</v>
      </c>
      <c r="E67" s="2">
        <v>0</v>
      </c>
      <c r="F67" s="2">
        <v>0</v>
      </c>
      <c r="G67" s="2">
        <v>0</v>
      </c>
      <c r="H67" s="2">
        <v>0</v>
      </c>
      <c r="I67" s="2">
        <v>0</v>
      </c>
      <c r="J67" s="2">
        <v>1</v>
      </c>
      <c r="K67" s="3">
        <v>0</v>
      </c>
      <c r="M67" s="2">
        <v>0</v>
      </c>
      <c r="N67" s="2">
        <v>0</v>
      </c>
      <c r="O67" s="2">
        <v>1</v>
      </c>
      <c r="P67" s="2">
        <v>0</v>
      </c>
      <c r="Q67" s="2">
        <v>0</v>
      </c>
      <c r="R67" s="2">
        <v>1</v>
      </c>
      <c r="S67" s="3">
        <v>1</v>
      </c>
      <c r="T67" s="2">
        <v>0</v>
      </c>
      <c r="U67" s="2">
        <v>1</v>
      </c>
      <c r="V67" s="2">
        <v>0</v>
      </c>
      <c r="W67" s="2">
        <v>0</v>
      </c>
      <c r="X67" s="2">
        <v>0</v>
      </c>
      <c r="Y67" s="2">
        <v>0</v>
      </c>
      <c r="Z67" s="3">
        <v>1</v>
      </c>
      <c r="AA67" s="2">
        <v>0</v>
      </c>
      <c r="AB67" s="2">
        <v>0</v>
      </c>
      <c r="AC67" s="2">
        <v>0</v>
      </c>
      <c r="AD67" s="2">
        <v>0</v>
      </c>
      <c r="AE67" s="2">
        <v>0</v>
      </c>
      <c r="AF67" s="2">
        <v>0</v>
      </c>
      <c r="AG67" s="3">
        <v>0</v>
      </c>
      <c r="AH67" s="2">
        <v>0</v>
      </c>
      <c r="AI67" s="2">
        <v>0</v>
      </c>
      <c r="AJ67" s="2">
        <v>0</v>
      </c>
      <c r="AK67" s="2">
        <v>0</v>
      </c>
      <c r="AL67" s="2">
        <v>0</v>
      </c>
      <c r="AM67" s="2">
        <v>0</v>
      </c>
      <c r="AN67" s="3">
        <v>0</v>
      </c>
      <c r="AO67" s="2">
        <v>0</v>
      </c>
      <c r="AP67" s="2">
        <v>0</v>
      </c>
      <c r="AQ67" s="2">
        <v>0</v>
      </c>
      <c r="AR67" s="2">
        <v>0</v>
      </c>
      <c r="AS67" s="2">
        <v>0</v>
      </c>
      <c r="AT67" s="2">
        <v>0</v>
      </c>
      <c r="AU67" s="3">
        <v>0</v>
      </c>
      <c r="AV67" s="2">
        <v>0</v>
      </c>
      <c r="AW67" s="2">
        <v>0</v>
      </c>
      <c r="AX67" s="2">
        <v>0</v>
      </c>
      <c r="AY67" s="2">
        <v>0</v>
      </c>
      <c r="AZ67" s="2">
        <v>0</v>
      </c>
      <c r="BA67" s="2">
        <v>0</v>
      </c>
      <c r="BB67" s="3">
        <v>0</v>
      </c>
      <c r="BC67" s="2">
        <v>0</v>
      </c>
      <c r="BD67" s="2">
        <v>0</v>
      </c>
      <c r="BE67" s="2">
        <v>0</v>
      </c>
      <c r="BF67" s="2">
        <v>0</v>
      </c>
      <c r="BG67" s="2">
        <v>0</v>
      </c>
      <c r="BH67" s="2">
        <v>0</v>
      </c>
      <c r="BI67" s="2">
        <v>0</v>
      </c>
      <c r="BJ67" s="2">
        <v>0</v>
      </c>
      <c r="BK67" s="2">
        <v>0</v>
      </c>
      <c r="BL67" s="2">
        <v>0</v>
      </c>
      <c r="BM67" s="2">
        <v>0</v>
      </c>
      <c r="BN67" s="2">
        <v>0</v>
      </c>
      <c r="BO67" s="2">
        <v>0</v>
      </c>
      <c r="BP67" s="2">
        <v>0</v>
      </c>
      <c r="BQ67" s="98">
        <v>0</v>
      </c>
      <c r="BR67" s="2">
        <v>0</v>
      </c>
      <c r="BS67" s="2">
        <v>0</v>
      </c>
      <c r="BT67" s="2">
        <v>0</v>
      </c>
      <c r="BU67" s="2">
        <v>0</v>
      </c>
      <c r="BV67" s="2">
        <v>0</v>
      </c>
      <c r="BW67" s="3">
        <v>0</v>
      </c>
    </row>
    <row r="68" spans="1:75">
      <c r="A68" s="108">
        <v>5</v>
      </c>
      <c r="B68" s="115" t="s">
        <v>2213</v>
      </c>
      <c r="C68" s="95">
        <f t="shared" ref="C68:C78" si="15">(SUM(E68:K68))*A68</f>
        <v>0</v>
      </c>
      <c r="D68" s="4" t="s">
        <v>101</v>
      </c>
      <c r="E68" s="2">
        <v>0</v>
      </c>
      <c r="F68" s="2">
        <v>0</v>
      </c>
      <c r="G68" s="2">
        <v>0</v>
      </c>
      <c r="H68" s="2">
        <v>0</v>
      </c>
      <c r="I68" s="2">
        <v>0</v>
      </c>
      <c r="J68" s="2">
        <v>0</v>
      </c>
      <c r="K68" s="3">
        <v>0</v>
      </c>
      <c r="L68" s="3">
        <v>0</v>
      </c>
      <c r="M68" s="2">
        <v>1</v>
      </c>
      <c r="N68" s="2">
        <v>0</v>
      </c>
      <c r="O68" s="2">
        <v>0</v>
      </c>
      <c r="P68" s="2">
        <v>0</v>
      </c>
      <c r="Q68" s="2">
        <v>0</v>
      </c>
      <c r="R68" s="2">
        <v>0</v>
      </c>
      <c r="S68" s="3">
        <v>0</v>
      </c>
      <c r="T68" s="2">
        <v>0</v>
      </c>
      <c r="U68" s="2">
        <v>0</v>
      </c>
      <c r="V68" s="2">
        <v>0</v>
      </c>
      <c r="W68" s="2">
        <v>1</v>
      </c>
      <c r="X68" s="2">
        <v>1</v>
      </c>
      <c r="Y68" s="2">
        <v>1</v>
      </c>
      <c r="Z68" s="3">
        <v>1</v>
      </c>
      <c r="AA68" s="2">
        <v>0</v>
      </c>
      <c r="AB68" s="2">
        <v>0</v>
      </c>
      <c r="AC68" s="2">
        <v>1</v>
      </c>
      <c r="AD68" s="2">
        <v>1</v>
      </c>
      <c r="AE68" s="2">
        <v>0</v>
      </c>
      <c r="AF68" s="2">
        <v>1</v>
      </c>
      <c r="AG68" s="3">
        <v>0</v>
      </c>
      <c r="AH68" s="2">
        <v>0</v>
      </c>
      <c r="AI68" s="2">
        <v>1</v>
      </c>
      <c r="AJ68" s="2">
        <v>0</v>
      </c>
      <c r="AK68" s="2">
        <v>0</v>
      </c>
      <c r="AL68" s="2">
        <v>1</v>
      </c>
      <c r="AM68" s="2">
        <v>0</v>
      </c>
      <c r="AN68" s="3">
        <v>0</v>
      </c>
      <c r="AO68" s="2">
        <v>0</v>
      </c>
      <c r="AP68" s="2">
        <v>0</v>
      </c>
      <c r="AQ68" s="2">
        <v>0</v>
      </c>
      <c r="AR68" s="2">
        <v>0</v>
      </c>
      <c r="AS68" s="2">
        <v>0</v>
      </c>
      <c r="AT68" s="2">
        <v>0</v>
      </c>
      <c r="AU68" s="3">
        <v>1</v>
      </c>
      <c r="AV68" s="2">
        <v>0</v>
      </c>
      <c r="AW68" s="2">
        <v>1</v>
      </c>
      <c r="AX68" s="2">
        <v>1</v>
      </c>
      <c r="AY68" s="2">
        <v>1</v>
      </c>
      <c r="AZ68" s="2">
        <v>1</v>
      </c>
      <c r="BA68" s="2">
        <v>0</v>
      </c>
      <c r="BB68" s="3">
        <v>1</v>
      </c>
      <c r="BC68" s="2">
        <v>1</v>
      </c>
      <c r="BD68" s="2">
        <v>0</v>
      </c>
      <c r="BE68" s="2">
        <v>0</v>
      </c>
      <c r="BF68" s="2">
        <v>0</v>
      </c>
      <c r="BG68" s="2">
        <v>0</v>
      </c>
      <c r="BH68" s="2">
        <v>1</v>
      </c>
      <c r="BI68" s="2">
        <v>0</v>
      </c>
      <c r="BJ68" s="2">
        <v>0</v>
      </c>
      <c r="BK68" s="2">
        <v>0</v>
      </c>
      <c r="BL68" s="2">
        <v>1</v>
      </c>
      <c r="BM68" s="2">
        <v>0</v>
      </c>
      <c r="BN68" s="2">
        <v>0</v>
      </c>
      <c r="BO68" s="2">
        <v>1</v>
      </c>
      <c r="BP68" s="2">
        <v>0</v>
      </c>
      <c r="BQ68" s="98">
        <v>0</v>
      </c>
      <c r="BR68" s="2">
        <v>0</v>
      </c>
      <c r="BS68" s="2">
        <v>0</v>
      </c>
      <c r="BT68" s="2">
        <v>0</v>
      </c>
      <c r="BU68" s="2">
        <v>0</v>
      </c>
      <c r="BV68" s="2">
        <v>0</v>
      </c>
      <c r="BW68" s="3">
        <v>0</v>
      </c>
    </row>
    <row r="69" spans="1:75">
      <c r="A69" s="108">
        <v>3</v>
      </c>
      <c r="B69" s="115" t="s">
        <v>2226</v>
      </c>
      <c r="C69" s="95">
        <f>(SUM(E69:K69))*A69</f>
        <v>0</v>
      </c>
      <c r="D69" s="4">
        <v>1</v>
      </c>
      <c r="E69" s="2">
        <v>0</v>
      </c>
      <c r="F69" s="2">
        <v>0</v>
      </c>
      <c r="G69" s="2">
        <v>0</v>
      </c>
      <c r="H69" s="2">
        <v>0</v>
      </c>
      <c r="I69" s="2">
        <v>0</v>
      </c>
      <c r="J69" s="2">
        <v>0</v>
      </c>
      <c r="K69" s="3">
        <v>0</v>
      </c>
      <c r="M69" s="2">
        <v>0</v>
      </c>
      <c r="N69" s="2">
        <v>0</v>
      </c>
      <c r="O69" s="2">
        <v>1</v>
      </c>
      <c r="P69" s="2">
        <v>0</v>
      </c>
      <c r="Q69" s="2">
        <v>0</v>
      </c>
      <c r="R69" s="2">
        <v>1</v>
      </c>
      <c r="S69" s="3">
        <v>0</v>
      </c>
      <c r="T69" s="2">
        <v>0</v>
      </c>
      <c r="U69" s="2">
        <v>0</v>
      </c>
      <c r="V69" s="2">
        <v>0</v>
      </c>
      <c r="W69" s="2">
        <v>0</v>
      </c>
      <c r="X69" s="2">
        <v>0</v>
      </c>
      <c r="Y69" s="2">
        <v>1</v>
      </c>
      <c r="Z69" s="3">
        <v>0</v>
      </c>
      <c r="AA69" s="2">
        <v>0</v>
      </c>
      <c r="AB69" s="2">
        <v>0</v>
      </c>
      <c r="AC69" s="2">
        <v>0</v>
      </c>
      <c r="AD69" s="2">
        <v>0</v>
      </c>
      <c r="AE69" s="2">
        <v>0</v>
      </c>
      <c r="AF69" s="2">
        <v>0</v>
      </c>
      <c r="AG69" s="3">
        <v>1</v>
      </c>
      <c r="AH69" s="2">
        <v>0</v>
      </c>
      <c r="AI69" s="2">
        <v>0</v>
      </c>
      <c r="AJ69" s="2">
        <v>0</v>
      </c>
      <c r="AK69" s="2">
        <v>0</v>
      </c>
      <c r="AL69" s="2">
        <v>1</v>
      </c>
      <c r="AM69" s="2">
        <v>0</v>
      </c>
      <c r="AN69" s="3">
        <v>0</v>
      </c>
      <c r="AO69" s="2">
        <v>0</v>
      </c>
      <c r="AP69" s="2">
        <v>0</v>
      </c>
      <c r="AQ69" s="2">
        <v>0</v>
      </c>
      <c r="AR69" s="2">
        <v>0</v>
      </c>
      <c r="AS69" s="2">
        <v>1</v>
      </c>
      <c r="AT69" s="2">
        <v>0</v>
      </c>
      <c r="AU69" s="3">
        <v>0</v>
      </c>
      <c r="AV69" s="2">
        <v>0</v>
      </c>
      <c r="AW69" s="2">
        <v>0</v>
      </c>
      <c r="AX69" s="2">
        <v>0</v>
      </c>
      <c r="AY69" s="2">
        <v>0</v>
      </c>
      <c r="AZ69" s="2">
        <v>0</v>
      </c>
      <c r="BA69" s="2">
        <v>1</v>
      </c>
      <c r="BB69" s="3">
        <v>0</v>
      </c>
      <c r="BC69" s="2">
        <v>0</v>
      </c>
      <c r="BD69" s="2">
        <v>0</v>
      </c>
      <c r="BE69" s="2">
        <v>0</v>
      </c>
      <c r="BF69" s="2">
        <v>0</v>
      </c>
      <c r="BG69" s="2">
        <v>0</v>
      </c>
      <c r="BH69" s="2">
        <v>0</v>
      </c>
      <c r="BI69" s="2">
        <v>1</v>
      </c>
      <c r="BJ69" s="2">
        <v>0</v>
      </c>
      <c r="BK69" s="2">
        <v>1</v>
      </c>
      <c r="BL69" s="2">
        <v>0</v>
      </c>
      <c r="BM69" s="2">
        <v>0</v>
      </c>
      <c r="BN69" s="2">
        <v>0</v>
      </c>
      <c r="BO69" s="2">
        <v>1</v>
      </c>
      <c r="BP69" s="2">
        <v>0</v>
      </c>
      <c r="BQ69" s="98">
        <v>0</v>
      </c>
      <c r="BR69" s="2">
        <v>0</v>
      </c>
      <c r="BS69" s="2">
        <v>0</v>
      </c>
      <c r="BT69" s="2">
        <v>0</v>
      </c>
      <c r="BU69" s="2">
        <v>0</v>
      </c>
      <c r="BV69" s="2">
        <v>1</v>
      </c>
      <c r="BW69" s="3">
        <v>0</v>
      </c>
    </row>
    <row r="70" spans="1:75">
      <c r="A70" s="108">
        <v>2</v>
      </c>
      <c r="B70" s="115" t="s">
        <v>2227</v>
      </c>
      <c r="C70" s="95">
        <f>(SUM(E70:K70))*A70</f>
        <v>0</v>
      </c>
      <c r="D70" s="4">
        <v>1</v>
      </c>
      <c r="E70" s="2">
        <v>0</v>
      </c>
      <c r="F70" s="2">
        <v>0</v>
      </c>
      <c r="G70" s="2">
        <v>0</v>
      </c>
      <c r="H70" s="2">
        <v>0</v>
      </c>
      <c r="I70" s="2">
        <v>0</v>
      </c>
      <c r="J70" s="2">
        <v>0</v>
      </c>
      <c r="K70" s="3">
        <v>0</v>
      </c>
      <c r="M70" s="2">
        <v>0</v>
      </c>
      <c r="N70" s="2">
        <v>0</v>
      </c>
      <c r="O70" s="2">
        <v>0</v>
      </c>
      <c r="P70" s="2">
        <v>0</v>
      </c>
      <c r="Q70" s="2">
        <v>0.25</v>
      </c>
      <c r="R70" s="2">
        <v>0</v>
      </c>
      <c r="S70" s="3">
        <v>0</v>
      </c>
      <c r="T70" s="2">
        <v>0</v>
      </c>
      <c r="U70" s="2">
        <v>0</v>
      </c>
      <c r="V70" s="2">
        <v>0</v>
      </c>
      <c r="W70" s="2">
        <v>0</v>
      </c>
      <c r="X70" s="2">
        <v>0</v>
      </c>
      <c r="Y70" s="2">
        <v>0</v>
      </c>
      <c r="Z70" s="3">
        <v>0</v>
      </c>
      <c r="AA70" s="2">
        <v>0</v>
      </c>
      <c r="AB70" s="2">
        <v>0</v>
      </c>
      <c r="AC70" s="2">
        <v>0</v>
      </c>
      <c r="AD70" s="2">
        <v>0</v>
      </c>
      <c r="AE70" s="2">
        <v>0</v>
      </c>
      <c r="AF70" s="2">
        <v>1</v>
      </c>
      <c r="AG70" s="3">
        <v>0</v>
      </c>
      <c r="AH70" s="2">
        <v>0</v>
      </c>
      <c r="AI70" s="2">
        <v>0</v>
      </c>
      <c r="AJ70" s="2">
        <v>0</v>
      </c>
      <c r="AK70" s="2">
        <v>0</v>
      </c>
      <c r="AL70" s="2">
        <v>0</v>
      </c>
      <c r="AM70" s="2">
        <v>0</v>
      </c>
      <c r="AN70" s="3">
        <v>0</v>
      </c>
      <c r="AO70" s="2">
        <v>0</v>
      </c>
      <c r="AP70" s="2">
        <v>0</v>
      </c>
      <c r="AQ70" s="2">
        <v>0</v>
      </c>
      <c r="AR70" s="2">
        <v>0</v>
      </c>
      <c r="AS70" s="2">
        <v>0</v>
      </c>
      <c r="AT70" s="2">
        <v>0</v>
      </c>
      <c r="AU70" s="3">
        <v>1</v>
      </c>
      <c r="AV70" s="2">
        <v>0</v>
      </c>
      <c r="AW70" s="2">
        <v>0</v>
      </c>
      <c r="AX70" s="2">
        <v>0</v>
      </c>
      <c r="AY70" s="2">
        <v>0</v>
      </c>
      <c r="AZ70" s="2">
        <v>0</v>
      </c>
      <c r="BA70" s="2">
        <v>0</v>
      </c>
      <c r="BB70" s="3">
        <v>0</v>
      </c>
      <c r="BC70" s="2">
        <v>0</v>
      </c>
      <c r="BD70" s="2">
        <v>1</v>
      </c>
      <c r="BE70" s="2">
        <v>0</v>
      </c>
      <c r="BF70" s="2">
        <v>0</v>
      </c>
      <c r="BG70" s="2">
        <v>0</v>
      </c>
      <c r="BH70" s="2">
        <v>0</v>
      </c>
      <c r="BI70" s="2">
        <v>0</v>
      </c>
      <c r="BJ70" s="2">
        <v>0</v>
      </c>
      <c r="BK70" s="2">
        <v>0</v>
      </c>
      <c r="BL70" s="2">
        <v>0</v>
      </c>
      <c r="BM70" s="2">
        <v>1</v>
      </c>
      <c r="BN70" s="2">
        <v>0</v>
      </c>
      <c r="BO70" s="2">
        <v>0</v>
      </c>
      <c r="BP70" s="2">
        <v>0</v>
      </c>
      <c r="BQ70" s="98">
        <v>0</v>
      </c>
      <c r="BR70" s="2">
        <v>0</v>
      </c>
      <c r="BS70" s="2">
        <v>0</v>
      </c>
      <c r="BT70" s="2">
        <v>0</v>
      </c>
      <c r="BU70" s="2">
        <v>0</v>
      </c>
      <c r="BV70" s="2">
        <v>0</v>
      </c>
      <c r="BW70" s="3">
        <v>0</v>
      </c>
    </row>
    <row r="71" spans="1:75">
      <c r="A71" s="108">
        <v>1</v>
      </c>
      <c r="B71" s="115" t="s">
        <v>2721</v>
      </c>
      <c r="C71" s="95">
        <f t="shared" si="15"/>
        <v>0</v>
      </c>
      <c r="D71" s="4">
        <v>100</v>
      </c>
      <c r="E71" s="2">
        <v>0</v>
      </c>
      <c r="F71" s="2">
        <v>0</v>
      </c>
      <c r="G71" s="2">
        <v>0</v>
      </c>
      <c r="H71" s="2">
        <v>0</v>
      </c>
      <c r="I71" s="2">
        <v>0</v>
      </c>
      <c r="J71" s="2">
        <v>0</v>
      </c>
      <c r="K71" s="3">
        <v>0</v>
      </c>
      <c r="M71" s="2">
        <v>0</v>
      </c>
      <c r="N71" s="2">
        <v>0</v>
      </c>
      <c r="O71" s="2">
        <v>0</v>
      </c>
      <c r="P71" s="2">
        <v>0</v>
      </c>
      <c r="Q71" s="2">
        <v>0</v>
      </c>
      <c r="R71" s="2">
        <v>0</v>
      </c>
      <c r="S71" s="3">
        <v>0</v>
      </c>
      <c r="T71" s="2">
        <v>0</v>
      </c>
      <c r="U71" s="2">
        <v>64</v>
      </c>
      <c r="V71" s="2">
        <v>66</v>
      </c>
      <c r="W71" s="2">
        <v>0</v>
      </c>
      <c r="X71" s="2">
        <v>0</v>
      </c>
      <c r="Y71" s="2">
        <v>0</v>
      </c>
      <c r="Z71" s="3">
        <v>0</v>
      </c>
      <c r="AA71" s="2">
        <v>0</v>
      </c>
      <c r="AB71" s="2">
        <v>0</v>
      </c>
      <c r="AC71" s="2">
        <v>0</v>
      </c>
      <c r="AD71" s="2">
        <v>0</v>
      </c>
      <c r="AE71" s="2">
        <v>0</v>
      </c>
      <c r="AF71" s="2">
        <v>0</v>
      </c>
      <c r="AG71" s="3">
        <v>0</v>
      </c>
      <c r="AH71" s="2">
        <v>55</v>
      </c>
      <c r="AI71" s="2">
        <v>0</v>
      </c>
      <c r="AJ71" s="2">
        <v>58</v>
      </c>
      <c r="AK71" s="2">
        <v>0</v>
      </c>
      <c r="AL71" s="2">
        <v>0</v>
      </c>
      <c r="AM71" s="2">
        <v>0</v>
      </c>
      <c r="AN71" s="3">
        <v>0</v>
      </c>
      <c r="AO71" s="2">
        <v>0</v>
      </c>
      <c r="AP71" s="2">
        <v>60</v>
      </c>
      <c r="AQ71" s="2">
        <v>0</v>
      </c>
      <c r="AR71" s="2">
        <v>0</v>
      </c>
      <c r="AS71" s="2">
        <v>0</v>
      </c>
      <c r="AT71" s="2">
        <v>0</v>
      </c>
      <c r="AU71" s="3">
        <v>0</v>
      </c>
      <c r="AV71" s="2">
        <v>0</v>
      </c>
      <c r="AW71" s="2">
        <v>53</v>
      </c>
      <c r="AX71" s="2">
        <v>0</v>
      </c>
      <c r="AY71" s="2">
        <v>72</v>
      </c>
      <c r="AZ71" s="2">
        <v>0</v>
      </c>
      <c r="BA71" s="2">
        <v>0</v>
      </c>
      <c r="BB71" s="3">
        <v>14</v>
      </c>
      <c r="BC71" s="2">
        <v>74</v>
      </c>
      <c r="BD71" s="2">
        <v>0</v>
      </c>
      <c r="BE71" s="2">
        <v>0</v>
      </c>
      <c r="BF71" s="2">
        <v>0</v>
      </c>
      <c r="BG71" s="2">
        <v>0</v>
      </c>
      <c r="BH71" s="2">
        <v>0</v>
      </c>
      <c r="BI71" s="2">
        <v>0</v>
      </c>
      <c r="BJ71" s="2">
        <v>0</v>
      </c>
      <c r="BK71" s="2">
        <v>0</v>
      </c>
      <c r="BL71" s="2">
        <v>0</v>
      </c>
      <c r="BM71" s="2">
        <v>0</v>
      </c>
      <c r="BN71" s="2">
        <v>0</v>
      </c>
      <c r="BO71" s="2">
        <v>0</v>
      </c>
      <c r="BP71" s="2">
        <v>0</v>
      </c>
      <c r="BQ71" s="98">
        <v>8</v>
      </c>
      <c r="BR71" s="2">
        <v>0</v>
      </c>
      <c r="BS71" s="2">
        <v>0</v>
      </c>
      <c r="BT71" s="2">
        <v>0</v>
      </c>
      <c r="BU71" s="2">
        <v>0</v>
      </c>
      <c r="BV71" s="2">
        <v>0</v>
      </c>
      <c r="BW71" s="3">
        <v>0</v>
      </c>
    </row>
    <row r="72" spans="1:75">
      <c r="A72" s="109">
        <v>0.12</v>
      </c>
      <c r="B72" s="117" t="s">
        <v>1568</v>
      </c>
      <c r="C72" s="95">
        <f t="shared" si="15"/>
        <v>0</v>
      </c>
      <c r="D72" s="4" t="s">
        <v>101</v>
      </c>
      <c r="E72" s="2">
        <v>0</v>
      </c>
      <c r="F72" s="2">
        <v>0</v>
      </c>
      <c r="G72" s="2">
        <v>0</v>
      </c>
      <c r="H72" s="2">
        <v>0</v>
      </c>
      <c r="I72" s="2">
        <v>0</v>
      </c>
      <c r="J72" s="2">
        <v>0</v>
      </c>
      <c r="K72" s="3">
        <v>0</v>
      </c>
      <c r="L72" s="3">
        <v>0</v>
      </c>
      <c r="M72" s="2">
        <v>0</v>
      </c>
      <c r="N72" s="2">
        <v>0</v>
      </c>
      <c r="O72" s="2">
        <v>0</v>
      </c>
      <c r="P72" s="2">
        <v>0</v>
      </c>
      <c r="Q72" s="2">
        <v>39</v>
      </c>
      <c r="R72" s="2">
        <v>87</v>
      </c>
      <c r="S72" s="3">
        <v>0</v>
      </c>
      <c r="T72" s="2">
        <v>0</v>
      </c>
      <c r="U72" s="2">
        <v>0</v>
      </c>
      <c r="V72" s="2">
        <v>0</v>
      </c>
      <c r="W72" s="2">
        <v>62</v>
      </c>
      <c r="X72" s="2">
        <v>0</v>
      </c>
      <c r="Y72" s="2">
        <v>50</v>
      </c>
      <c r="Z72" s="3">
        <v>103</v>
      </c>
      <c r="AA72" s="2">
        <v>0</v>
      </c>
      <c r="AB72" s="2">
        <v>40</v>
      </c>
      <c r="AC72" s="2">
        <v>156</v>
      </c>
      <c r="AD72" s="2">
        <v>0</v>
      </c>
      <c r="AE72" s="2">
        <v>0</v>
      </c>
      <c r="AF72" s="2">
        <v>35</v>
      </c>
      <c r="AG72" s="3">
        <v>25</v>
      </c>
      <c r="AH72" s="2">
        <v>0</v>
      </c>
      <c r="AI72" s="2">
        <v>0</v>
      </c>
      <c r="AJ72" s="2">
        <v>0</v>
      </c>
      <c r="AK72" s="2">
        <v>55</v>
      </c>
      <c r="AL72" s="2">
        <v>0</v>
      </c>
      <c r="AM72" s="2">
        <v>12</v>
      </c>
      <c r="AN72" s="3">
        <v>0</v>
      </c>
      <c r="AO72" s="2">
        <v>0</v>
      </c>
      <c r="AP72" s="2">
        <v>0</v>
      </c>
      <c r="AQ72" s="2">
        <v>160</v>
      </c>
      <c r="AR72" s="2">
        <v>89</v>
      </c>
      <c r="AS72" s="2">
        <v>0</v>
      </c>
      <c r="AT72" s="2">
        <v>50</v>
      </c>
      <c r="AU72" s="3">
        <v>46</v>
      </c>
      <c r="AV72" s="2">
        <v>0</v>
      </c>
      <c r="AW72" s="2">
        <v>0</v>
      </c>
      <c r="AX72" s="2">
        <v>0</v>
      </c>
      <c r="AY72" s="2">
        <v>0</v>
      </c>
      <c r="AZ72" s="2">
        <v>0</v>
      </c>
      <c r="BA72" s="2">
        <v>0</v>
      </c>
      <c r="BB72" s="3">
        <v>0</v>
      </c>
      <c r="BC72" s="2">
        <v>0</v>
      </c>
      <c r="BD72" s="2">
        <v>4</v>
      </c>
      <c r="BE72" s="2">
        <v>0</v>
      </c>
      <c r="BF72" s="2">
        <v>0</v>
      </c>
      <c r="BG72" s="2">
        <v>0</v>
      </c>
      <c r="BH72" s="2">
        <v>0</v>
      </c>
      <c r="BI72" s="2">
        <v>0</v>
      </c>
      <c r="BJ72" s="2">
        <v>0</v>
      </c>
      <c r="BK72" s="2">
        <v>0</v>
      </c>
      <c r="BL72" s="2">
        <v>3</v>
      </c>
      <c r="BM72" s="2">
        <v>0</v>
      </c>
      <c r="BN72" s="2">
        <v>0</v>
      </c>
      <c r="BO72" s="2">
        <v>0.5</v>
      </c>
      <c r="BP72" s="2">
        <v>2</v>
      </c>
      <c r="BQ72" s="98">
        <v>0</v>
      </c>
      <c r="BR72" s="2">
        <v>0</v>
      </c>
      <c r="BS72" s="2">
        <v>3</v>
      </c>
      <c r="BT72" s="2">
        <v>0</v>
      </c>
      <c r="BU72" s="2">
        <v>0</v>
      </c>
      <c r="BV72" s="2">
        <v>0</v>
      </c>
      <c r="BW72" s="3">
        <v>0</v>
      </c>
    </row>
    <row r="73" spans="1:75">
      <c r="A73" s="110">
        <v>0.5</v>
      </c>
      <c r="B73" s="115" t="s">
        <v>2051</v>
      </c>
      <c r="C73" s="95">
        <f t="shared" si="15"/>
        <v>1.5</v>
      </c>
      <c r="D73" s="4">
        <v>2</v>
      </c>
      <c r="E73" s="2">
        <v>0</v>
      </c>
      <c r="F73" s="2">
        <v>0</v>
      </c>
      <c r="G73" s="2">
        <v>0</v>
      </c>
      <c r="H73" s="2">
        <v>0</v>
      </c>
      <c r="I73" s="2">
        <v>0</v>
      </c>
      <c r="J73" s="2">
        <v>1</v>
      </c>
      <c r="K73" s="3">
        <v>2</v>
      </c>
      <c r="M73" s="2">
        <v>0</v>
      </c>
      <c r="N73" s="2">
        <v>0</v>
      </c>
      <c r="O73" s="2">
        <v>0</v>
      </c>
      <c r="P73" s="2">
        <v>0</v>
      </c>
      <c r="Q73" s="2">
        <v>1</v>
      </c>
      <c r="R73" s="2">
        <v>0</v>
      </c>
      <c r="S73" s="3">
        <v>0</v>
      </c>
      <c r="T73" s="2">
        <v>0</v>
      </c>
      <c r="U73" s="2">
        <v>0</v>
      </c>
      <c r="V73" s="2">
        <v>0</v>
      </c>
      <c r="W73" s="2">
        <v>0</v>
      </c>
      <c r="X73" s="2">
        <v>1</v>
      </c>
      <c r="Y73" s="2">
        <v>0</v>
      </c>
      <c r="Z73" s="3">
        <v>1</v>
      </c>
      <c r="AA73" s="2">
        <v>0</v>
      </c>
      <c r="AB73" s="2">
        <v>0</v>
      </c>
      <c r="AC73" s="2">
        <v>1</v>
      </c>
      <c r="AD73" s="2">
        <v>0</v>
      </c>
      <c r="AE73" s="2">
        <v>1</v>
      </c>
      <c r="AF73" s="2">
        <v>1</v>
      </c>
      <c r="AG73" s="3">
        <v>0</v>
      </c>
      <c r="AH73" s="2">
        <v>0</v>
      </c>
      <c r="AI73" s="2">
        <v>0</v>
      </c>
      <c r="AJ73" s="2">
        <v>0</v>
      </c>
      <c r="AK73" s="2">
        <v>0</v>
      </c>
      <c r="AL73" s="2">
        <v>0</v>
      </c>
      <c r="AM73" s="2">
        <v>0</v>
      </c>
      <c r="AN73" s="3">
        <v>0</v>
      </c>
      <c r="AO73" s="2">
        <v>0</v>
      </c>
      <c r="AP73" s="2">
        <v>0</v>
      </c>
      <c r="AQ73" s="2">
        <v>0</v>
      </c>
      <c r="AR73" s="2">
        <v>0</v>
      </c>
      <c r="AS73" s="2">
        <v>0</v>
      </c>
      <c r="AT73" s="2">
        <v>0</v>
      </c>
      <c r="AU73" s="3">
        <v>0</v>
      </c>
      <c r="AV73" s="2">
        <v>0</v>
      </c>
      <c r="AW73" s="2">
        <v>0</v>
      </c>
      <c r="AX73" s="2">
        <v>0</v>
      </c>
      <c r="AY73" s="2">
        <v>0</v>
      </c>
      <c r="AZ73" s="2">
        <v>0</v>
      </c>
      <c r="BA73" s="2">
        <v>0</v>
      </c>
      <c r="BB73" s="3">
        <v>0</v>
      </c>
      <c r="BC73" s="2">
        <v>0</v>
      </c>
      <c r="BD73" s="2">
        <v>0</v>
      </c>
      <c r="BE73" s="2">
        <v>0</v>
      </c>
      <c r="BF73" s="2">
        <v>0</v>
      </c>
      <c r="BG73" s="2">
        <v>0</v>
      </c>
      <c r="BH73" s="2">
        <v>0</v>
      </c>
      <c r="BI73" s="2">
        <v>0</v>
      </c>
      <c r="BJ73" s="2">
        <v>0</v>
      </c>
      <c r="BK73" s="2">
        <v>0</v>
      </c>
      <c r="BL73" s="2">
        <v>0</v>
      </c>
      <c r="BM73" s="2">
        <v>0</v>
      </c>
      <c r="BN73" s="2">
        <v>0</v>
      </c>
      <c r="BO73" s="2">
        <v>0</v>
      </c>
      <c r="BP73" s="2">
        <v>0</v>
      </c>
      <c r="BQ73" s="98">
        <v>0</v>
      </c>
      <c r="BR73" s="2">
        <v>0</v>
      </c>
      <c r="BS73" s="2">
        <v>0</v>
      </c>
      <c r="BT73" s="2">
        <v>0</v>
      </c>
      <c r="BU73" s="2">
        <v>0</v>
      </c>
      <c r="BV73" s="2">
        <v>0</v>
      </c>
      <c r="BW73" s="3">
        <v>0</v>
      </c>
    </row>
    <row r="74" spans="1:75">
      <c r="A74" s="108">
        <v>1</v>
      </c>
      <c r="B74" s="115" t="s">
        <v>1667</v>
      </c>
      <c r="C74" s="95">
        <f t="shared" ref="C74" si="16">(SUM(E74:K74))*A74</f>
        <v>3</v>
      </c>
      <c r="D74" s="4">
        <v>3</v>
      </c>
      <c r="E74" s="2">
        <v>0</v>
      </c>
      <c r="F74" s="2">
        <v>0</v>
      </c>
      <c r="G74" s="2">
        <v>0</v>
      </c>
      <c r="H74" s="2">
        <v>0</v>
      </c>
      <c r="I74" s="2">
        <v>0</v>
      </c>
      <c r="J74" s="2">
        <v>0</v>
      </c>
      <c r="K74" s="3">
        <v>3</v>
      </c>
      <c r="M74" s="2">
        <v>0</v>
      </c>
      <c r="N74" s="2">
        <v>0</v>
      </c>
      <c r="O74" s="2">
        <v>3</v>
      </c>
      <c r="P74" s="2">
        <v>0</v>
      </c>
      <c r="Q74" s="2">
        <v>0</v>
      </c>
      <c r="R74" s="2">
        <v>0</v>
      </c>
      <c r="S74" s="3">
        <v>0</v>
      </c>
      <c r="T74" s="2">
        <v>0</v>
      </c>
      <c r="U74" s="2">
        <v>0</v>
      </c>
      <c r="V74" s="2">
        <v>0</v>
      </c>
      <c r="W74" s="2">
        <v>0</v>
      </c>
      <c r="X74" s="2">
        <v>0</v>
      </c>
      <c r="Y74" s="2">
        <v>0</v>
      </c>
      <c r="Z74" s="3">
        <v>0</v>
      </c>
      <c r="AA74" s="2">
        <v>0</v>
      </c>
      <c r="AB74" s="2">
        <v>0</v>
      </c>
      <c r="AC74" s="2">
        <v>0</v>
      </c>
      <c r="AD74" s="2">
        <v>0</v>
      </c>
      <c r="AE74" s="2">
        <v>0</v>
      </c>
      <c r="AF74" s="2">
        <v>0</v>
      </c>
      <c r="AG74" s="3">
        <v>0</v>
      </c>
      <c r="AH74" s="2">
        <v>0</v>
      </c>
      <c r="AI74" s="2">
        <v>0</v>
      </c>
      <c r="AJ74" s="2">
        <v>0</v>
      </c>
      <c r="AK74" s="2">
        <v>0</v>
      </c>
      <c r="AL74" s="2">
        <v>0</v>
      </c>
      <c r="AM74" s="2">
        <v>0</v>
      </c>
      <c r="AN74" s="3">
        <v>0</v>
      </c>
      <c r="AO74" s="2">
        <v>0</v>
      </c>
      <c r="AP74" s="2">
        <v>0</v>
      </c>
      <c r="AQ74" s="2">
        <v>0</v>
      </c>
      <c r="AR74" s="2">
        <v>0</v>
      </c>
      <c r="AS74" s="2">
        <v>0</v>
      </c>
      <c r="AT74" s="2">
        <v>0</v>
      </c>
      <c r="AU74" s="3">
        <v>0</v>
      </c>
      <c r="AV74" s="2">
        <v>0</v>
      </c>
      <c r="AW74" s="2">
        <v>0</v>
      </c>
      <c r="AX74" s="2">
        <v>0</v>
      </c>
      <c r="AY74" s="2">
        <v>0</v>
      </c>
      <c r="AZ74" s="2">
        <v>5</v>
      </c>
      <c r="BA74" s="2">
        <v>0</v>
      </c>
      <c r="BB74" s="3">
        <v>0</v>
      </c>
      <c r="BC74" s="2">
        <v>0</v>
      </c>
      <c r="BD74" s="2">
        <v>0</v>
      </c>
      <c r="BE74" s="2">
        <v>0</v>
      </c>
      <c r="BF74" s="2">
        <v>0</v>
      </c>
      <c r="BG74" s="2">
        <v>4</v>
      </c>
      <c r="BH74" s="2">
        <v>0</v>
      </c>
      <c r="BI74" s="2">
        <v>0</v>
      </c>
      <c r="BJ74" s="2">
        <v>0</v>
      </c>
      <c r="BK74" s="2">
        <v>0</v>
      </c>
      <c r="BL74" s="2">
        <v>0</v>
      </c>
      <c r="BM74" s="2">
        <v>0</v>
      </c>
      <c r="BN74" s="2">
        <v>0</v>
      </c>
      <c r="BO74" s="2">
        <v>0</v>
      </c>
      <c r="BP74" s="2">
        <v>0</v>
      </c>
      <c r="BQ74" s="98">
        <v>0</v>
      </c>
      <c r="BR74" s="2">
        <v>0</v>
      </c>
      <c r="BS74" s="2">
        <v>0</v>
      </c>
      <c r="BT74" s="2">
        <v>0</v>
      </c>
      <c r="BU74" s="2">
        <v>0</v>
      </c>
      <c r="BV74" s="2">
        <v>0</v>
      </c>
      <c r="BW74" s="3">
        <v>0</v>
      </c>
    </row>
    <row r="75" spans="1:75">
      <c r="A75" s="108">
        <v>1</v>
      </c>
      <c r="B75" s="115" t="s">
        <v>2423</v>
      </c>
      <c r="C75" s="95">
        <f>(SUM(E75:K75))*A75</f>
        <v>3</v>
      </c>
      <c r="D75" s="4">
        <v>3</v>
      </c>
      <c r="E75" s="2">
        <v>0</v>
      </c>
      <c r="F75" s="2">
        <v>0</v>
      </c>
      <c r="G75" s="2">
        <v>0</v>
      </c>
      <c r="H75" s="2">
        <v>0</v>
      </c>
      <c r="I75" s="2">
        <v>0</v>
      </c>
      <c r="J75" s="2">
        <v>0</v>
      </c>
      <c r="K75" s="3">
        <v>3</v>
      </c>
      <c r="L75" s="3">
        <v>3</v>
      </c>
      <c r="M75" s="2">
        <v>0</v>
      </c>
      <c r="N75" s="2">
        <v>0</v>
      </c>
      <c r="O75" s="2">
        <v>3</v>
      </c>
      <c r="P75" s="2">
        <v>0</v>
      </c>
      <c r="Q75" s="2">
        <v>0</v>
      </c>
      <c r="R75" s="2">
        <v>0</v>
      </c>
      <c r="S75" s="3">
        <v>2</v>
      </c>
      <c r="T75" s="2">
        <v>0</v>
      </c>
      <c r="U75" s="2">
        <v>0</v>
      </c>
      <c r="V75" s="2">
        <v>0</v>
      </c>
      <c r="W75" s="2">
        <v>0</v>
      </c>
      <c r="X75" s="2">
        <v>0</v>
      </c>
      <c r="Y75" s="2">
        <v>0</v>
      </c>
      <c r="Z75" s="3">
        <v>0</v>
      </c>
      <c r="AA75" s="2">
        <v>0</v>
      </c>
      <c r="AB75" s="2">
        <v>0</v>
      </c>
      <c r="AC75" s="2">
        <v>0</v>
      </c>
      <c r="AD75" s="2">
        <v>0</v>
      </c>
      <c r="AE75" s="2">
        <v>4</v>
      </c>
      <c r="AF75" s="2">
        <v>0</v>
      </c>
      <c r="AG75" s="3">
        <v>0</v>
      </c>
      <c r="AH75" s="2">
        <v>0</v>
      </c>
      <c r="AI75" s="2">
        <v>0</v>
      </c>
      <c r="AJ75" s="2">
        <v>0</v>
      </c>
      <c r="AK75" s="2">
        <v>0</v>
      </c>
      <c r="AL75" s="2">
        <v>0</v>
      </c>
      <c r="AM75" s="2">
        <v>0</v>
      </c>
      <c r="AN75" s="3">
        <v>0</v>
      </c>
      <c r="AO75" s="2">
        <v>0</v>
      </c>
      <c r="AP75" s="2">
        <v>0</v>
      </c>
      <c r="AQ75" s="2">
        <v>0</v>
      </c>
      <c r="AR75" s="2">
        <v>0</v>
      </c>
      <c r="AS75" s="2">
        <v>0</v>
      </c>
      <c r="AT75" s="2">
        <v>3</v>
      </c>
      <c r="AU75" s="3">
        <v>3</v>
      </c>
      <c r="AV75" s="2">
        <v>0</v>
      </c>
      <c r="AW75" s="2">
        <v>0</v>
      </c>
      <c r="AX75" s="2">
        <v>0</v>
      </c>
      <c r="AY75" s="2">
        <v>0</v>
      </c>
      <c r="AZ75" s="2">
        <v>0</v>
      </c>
      <c r="BA75" s="2">
        <v>3</v>
      </c>
      <c r="BB75" s="3">
        <v>0</v>
      </c>
      <c r="BC75" s="2">
        <v>0</v>
      </c>
      <c r="BD75" s="2">
        <v>0</v>
      </c>
      <c r="BE75" s="2">
        <v>0</v>
      </c>
      <c r="BF75" s="2">
        <v>0</v>
      </c>
      <c r="BG75" s="2">
        <v>4</v>
      </c>
      <c r="BH75" s="2">
        <v>0</v>
      </c>
      <c r="BI75" s="2">
        <v>0</v>
      </c>
      <c r="BJ75" s="2">
        <v>0</v>
      </c>
      <c r="BK75" s="2">
        <v>3</v>
      </c>
      <c r="BL75" s="2">
        <v>10</v>
      </c>
      <c r="BM75" s="2">
        <v>3</v>
      </c>
      <c r="BN75" s="2">
        <v>3</v>
      </c>
      <c r="BO75" s="2">
        <v>5</v>
      </c>
      <c r="BP75" s="2">
        <v>0</v>
      </c>
      <c r="BQ75" s="98">
        <v>0</v>
      </c>
      <c r="BR75" s="2">
        <v>0</v>
      </c>
      <c r="BS75" s="2">
        <v>0</v>
      </c>
      <c r="BT75" s="2">
        <v>0</v>
      </c>
      <c r="BU75" s="2">
        <v>3</v>
      </c>
      <c r="BV75" s="2">
        <v>3</v>
      </c>
      <c r="BW75" s="3">
        <v>3</v>
      </c>
    </row>
    <row r="76" spans="1:75">
      <c r="A76" s="108">
        <v>3</v>
      </c>
      <c r="B76" s="113" t="s">
        <v>2730</v>
      </c>
      <c r="C76" s="95">
        <f t="shared" si="15"/>
        <v>6</v>
      </c>
      <c r="D76" s="4">
        <v>1</v>
      </c>
      <c r="E76" s="2">
        <v>0</v>
      </c>
      <c r="F76" s="2">
        <v>0</v>
      </c>
      <c r="G76" s="2">
        <v>0</v>
      </c>
      <c r="H76" s="2">
        <v>0</v>
      </c>
      <c r="I76" s="2">
        <v>0</v>
      </c>
      <c r="J76" s="2">
        <v>2</v>
      </c>
      <c r="K76" s="3">
        <v>0</v>
      </c>
      <c r="L76" s="3">
        <v>6</v>
      </c>
      <c r="M76" s="2">
        <v>0</v>
      </c>
      <c r="N76" s="2">
        <v>0</v>
      </c>
      <c r="O76" s="2">
        <v>0</v>
      </c>
      <c r="P76" s="2">
        <v>10</v>
      </c>
      <c r="Q76" s="2">
        <v>6</v>
      </c>
      <c r="R76" s="2">
        <v>0</v>
      </c>
      <c r="S76" s="3">
        <v>0</v>
      </c>
      <c r="T76" s="2">
        <v>0</v>
      </c>
      <c r="U76" s="2">
        <v>0</v>
      </c>
      <c r="V76" s="2">
        <v>0</v>
      </c>
      <c r="W76" s="2">
        <v>10</v>
      </c>
      <c r="X76" s="2">
        <v>10</v>
      </c>
      <c r="Y76" s="2">
        <v>4</v>
      </c>
      <c r="Z76" s="3">
        <v>0</v>
      </c>
      <c r="AA76" s="2">
        <v>3</v>
      </c>
      <c r="AB76" s="2">
        <v>0</v>
      </c>
      <c r="AC76" s="2">
        <v>1</v>
      </c>
      <c r="AD76" s="2">
        <v>23</v>
      </c>
      <c r="AE76" s="2">
        <v>5</v>
      </c>
      <c r="AF76" s="2">
        <v>4</v>
      </c>
      <c r="AG76" s="3">
        <v>3</v>
      </c>
      <c r="AH76" s="2">
        <v>4</v>
      </c>
      <c r="AI76" s="2">
        <v>0</v>
      </c>
      <c r="AJ76" s="2">
        <v>0</v>
      </c>
      <c r="AK76" s="2">
        <v>8</v>
      </c>
      <c r="AL76" s="2">
        <v>10</v>
      </c>
      <c r="AM76" s="2">
        <v>13</v>
      </c>
      <c r="AN76" s="3">
        <v>5</v>
      </c>
      <c r="AO76" s="2">
        <v>0</v>
      </c>
      <c r="AP76" s="2">
        <v>1</v>
      </c>
      <c r="AQ76" s="2">
        <v>2</v>
      </c>
      <c r="AR76" s="2">
        <v>8</v>
      </c>
      <c r="AS76" s="2">
        <v>8</v>
      </c>
      <c r="AT76" s="2">
        <v>8</v>
      </c>
      <c r="AU76" s="3">
        <v>2</v>
      </c>
      <c r="AV76" s="2">
        <v>6</v>
      </c>
      <c r="AW76" s="2">
        <v>0</v>
      </c>
      <c r="AX76" s="2">
        <v>10</v>
      </c>
      <c r="AY76" s="2">
        <v>4</v>
      </c>
      <c r="AZ76" s="2">
        <v>10</v>
      </c>
      <c r="BA76" s="2">
        <v>10</v>
      </c>
      <c r="BB76" s="3">
        <v>10</v>
      </c>
      <c r="BC76" s="2">
        <v>0</v>
      </c>
      <c r="BD76" s="2">
        <v>0</v>
      </c>
      <c r="BE76" s="2">
        <v>10</v>
      </c>
      <c r="BF76" s="2">
        <v>10</v>
      </c>
      <c r="BG76" s="2">
        <v>10</v>
      </c>
      <c r="BH76" s="2">
        <v>10</v>
      </c>
      <c r="BI76" s="2">
        <v>5</v>
      </c>
      <c r="BJ76" s="2">
        <v>0</v>
      </c>
      <c r="BK76" s="2">
        <v>0</v>
      </c>
      <c r="BL76" s="2">
        <v>10</v>
      </c>
      <c r="BM76" s="2">
        <v>8</v>
      </c>
      <c r="BN76" s="2">
        <v>10</v>
      </c>
      <c r="BO76" s="2">
        <v>5</v>
      </c>
      <c r="BP76" s="2">
        <v>0</v>
      </c>
      <c r="BQ76" s="98">
        <v>5</v>
      </c>
      <c r="BR76" s="2">
        <v>7</v>
      </c>
      <c r="BS76" s="2">
        <v>10</v>
      </c>
      <c r="BT76" s="2">
        <v>10</v>
      </c>
      <c r="BU76" s="2">
        <v>3</v>
      </c>
      <c r="BV76" s="2">
        <v>3</v>
      </c>
      <c r="BW76" s="3">
        <v>3</v>
      </c>
    </row>
    <row r="77" spans="1:75">
      <c r="A77" s="108">
        <v>3</v>
      </c>
      <c r="B77" s="113" t="s">
        <v>2732</v>
      </c>
      <c r="C77" s="95">
        <f>(SUM(E77:K77))*A77</f>
        <v>12</v>
      </c>
      <c r="D77" s="4">
        <v>1</v>
      </c>
      <c r="E77" s="2">
        <v>0</v>
      </c>
      <c r="F77" s="2">
        <v>0</v>
      </c>
      <c r="G77" s="2">
        <v>0</v>
      </c>
      <c r="H77" s="2">
        <v>0</v>
      </c>
      <c r="I77" s="2">
        <v>0</v>
      </c>
      <c r="J77" s="2">
        <v>2</v>
      </c>
      <c r="K77" s="3">
        <v>2</v>
      </c>
      <c r="M77" s="2">
        <v>0</v>
      </c>
      <c r="N77" s="2">
        <v>0</v>
      </c>
      <c r="O77" s="2">
        <v>0</v>
      </c>
      <c r="P77" s="2">
        <v>0</v>
      </c>
      <c r="Q77" s="2">
        <v>0</v>
      </c>
      <c r="R77" s="2">
        <v>0</v>
      </c>
      <c r="S77" s="3">
        <v>0</v>
      </c>
      <c r="T77" s="2">
        <v>0</v>
      </c>
      <c r="U77" s="2">
        <v>0</v>
      </c>
      <c r="V77" s="2">
        <v>0</v>
      </c>
      <c r="W77" s="2">
        <v>0</v>
      </c>
      <c r="X77" s="2">
        <v>0</v>
      </c>
      <c r="Y77" s="2">
        <v>0</v>
      </c>
      <c r="Z77" s="3">
        <v>0</v>
      </c>
      <c r="AA77" s="2">
        <v>0</v>
      </c>
      <c r="AB77" s="2">
        <v>0</v>
      </c>
      <c r="AC77" s="2">
        <v>0</v>
      </c>
      <c r="AD77" s="2">
        <v>0</v>
      </c>
      <c r="AE77" s="2">
        <v>0</v>
      </c>
      <c r="AF77" s="2">
        <v>0</v>
      </c>
      <c r="AG77" s="3">
        <v>0</v>
      </c>
      <c r="AH77" s="2">
        <v>0</v>
      </c>
      <c r="AI77" s="2">
        <v>0</v>
      </c>
      <c r="AJ77" s="2">
        <v>0</v>
      </c>
      <c r="AK77" s="2">
        <v>0</v>
      </c>
      <c r="AL77" s="2">
        <v>0</v>
      </c>
      <c r="AM77" s="2">
        <v>0</v>
      </c>
      <c r="AN77" s="3">
        <v>0</v>
      </c>
      <c r="AO77" s="2">
        <v>0</v>
      </c>
      <c r="AP77" s="2">
        <v>0</v>
      </c>
      <c r="AQ77" s="2">
        <v>0</v>
      </c>
      <c r="AR77" s="2">
        <v>0</v>
      </c>
      <c r="AS77" s="2">
        <v>0</v>
      </c>
      <c r="AT77" s="2">
        <v>0</v>
      </c>
      <c r="AU77" s="3">
        <v>0</v>
      </c>
      <c r="AV77" s="2">
        <v>0</v>
      </c>
      <c r="AW77" s="2">
        <v>0</v>
      </c>
      <c r="AX77" s="2">
        <v>0</v>
      </c>
      <c r="AY77" s="2">
        <v>0</v>
      </c>
      <c r="AZ77" s="2">
        <v>0</v>
      </c>
      <c r="BA77" s="2">
        <v>0</v>
      </c>
      <c r="BB77" s="3">
        <v>0</v>
      </c>
      <c r="BC77" s="2">
        <v>0</v>
      </c>
      <c r="BD77" s="2">
        <v>0</v>
      </c>
      <c r="BE77" s="2">
        <v>0</v>
      </c>
      <c r="BF77" s="2">
        <v>0</v>
      </c>
      <c r="BG77" s="2">
        <v>0</v>
      </c>
      <c r="BH77" s="2">
        <v>0</v>
      </c>
      <c r="BI77" s="2">
        <v>0</v>
      </c>
      <c r="BJ77" s="2">
        <v>0</v>
      </c>
      <c r="BK77" s="2">
        <v>0</v>
      </c>
      <c r="BL77" s="2">
        <v>0</v>
      </c>
      <c r="BM77" s="2">
        <v>0</v>
      </c>
      <c r="BN77" s="2">
        <v>0</v>
      </c>
      <c r="BO77" s="2">
        <v>0</v>
      </c>
      <c r="BP77" s="2">
        <v>0</v>
      </c>
      <c r="BQ77" s="98">
        <v>0</v>
      </c>
      <c r="BR77" s="2">
        <v>0</v>
      </c>
      <c r="BS77" s="2">
        <v>0</v>
      </c>
      <c r="BT77" s="2">
        <v>0</v>
      </c>
      <c r="BU77" s="2">
        <v>0</v>
      </c>
      <c r="BV77" s="2">
        <v>0</v>
      </c>
      <c r="BW77" s="3">
        <v>0</v>
      </c>
    </row>
    <row r="78" spans="1:75">
      <c r="A78" s="108">
        <v>3</v>
      </c>
      <c r="B78" s="113" t="s">
        <v>2731</v>
      </c>
      <c r="C78" s="95">
        <f t="shared" si="15"/>
        <v>9</v>
      </c>
      <c r="D78" s="4">
        <v>1</v>
      </c>
      <c r="E78" s="2">
        <v>0</v>
      </c>
      <c r="F78" s="2">
        <v>0</v>
      </c>
      <c r="G78" s="2">
        <v>0</v>
      </c>
      <c r="H78" s="2">
        <v>0</v>
      </c>
      <c r="I78" s="2">
        <v>0</v>
      </c>
      <c r="J78" s="2">
        <v>0</v>
      </c>
      <c r="K78" s="3">
        <v>3</v>
      </c>
      <c r="L78" s="3">
        <v>6</v>
      </c>
      <c r="M78" s="2">
        <v>0</v>
      </c>
      <c r="N78" s="2">
        <v>0</v>
      </c>
      <c r="O78" s="2">
        <v>0</v>
      </c>
      <c r="P78" s="2">
        <v>1</v>
      </c>
      <c r="Q78" s="2">
        <v>0</v>
      </c>
      <c r="R78" s="2">
        <v>0</v>
      </c>
      <c r="S78" s="3">
        <v>0</v>
      </c>
      <c r="T78" s="2">
        <v>0</v>
      </c>
      <c r="U78" s="2">
        <v>0</v>
      </c>
      <c r="V78" s="2">
        <v>0</v>
      </c>
      <c r="W78" s="2">
        <v>0</v>
      </c>
      <c r="X78" s="2">
        <v>10</v>
      </c>
      <c r="Y78" s="2">
        <v>6</v>
      </c>
      <c r="Z78" s="3">
        <v>0</v>
      </c>
      <c r="AA78" s="2">
        <v>0</v>
      </c>
      <c r="AB78" s="2">
        <v>0</v>
      </c>
      <c r="AC78" s="2">
        <v>0</v>
      </c>
      <c r="AD78" s="2">
        <v>0</v>
      </c>
      <c r="AE78" s="2">
        <v>0</v>
      </c>
      <c r="AG78" s="3">
        <v>0</v>
      </c>
      <c r="AH78" s="2">
        <v>0</v>
      </c>
      <c r="AI78" s="2">
        <v>0</v>
      </c>
      <c r="AJ78" s="2">
        <v>0</v>
      </c>
      <c r="AK78" s="2">
        <v>8</v>
      </c>
      <c r="AL78" s="2">
        <v>3</v>
      </c>
      <c r="AM78" s="2">
        <v>0</v>
      </c>
      <c r="AN78" s="3">
        <v>0</v>
      </c>
      <c r="AO78" s="2">
        <v>8</v>
      </c>
      <c r="AP78" s="2">
        <v>2</v>
      </c>
      <c r="AQ78" s="2">
        <v>0</v>
      </c>
      <c r="AR78" s="2">
        <v>0</v>
      </c>
      <c r="AS78" s="2">
        <v>5</v>
      </c>
      <c r="AT78" s="2">
        <v>12</v>
      </c>
      <c r="AU78" s="3">
        <v>8</v>
      </c>
      <c r="AV78" s="2">
        <v>0</v>
      </c>
      <c r="AW78" s="2">
        <v>0</v>
      </c>
      <c r="AX78" s="2">
        <v>5</v>
      </c>
      <c r="AY78" s="2">
        <v>0</v>
      </c>
      <c r="AZ78" s="2">
        <v>0</v>
      </c>
      <c r="BA78" s="2">
        <v>10</v>
      </c>
      <c r="BB78" s="3">
        <v>0</v>
      </c>
      <c r="BC78" s="2">
        <v>0</v>
      </c>
      <c r="BD78" s="2">
        <v>0</v>
      </c>
      <c r="BE78" s="2">
        <v>0</v>
      </c>
      <c r="BF78" s="2">
        <v>5</v>
      </c>
      <c r="BG78" s="2">
        <v>5</v>
      </c>
      <c r="BH78" s="2">
        <v>0</v>
      </c>
      <c r="BI78" s="2">
        <v>0</v>
      </c>
      <c r="BJ78" s="2">
        <v>0</v>
      </c>
      <c r="BK78" s="2">
        <v>0</v>
      </c>
      <c r="BL78" s="2">
        <v>0</v>
      </c>
      <c r="BM78" s="2">
        <v>4</v>
      </c>
      <c r="BN78" s="2">
        <v>0</v>
      </c>
      <c r="BO78" s="2">
        <v>5</v>
      </c>
      <c r="BP78" s="2">
        <v>0</v>
      </c>
      <c r="BQ78" s="98">
        <v>0</v>
      </c>
      <c r="BR78" s="2">
        <v>0</v>
      </c>
      <c r="BS78" s="2">
        <v>0</v>
      </c>
      <c r="BT78" s="2">
        <v>0</v>
      </c>
      <c r="BU78" s="2">
        <v>1</v>
      </c>
      <c r="BV78" s="2">
        <v>3</v>
      </c>
      <c r="BW78" s="3">
        <v>3</v>
      </c>
    </row>
    <row r="79" spans="1:75" ht="16.5" thickBot="1">
      <c r="A79" s="108">
        <v>3</v>
      </c>
      <c r="B79" s="113" t="s">
        <v>2733</v>
      </c>
      <c r="C79" s="95">
        <f t="shared" ref="C79:C81" si="17">(SUM(E79:K79))*A79</f>
        <v>6</v>
      </c>
      <c r="D79" s="4">
        <v>1</v>
      </c>
      <c r="E79" s="2">
        <v>0</v>
      </c>
      <c r="F79" s="2">
        <v>0</v>
      </c>
      <c r="G79" s="2">
        <v>0</v>
      </c>
      <c r="H79" s="2">
        <v>0</v>
      </c>
      <c r="I79" s="2">
        <v>0</v>
      </c>
      <c r="J79" s="2">
        <v>2</v>
      </c>
      <c r="K79" s="3">
        <v>0</v>
      </c>
      <c r="L79" s="3">
        <v>6</v>
      </c>
      <c r="M79" s="2">
        <v>0</v>
      </c>
      <c r="N79" s="2">
        <v>0</v>
      </c>
      <c r="O79" s="2">
        <v>0</v>
      </c>
      <c r="P79" s="2">
        <v>4</v>
      </c>
      <c r="Q79" s="2">
        <v>10</v>
      </c>
      <c r="R79" s="2">
        <v>0</v>
      </c>
      <c r="S79" s="3">
        <v>0</v>
      </c>
      <c r="T79" s="2">
        <v>0</v>
      </c>
      <c r="U79" s="2">
        <v>0</v>
      </c>
      <c r="V79" s="2">
        <v>0</v>
      </c>
      <c r="W79" s="2">
        <v>18</v>
      </c>
      <c r="X79" s="2">
        <v>10</v>
      </c>
      <c r="Y79" s="2">
        <v>7</v>
      </c>
      <c r="Z79" s="3">
        <v>0</v>
      </c>
      <c r="AA79" s="2">
        <v>0</v>
      </c>
      <c r="AB79" s="2">
        <v>6</v>
      </c>
      <c r="AC79" s="2">
        <v>6</v>
      </c>
      <c r="AD79" s="2">
        <v>9</v>
      </c>
      <c r="AE79" s="2">
        <v>2</v>
      </c>
      <c r="AF79" s="2">
        <v>6</v>
      </c>
      <c r="AG79" s="3">
        <v>2</v>
      </c>
      <c r="AH79" s="2">
        <v>0</v>
      </c>
      <c r="AI79" s="2">
        <v>0</v>
      </c>
      <c r="AJ79" s="2">
        <v>0</v>
      </c>
      <c r="AK79" s="2">
        <v>13</v>
      </c>
      <c r="AL79" s="2">
        <v>5</v>
      </c>
      <c r="AM79" s="2">
        <v>8</v>
      </c>
      <c r="AN79" s="3">
        <v>10</v>
      </c>
      <c r="AO79" s="2">
        <v>0</v>
      </c>
      <c r="AP79" s="2">
        <v>0</v>
      </c>
      <c r="AQ79" s="2">
        <v>3</v>
      </c>
      <c r="AR79" s="2">
        <v>8</v>
      </c>
      <c r="AS79" s="2">
        <v>10</v>
      </c>
      <c r="AT79" s="2">
        <v>8</v>
      </c>
      <c r="AU79" s="3">
        <v>2</v>
      </c>
      <c r="AV79" s="2">
        <v>10</v>
      </c>
      <c r="AW79" s="2">
        <v>0</v>
      </c>
      <c r="AX79" s="2">
        <v>10</v>
      </c>
      <c r="AY79" s="2">
        <v>0</v>
      </c>
      <c r="AZ79" s="2">
        <v>10</v>
      </c>
      <c r="BA79" s="2">
        <v>7</v>
      </c>
      <c r="BB79" s="3">
        <v>0</v>
      </c>
      <c r="BC79" s="2">
        <v>0</v>
      </c>
      <c r="BD79" s="2">
        <v>0</v>
      </c>
      <c r="BE79" s="2">
        <v>10</v>
      </c>
      <c r="BF79" s="2">
        <v>10</v>
      </c>
      <c r="BG79" s="2">
        <v>10</v>
      </c>
      <c r="BH79" s="2">
        <v>0</v>
      </c>
      <c r="BI79" s="2">
        <v>0</v>
      </c>
      <c r="BJ79" s="2">
        <v>0</v>
      </c>
      <c r="BK79" s="2">
        <v>0</v>
      </c>
      <c r="BL79" s="2">
        <v>4</v>
      </c>
      <c r="BM79" s="2">
        <v>7</v>
      </c>
      <c r="BN79" s="2">
        <v>0</v>
      </c>
      <c r="BO79" s="2">
        <v>8</v>
      </c>
      <c r="BP79" s="2">
        <v>0</v>
      </c>
      <c r="BQ79" s="98">
        <v>0</v>
      </c>
      <c r="BR79" s="2">
        <v>0</v>
      </c>
      <c r="BS79" s="2">
        <v>0</v>
      </c>
      <c r="BT79" s="2">
        <v>0</v>
      </c>
      <c r="BU79" s="2">
        <v>3</v>
      </c>
      <c r="BV79" s="2">
        <v>3</v>
      </c>
      <c r="BW79" s="3">
        <v>3</v>
      </c>
    </row>
    <row r="80" spans="1:75" s="160" customFormat="1" ht="16.5" thickTop="1">
      <c r="A80" s="156">
        <v>3</v>
      </c>
      <c r="B80" s="157" t="s">
        <v>1857</v>
      </c>
      <c r="C80" s="158">
        <f t="shared" si="17"/>
        <v>6</v>
      </c>
      <c r="D80" s="159">
        <v>1</v>
      </c>
      <c r="E80" s="160">
        <v>0</v>
      </c>
      <c r="F80" s="160">
        <v>0</v>
      </c>
      <c r="G80" s="160">
        <v>0</v>
      </c>
      <c r="H80" s="160">
        <v>0</v>
      </c>
      <c r="I80" s="160">
        <v>0</v>
      </c>
      <c r="J80" s="160">
        <v>1</v>
      </c>
      <c r="K80" s="161">
        <v>1</v>
      </c>
      <c r="L80" s="161">
        <v>30</v>
      </c>
      <c r="M80" s="160">
        <v>1</v>
      </c>
      <c r="N80" s="160">
        <v>1</v>
      </c>
      <c r="O80" s="160">
        <v>1</v>
      </c>
      <c r="P80" s="160">
        <v>0</v>
      </c>
      <c r="Q80" s="160">
        <v>1</v>
      </c>
      <c r="R80" s="160">
        <v>1</v>
      </c>
      <c r="S80" s="161">
        <v>1</v>
      </c>
      <c r="T80" s="160">
        <v>1</v>
      </c>
      <c r="U80" s="160">
        <v>0</v>
      </c>
      <c r="V80" s="160">
        <v>1</v>
      </c>
      <c r="W80" s="160">
        <v>0</v>
      </c>
      <c r="X80" s="160">
        <v>1</v>
      </c>
      <c r="Y80" s="160">
        <v>1</v>
      </c>
      <c r="Z80" s="161">
        <v>1</v>
      </c>
      <c r="AA80" s="160">
        <v>0.33</v>
      </c>
      <c r="AB80" s="160">
        <v>1</v>
      </c>
      <c r="AC80" s="160">
        <v>1</v>
      </c>
      <c r="AD80" s="160">
        <v>0</v>
      </c>
      <c r="AE80" s="160">
        <v>0</v>
      </c>
      <c r="AF80" s="160">
        <v>0</v>
      </c>
      <c r="AG80" s="161">
        <v>1</v>
      </c>
      <c r="AH80" s="160">
        <v>0</v>
      </c>
      <c r="AI80" s="160">
        <v>0</v>
      </c>
      <c r="AJ80" s="160">
        <v>0</v>
      </c>
      <c r="AK80" s="160">
        <v>1</v>
      </c>
      <c r="AL80" s="160">
        <v>1</v>
      </c>
      <c r="AM80" s="160">
        <v>1</v>
      </c>
      <c r="AN80" s="161">
        <v>1</v>
      </c>
      <c r="AO80" s="160">
        <v>0</v>
      </c>
      <c r="AP80" s="160">
        <v>0</v>
      </c>
      <c r="AQ80" s="160">
        <v>28</v>
      </c>
      <c r="AR80" s="160">
        <v>30</v>
      </c>
      <c r="AS80" s="160">
        <v>31</v>
      </c>
      <c r="AT80" s="160">
        <v>24</v>
      </c>
      <c r="AU80" s="161">
        <v>30</v>
      </c>
      <c r="AV80" s="160">
        <v>0</v>
      </c>
      <c r="AW80" s="160">
        <v>0</v>
      </c>
      <c r="AX80" s="160">
        <v>0</v>
      </c>
      <c r="AY80" s="160">
        <v>0</v>
      </c>
      <c r="AZ80" s="160">
        <v>29</v>
      </c>
      <c r="BA80" s="160">
        <v>31</v>
      </c>
      <c r="BB80" s="161">
        <v>0</v>
      </c>
      <c r="BC80" s="160">
        <v>0</v>
      </c>
      <c r="BD80" s="160">
        <v>0</v>
      </c>
      <c r="BE80" s="160">
        <v>29</v>
      </c>
      <c r="BF80" s="160">
        <v>29</v>
      </c>
      <c r="BG80" s="160">
        <v>21</v>
      </c>
      <c r="BH80" s="160">
        <v>23</v>
      </c>
      <c r="BI80" s="160">
        <v>28</v>
      </c>
      <c r="BJ80" s="160">
        <v>8</v>
      </c>
      <c r="BK80" s="160">
        <v>0</v>
      </c>
      <c r="BL80" s="160">
        <v>0</v>
      </c>
      <c r="BM80" s="160">
        <v>25</v>
      </c>
      <c r="BN80" s="160">
        <v>22</v>
      </c>
      <c r="BO80" s="160">
        <v>28</v>
      </c>
      <c r="BP80" s="160">
        <v>23</v>
      </c>
      <c r="BQ80" s="162">
        <v>0</v>
      </c>
      <c r="BR80" s="160">
        <v>0</v>
      </c>
      <c r="BS80" s="160">
        <v>30</v>
      </c>
      <c r="BT80" s="160">
        <v>33</v>
      </c>
      <c r="BU80" s="160">
        <v>21</v>
      </c>
      <c r="BV80" s="160">
        <v>33</v>
      </c>
      <c r="BW80" s="161">
        <v>29</v>
      </c>
    </row>
    <row r="81" spans="1:75">
      <c r="A81" s="110">
        <v>0.5</v>
      </c>
      <c r="B81" s="115" t="s">
        <v>2381</v>
      </c>
      <c r="C81" s="95">
        <f t="shared" si="17"/>
        <v>0.5</v>
      </c>
      <c r="D81" s="4">
        <v>3</v>
      </c>
      <c r="E81" s="2">
        <v>0</v>
      </c>
      <c r="F81" s="2">
        <v>0</v>
      </c>
      <c r="G81" s="2">
        <v>0</v>
      </c>
      <c r="H81" s="2">
        <v>0</v>
      </c>
      <c r="I81" s="2">
        <v>0</v>
      </c>
      <c r="J81" s="2">
        <v>1</v>
      </c>
      <c r="K81" s="3">
        <v>0</v>
      </c>
      <c r="L81" s="3">
        <v>1</v>
      </c>
      <c r="M81" s="2">
        <v>0</v>
      </c>
      <c r="N81" s="2">
        <v>0</v>
      </c>
      <c r="O81" s="2">
        <v>0</v>
      </c>
      <c r="P81" s="2">
        <v>3</v>
      </c>
      <c r="Q81" s="2">
        <v>3</v>
      </c>
      <c r="R81" s="2">
        <v>0</v>
      </c>
      <c r="S81" s="3">
        <v>1</v>
      </c>
      <c r="T81" s="2">
        <v>1</v>
      </c>
      <c r="U81" s="2">
        <v>0</v>
      </c>
      <c r="V81" s="2">
        <v>0</v>
      </c>
      <c r="W81" s="2">
        <v>1</v>
      </c>
      <c r="X81" s="2">
        <v>0</v>
      </c>
      <c r="Y81" s="2">
        <v>1</v>
      </c>
      <c r="Z81" s="3">
        <v>1</v>
      </c>
      <c r="AA81" s="2">
        <v>0</v>
      </c>
      <c r="AB81" s="2">
        <v>1</v>
      </c>
      <c r="AC81" s="2">
        <v>1</v>
      </c>
      <c r="AD81" s="2">
        <v>0</v>
      </c>
      <c r="AE81" s="2">
        <v>1</v>
      </c>
      <c r="AF81" s="2">
        <v>1</v>
      </c>
      <c r="AG81" s="3">
        <v>1</v>
      </c>
      <c r="AH81" s="2">
        <v>0</v>
      </c>
      <c r="AI81" s="2">
        <v>1</v>
      </c>
      <c r="AJ81" s="2">
        <v>0</v>
      </c>
      <c r="AK81" s="2">
        <v>1</v>
      </c>
      <c r="AL81" s="2">
        <v>1</v>
      </c>
      <c r="AM81" s="2">
        <v>0</v>
      </c>
      <c r="AN81" s="3">
        <v>1</v>
      </c>
      <c r="AO81" s="2">
        <v>0</v>
      </c>
      <c r="AP81" s="2">
        <v>1</v>
      </c>
      <c r="AQ81" s="2">
        <v>1</v>
      </c>
      <c r="AR81" s="2">
        <v>1</v>
      </c>
      <c r="AS81" s="2">
        <v>1</v>
      </c>
      <c r="AT81" s="2">
        <v>1</v>
      </c>
      <c r="AU81" s="3">
        <v>1</v>
      </c>
      <c r="AV81" s="2">
        <v>1</v>
      </c>
      <c r="AW81" s="2">
        <v>1</v>
      </c>
      <c r="AX81" s="2">
        <v>1</v>
      </c>
      <c r="AY81" s="2">
        <v>1</v>
      </c>
      <c r="AZ81" s="2">
        <v>1</v>
      </c>
      <c r="BA81" s="2">
        <v>1</v>
      </c>
      <c r="BB81" s="3">
        <v>1</v>
      </c>
      <c r="BC81" s="2">
        <v>0</v>
      </c>
      <c r="BD81" s="2">
        <v>1</v>
      </c>
      <c r="BE81" s="2">
        <v>0</v>
      </c>
      <c r="BF81" s="2">
        <v>1</v>
      </c>
      <c r="BG81" s="2">
        <v>1</v>
      </c>
      <c r="BH81" s="2">
        <v>1</v>
      </c>
      <c r="BI81" s="2">
        <v>1</v>
      </c>
      <c r="BJ81" s="2">
        <v>1</v>
      </c>
      <c r="BK81" s="2">
        <v>0</v>
      </c>
      <c r="BL81" s="2">
        <v>0</v>
      </c>
      <c r="BM81" s="2">
        <v>0</v>
      </c>
      <c r="BN81" s="2">
        <v>1</v>
      </c>
      <c r="BO81" s="2">
        <v>0</v>
      </c>
      <c r="BP81" s="2">
        <v>1</v>
      </c>
      <c r="BQ81" s="98">
        <v>0</v>
      </c>
      <c r="BR81" s="2">
        <v>1</v>
      </c>
      <c r="BS81" s="2">
        <v>0</v>
      </c>
      <c r="BT81" s="2">
        <v>0</v>
      </c>
      <c r="BU81" s="2">
        <v>0</v>
      </c>
      <c r="BV81" s="2">
        <v>0</v>
      </c>
      <c r="BW81" s="3">
        <v>0</v>
      </c>
    </row>
    <row r="82" spans="1:75">
      <c r="A82" s="109">
        <v>0.03</v>
      </c>
      <c r="B82" s="115" t="s">
        <v>1803</v>
      </c>
      <c r="C82" s="95">
        <f t="shared" ref="C82:C114" si="18">(SUM(E82:K82))*A82</f>
        <v>5.0999999999999996</v>
      </c>
      <c r="D82" s="4">
        <v>100</v>
      </c>
      <c r="E82" s="2">
        <v>0</v>
      </c>
      <c r="F82" s="2">
        <v>0</v>
      </c>
      <c r="G82" s="2">
        <v>0</v>
      </c>
      <c r="H82" s="2">
        <v>0</v>
      </c>
      <c r="I82" s="2">
        <v>0</v>
      </c>
      <c r="J82" s="2">
        <v>85</v>
      </c>
      <c r="K82" s="3">
        <v>85</v>
      </c>
      <c r="L82" s="3">
        <v>85</v>
      </c>
      <c r="M82" s="2">
        <v>55</v>
      </c>
      <c r="N82" s="2">
        <v>35</v>
      </c>
      <c r="O82" s="2">
        <v>35</v>
      </c>
      <c r="P82" s="2">
        <v>65</v>
      </c>
      <c r="Q82" s="2">
        <v>65</v>
      </c>
      <c r="R82" s="2">
        <v>85</v>
      </c>
      <c r="S82" s="3">
        <v>70</v>
      </c>
      <c r="T82" s="2">
        <v>70</v>
      </c>
      <c r="U82" s="2">
        <v>64</v>
      </c>
      <c r="V82" s="2">
        <v>55</v>
      </c>
      <c r="W82" s="2">
        <v>15</v>
      </c>
      <c r="X82" s="2">
        <v>85</v>
      </c>
      <c r="Y82" s="2">
        <v>65</v>
      </c>
      <c r="Z82" s="3">
        <v>76</v>
      </c>
      <c r="AA82" s="2">
        <v>76</v>
      </c>
      <c r="AB82" s="2">
        <v>45</v>
      </c>
      <c r="AC82" s="2">
        <v>65</v>
      </c>
      <c r="AD82" s="2">
        <v>80</v>
      </c>
      <c r="AE82" s="2">
        <v>80</v>
      </c>
      <c r="AF82" s="2">
        <v>78</v>
      </c>
      <c r="AG82" s="3">
        <v>78</v>
      </c>
      <c r="AH82" s="2">
        <v>0</v>
      </c>
      <c r="AI82" s="2">
        <v>68</v>
      </c>
      <c r="AJ82" s="2">
        <v>68</v>
      </c>
      <c r="AK82" s="2">
        <v>65</v>
      </c>
      <c r="AL82" s="2">
        <v>65</v>
      </c>
      <c r="AM82" s="2">
        <v>88</v>
      </c>
      <c r="AN82" s="3">
        <v>88</v>
      </c>
      <c r="AO82" s="2">
        <v>40</v>
      </c>
      <c r="AP82" s="2">
        <v>45</v>
      </c>
      <c r="AQ82" s="2">
        <v>90</v>
      </c>
      <c r="AR82" s="2">
        <v>82</v>
      </c>
      <c r="AS82" s="2">
        <v>82</v>
      </c>
      <c r="AT82" s="2">
        <v>83</v>
      </c>
      <c r="AU82" s="3">
        <v>56</v>
      </c>
      <c r="AV82" s="2">
        <v>56</v>
      </c>
      <c r="AW82" s="2">
        <v>71</v>
      </c>
      <c r="AX82" s="2">
        <v>38</v>
      </c>
      <c r="AY82" s="2">
        <v>72</v>
      </c>
      <c r="AZ82" s="2">
        <v>76</v>
      </c>
      <c r="BA82" s="2">
        <v>76</v>
      </c>
      <c r="BB82" s="3">
        <v>48</v>
      </c>
      <c r="BC82" s="2">
        <v>0</v>
      </c>
      <c r="BD82" s="2">
        <v>3</v>
      </c>
      <c r="BE82" s="2">
        <v>3</v>
      </c>
      <c r="BF82" s="2">
        <v>4</v>
      </c>
      <c r="BG82" s="2">
        <v>2</v>
      </c>
      <c r="BH82" s="2">
        <v>5</v>
      </c>
      <c r="BI82" s="2">
        <v>5</v>
      </c>
      <c r="BJ82" s="2">
        <v>0</v>
      </c>
      <c r="BK82" s="2">
        <v>5</v>
      </c>
      <c r="BL82" s="2">
        <v>2</v>
      </c>
      <c r="BM82" s="2">
        <v>5</v>
      </c>
      <c r="BN82" s="2">
        <v>5</v>
      </c>
      <c r="BO82" s="2">
        <v>5</v>
      </c>
      <c r="BP82" s="2">
        <v>3</v>
      </c>
      <c r="BQ82" s="98">
        <v>5</v>
      </c>
      <c r="BR82" s="2">
        <v>5</v>
      </c>
      <c r="BS82" s="2">
        <v>1</v>
      </c>
      <c r="BT82" s="2">
        <v>5</v>
      </c>
      <c r="BU82" s="2">
        <v>5</v>
      </c>
      <c r="BV82" s="2">
        <v>5</v>
      </c>
      <c r="BW82" s="3">
        <v>2</v>
      </c>
    </row>
    <row r="83" spans="1:75">
      <c r="A83" s="110">
        <v>0.5</v>
      </c>
      <c r="B83" s="115" t="s">
        <v>2229</v>
      </c>
      <c r="C83" s="95">
        <f t="shared" si="18"/>
        <v>2</v>
      </c>
      <c r="D83" s="4">
        <v>2</v>
      </c>
      <c r="E83" s="2">
        <v>0</v>
      </c>
      <c r="F83" s="2">
        <v>0</v>
      </c>
      <c r="G83" s="2">
        <v>0</v>
      </c>
      <c r="H83" s="2">
        <v>0</v>
      </c>
      <c r="I83" s="2">
        <v>0</v>
      </c>
      <c r="J83" s="2">
        <v>2</v>
      </c>
      <c r="K83" s="3">
        <v>2</v>
      </c>
      <c r="L83" s="3">
        <v>1</v>
      </c>
      <c r="M83" s="2">
        <v>1</v>
      </c>
      <c r="N83" s="2">
        <v>1</v>
      </c>
      <c r="O83" s="2">
        <v>2</v>
      </c>
      <c r="P83" s="2">
        <v>2</v>
      </c>
      <c r="Q83" s="2">
        <v>1</v>
      </c>
      <c r="R83" s="2">
        <v>2</v>
      </c>
      <c r="S83" s="3">
        <v>2</v>
      </c>
      <c r="T83" s="2">
        <v>1</v>
      </c>
      <c r="U83" s="2">
        <v>1</v>
      </c>
      <c r="V83" s="2">
        <v>1</v>
      </c>
      <c r="W83" s="2">
        <v>1</v>
      </c>
      <c r="X83" s="2">
        <v>1</v>
      </c>
      <c r="Y83" s="2">
        <v>1</v>
      </c>
      <c r="Z83" s="3">
        <v>1</v>
      </c>
      <c r="AA83" s="2">
        <v>1</v>
      </c>
      <c r="AB83" s="2">
        <v>1</v>
      </c>
      <c r="AC83" s="2">
        <v>1</v>
      </c>
      <c r="AD83" s="2">
        <v>1</v>
      </c>
      <c r="AE83" s="2">
        <v>1</v>
      </c>
      <c r="AF83" s="2">
        <v>1</v>
      </c>
      <c r="AG83" s="3">
        <v>1</v>
      </c>
      <c r="AH83" s="2">
        <v>1</v>
      </c>
      <c r="AI83" s="2">
        <v>1</v>
      </c>
      <c r="AJ83" s="2">
        <v>1</v>
      </c>
      <c r="AK83" s="2">
        <v>1</v>
      </c>
      <c r="AL83" s="2">
        <v>1</v>
      </c>
      <c r="AM83" s="2">
        <v>1</v>
      </c>
      <c r="AN83" s="3">
        <v>1</v>
      </c>
      <c r="AO83" s="2">
        <v>1</v>
      </c>
      <c r="AP83" s="2">
        <v>1</v>
      </c>
      <c r="AQ83" s="2">
        <v>1</v>
      </c>
      <c r="AR83" s="2">
        <v>0</v>
      </c>
      <c r="AS83" s="2">
        <v>1</v>
      </c>
      <c r="AT83" s="2">
        <v>1</v>
      </c>
      <c r="AU83" s="3">
        <v>1</v>
      </c>
      <c r="AV83" s="2">
        <v>1</v>
      </c>
      <c r="AW83" s="2">
        <v>1</v>
      </c>
      <c r="AX83" s="2">
        <v>1</v>
      </c>
      <c r="AY83" s="2">
        <v>1</v>
      </c>
      <c r="AZ83" s="2">
        <v>1</v>
      </c>
      <c r="BA83" s="2">
        <v>1</v>
      </c>
      <c r="BB83" s="3">
        <v>1</v>
      </c>
      <c r="BC83" s="2">
        <v>1</v>
      </c>
      <c r="BD83" s="2">
        <v>1</v>
      </c>
      <c r="BE83" s="2">
        <v>1</v>
      </c>
      <c r="BF83" s="2">
        <v>1</v>
      </c>
      <c r="BG83" s="2">
        <v>1</v>
      </c>
      <c r="BH83" s="2">
        <v>1</v>
      </c>
      <c r="BI83" s="2">
        <v>1</v>
      </c>
      <c r="BJ83" s="2">
        <v>1</v>
      </c>
      <c r="BK83" s="2">
        <v>1</v>
      </c>
      <c r="BL83" s="2">
        <v>0</v>
      </c>
      <c r="BM83" s="2">
        <v>1</v>
      </c>
      <c r="BN83" s="2">
        <v>1</v>
      </c>
      <c r="BO83" s="2">
        <v>1</v>
      </c>
      <c r="BP83" s="2">
        <v>1</v>
      </c>
      <c r="BQ83" s="98">
        <v>0</v>
      </c>
      <c r="BR83" s="2">
        <v>1</v>
      </c>
      <c r="BS83" s="2">
        <v>1</v>
      </c>
      <c r="BT83" s="2">
        <v>1</v>
      </c>
      <c r="BU83" s="2">
        <v>1</v>
      </c>
      <c r="BV83" s="2">
        <v>1</v>
      </c>
      <c r="BW83" s="3">
        <v>1</v>
      </c>
    </row>
    <row r="84" spans="1:75">
      <c r="A84" s="109">
        <v>0.03</v>
      </c>
      <c r="B84" s="115" t="s">
        <v>1370</v>
      </c>
      <c r="C84" s="95">
        <f t="shared" ref="C84:C91" si="19">(SUM(E84:K84))*A84</f>
        <v>0</v>
      </c>
      <c r="D84" s="4">
        <v>100</v>
      </c>
      <c r="E84" s="2">
        <v>0</v>
      </c>
      <c r="F84" s="2">
        <v>0</v>
      </c>
      <c r="G84" s="2">
        <v>0</v>
      </c>
      <c r="H84" s="2">
        <v>0</v>
      </c>
      <c r="I84" s="2">
        <v>0</v>
      </c>
      <c r="J84" s="2">
        <v>0</v>
      </c>
      <c r="K84" s="3">
        <v>0</v>
      </c>
      <c r="M84" s="2">
        <v>65</v>
      </c>
      <c r="N84" s="2">
        <v>1</v>
      </c>
      <c r="O84" s="2">
        <v>1</v>
      </c>
      <c r="P84" s="2">
        <v>0</v>
      </c>
      <c r="Q84" s="2">
        <v>0</v>
      </c>
      <c r="R84" s="2">
        <v>0</v>
      </c>
      <c r="S84" s="3">
        <v>0</v>
      </c>
      <c r="T84" s="2">
        <v>0</v>
      </c>
      <c r="U84" s="2">
        <v>0</v>
      </c>
      <c r="V84" s="2">
        <v>65</v>
      </c>
      <c r="W84" s="2">
        <v>65</v>
      </c>
      <c r="X84" s="2">
        <v>0</v>
      </c>
      <c r="Y84" s="2">
        <v>0</v>
      </c>
      <c r="Z84" s="3">
        <v>0</v>
      </c>
      <c r="AA84" s="2">
        <v>0</v>
      </c>
      <c r="AB84" s="2">
        <v>0</v>
      </c>
      <c r="AC84" s="2">
        <v>0</v>
      </c>
      <c r="AD84" s="2">
        <v>0</v>
      </c>
      <c r="AE84" s="2">
        <v>0</v>
      </c>
      <c r="AF84" s="2">
        <v>0</v>
      </c>
      <c r="AG84" s="3">
        <v>0</v>
      </c>
      <c r="AH84" s="2">
        <v>0</v>
      </c>
      <c r="AI84" s="2">
        <v>0</v>
      </c>
      <c r="AJ84" s="2">
        <v>76</v>
      </c>
      <c r="AK84" s="2">
        <v>0</v>
      </c>
      <c r="AL84" s="2">
        <v>0</v>
      </c>
      <c r="AM84" s="2">
        <v>0</v>
      </c>
      <c r="AN84" s="3">
        <v>0</v>
      </c>
      <c r="AO84" s="2">
        <v>0</v>
      </c>
      <c r="AP84" s="2">
        <v>80</v>
      </c>
      <c r="AQ84" s="2">
        <v>0</v>
      </c>
      <c r="AR84" s="2">
        <v>0</v>
      </c>
      <c r="AS84" s="2">
        <v>0</v>
      </c>
      <c r="AT84" s="2">
        <v>0</v>
      </c>
      <c r="AU84" s="3">
        <v>0</v>
      </c>
      <c r="AV84" s="2">
        <v>0</v>
      </c>
      <c r="AW84" s="2">
        <v>74</v>
      </c>
      <c r="AX84" s="2">
        <v>0</v>
      </c>
      <c r="AY84" s="2">
        <v>0</v>
      </c>
      <c r="AZ84" s="2">
        <v>0</v>
      </c>
      <c r="BA84" s="2">
        <v>0</v>
      </c>
      <c r="BB84" s="3">
        <v>0</v>
      </c>
      <c r="BC84" s="2">
        <v>68</v>
      </c>
      <c r="BD84" s="2">
        <v>0</v>
      </c>
      <c r="BE84" s="2">
        <v>0</v>
      </c>
      <c r="BF84" s="2">
        <v>0</v>
      </c>
      <c r="BG84" s="2">
        <v>0</v>
      </c>
      <c r="BH84" s="2">
        <v>0</v>
      </c>
      <c r="BI84" s="2">
        <v>0</v>
      </c>
      <c r="BJ84" s="2">
        <v>50</v>
      </c>
      <c r="BK84" s="2">
        <v>0</v>
      </c>
      <c r="BL84" s="2">
        <v>0</v>
      </c>
      <c r="BM84" s="2">
        <v>0</v>
      </c>
      <c r="BN84" s="2">
        <v>0</v>
      </c>
      <c r="BO84" s="2">
        <v>0</v>
      </c>
      <c r="BP84" s="2">
        <v>0</v>
      </c>
      <c r="BQ84" s="98">
        <v>0</v>
      </c>
      <c r="BR84" s="2">
        <v>94</v>
      </c>
      <c r="BS84" s="2">
        <v>0</v>
      </c>
      <c r="BT84" s="2">
        <v>0</v>
      </c>
      <c r="BU84" s="2">
        <v>0</v>
      </c>
      <c r="BV84" s="2">
        <v>0</v>
      </c>
      <c r="BW84" s="3">
        <v>0</v>
      </c>
    </row>
    <row r="85" spans="1:75">
      <c r="A85" s="109">
        <v>0.03</v>
      </c>
      <c r="B85" s="115" t="s">
        <v>2202</v>
      </c>
      <c r="C85" s="95">
        <f t="shared" si="19"/>
        <v>0</v>
      </c>
      <c r="D85" s="4">
        <v>100</v>
      </c>
      <c r="E85" s="2">
        <v>0</v>
      </c>
      <c r="F85" s="2">
        <v>0</v>
      </c>
      <c r="G85" s="2">
        <v>0</v>
      </c>
      <c r="H85" s="2">
        <v>0</v>
      </c>
      <c r="I85" s="2">
        <v>0</v>
      </c>
      <c r="J85" s="2">
        <v>0</v>
      </c>
      <c r="K85" s="3">
        <v>0</v>
      </c>
      <c r="M85" s="2">
        <v>65</v>
      </c>
      <c r="N85" s="2">
        <v>65</v>
      </c>
      <c r="O85" s="2">
        <v>45</v>
      </c>
      <c r="P85" s="2">
        <v>0</v>
      </c>
      <c r="Q85" s="2">
        <v>0</v>
      </c>
      <c r="R85" s="2">
        <v>0</v>
      </c>
      <c r="S85" s="3">
        <v>0</v>
      </c>
      <c r="T85" s="2">
        <v>0</v>
      </c>
      <c r="U85" s="2">
        <v>0</v>
      </c>
      <c r="V85" s="2">
        <v>85</v>
      </c>
      <c r="W85" s="2">
        <v>40</v>
      </c>
      <c r="X85" s="2">
        <v>0</v>
      </c>
      <c r="Y85" s="2">
        <v>0</v>
      </c>
      <c r="Z85" s="3">
        <v>0</v>
      </c>
      <c r="AA85" s="2">
        <v>0</v>
      </c>
      <c r="AB85" s="2">
        <v>0</v>
      </c>
      <c r="AC85" s="2">
        <v>0</v>
      </c>
      <c r="AD85" s="2">
        <v>0</v>
      </c>
      <c r="AE85" s="2">
        <v>0</v>
      </c>
      <c r="AF85" s="2">
        <v>0</v>
      </c>
      <c r="AG85" s="3">
        <v>0</v>
      </c>
      <c r="AH85" s="2">
        <v>0</v>
      </c>
      <c r="AI85" s="2">
        <v>0</v>
      </c>
      <c r="AJ85" s="2">
        <v>96</v>
      </c>
      <c r="AK85" s="2">
        <v>0</v>
      </c>
      <c r="AL85" s="2">
        <v>0</v>
      </c>
      <c r="AM85" s="2">
        <v>0</v>
      </c>
      <c r="AN85" s="3">
        <v>0</v>
      </c>
      <c r="AO85" s="2">
        <v>74</v>
      </c>
      <c r="AP85" s="2">
        <v>0</v>
      </c>
      <c r="AQ85" s="2">
        <v>0</v>
      </c>
      <c r="AR85" s="2">
        <v>0</v>
      </c>
      <c r="AS85" s="2">
        <v>0</v>
      </c>
      <c r="AT85" s="2">
        <v>0</v>
      </c>
      <c r="AU85" s="3">
        <v>0</v>
      </c>
      <c r="AV85" s="2">
        <v>0</v>
      </c>
      <c r="AW85" s="2">
        <v>0</v>
      </c>
      <c r="AX85" s="2">
        <v>0</v>
      </c>
      <c r="AY85" s="2">
        <v>0</v>
      </c>
      <c r="AZ85" s="2">
        <v>0</v>
      </c>
      <c r="BA85" s="2">
        <v>0</v>
      </c>
      <c r="BB85" s="3">
        <v>0</v>
      </c>
      <c r="BC85" s="2">
        <v>73</v>
      </c>
      <c r="BD85" s="2">
        <v>0</v>
      </c>
      <c r="BE85" s="2">
        <v>0</v>
      </c>
      <c r="BF85" s="2">
        <v>0</v>
      </c>
      <c r="BG85" s="2">
        <v>0</v>
      </c>
      <c r="BH85" s="2">
        <v>0</v>
      </c>
      <c r="BI85" s="2">
        <v>0</v>
      </c>
      <c r="BJ85" s="2">
        <v>92</v>
      </c>
      <c r="BK85" s="2">
        <v>0</v>
      </c>
      <c r="BL85" s="2">
        <v>0</v>
      </c>
      <c r="BM85" s="2">
        <v>0</v>
      </c>
      <c r="BN85" s="2">
        <v>0</v>
      </c>
      <c r="BO85" s="2">
        <v>0</v>
      </c>
      <c r="BP85" s="2">
        <v>0</v>
      </c>
      <c r="BQ85" s="98">
        <v>0</v>
      </c>
      <c r="BR85" s="2">
        <v>84</v>
      </c>
      <c r="BS85" s="2">
        <v>0</v>
      </c>
      <c r="BT85" s="2">
        <v>0</v>
      </c>
      <c r="BU85" s="2">
        <v>0</v>
      </c>
      <c r="BV85" s="2">
        <v>0</v>
      </c>
      <c r="BW85" s="3">
        <v>0</v>
      </c>
    </row>
    <row r="86" spans="1:75">
      <c r="A86" s="108">
        <v>3</v>
      </c>
      <c r="B86" s="115" t="s">
        <v>2222</v>
      </c>
      <c r="C86" s="95">
        <f t="shared" si="19"/>
        <v>3</v>
      </c>
      <c r="D86" s="4">
        <v>1</v>
      </c>
      <c r="E86" s="2">
        <v>0</v>
      </c>
      <c r="F86" s="2">
        <v>0</v>
      </c>
      <c r="G86" s="2">
        <v>0</v>
      </c>
      <c r="H86" s="2">
        <v>0</v>
      </c>
      <c r="I86" s="2">
        <v>0</v>
      </c>
      <c r="J86" s="2">
        <v>0</v>
      </c>
      <c r="K86" s="3">
        <v>1</v>
      </c>
      <c r="M86" s="2">
        <v>0</v>
      </c>
      <c r="N86" s="2">
        <v>0</v>
      </c>
      <c r="O86" s="2">
        <v>0</v>
      </c>
      <c r="P86" s="2">
        <v>0</v>
      </c>
      <c r="Q86" s="2">
        <v>0</v>
      </c>
      <c r="R86" s="2">
        <v>0</v>
      </c>
      <c r="S86" s="3">
        <v>1</v>
      </c>
      <c r="T86" s="2">
        <v>0</v>
      </c>
      <c r="U86" s="2">
        <v>0</v>
      </c>
      <c r="V86" s="2">
        <v>0</v>
      </c>
      <c r="W86" s="2">
        <v>0</v>
      </c>
      <c r="X86" s="2">
        <v>0</v>
      </c>
      <c r="Y86" s="2">
        <v>0</v>
      </c>
      <c r="Z86" s="3">
        <v>1</v>
      </c>
      <c r="AA86" s="2">
        <v>0</v>
      </c>
      <c r="AB86" s="2">
        <v>0</v>
      </c>
      <c r="AC86" s="2">
        <v>0</v>
      </c>
      <c r="AD86" s="2">
        <v>0</v>
      </c>
      <c r="AE86" s="2">
        <v>0</v>
      </c>
      <c r="AF86" s="2">
        <v>0</v>
      </c>
      <c r="AG86" s="3">
        <v>1</v>
      </c>
      <c r="AH86" s="2">
        <v>0</v>
      </c>
      <c r="AI86" s="2">
        <v>0</v>
      </c>
      <c r="AJ86" s="2">
        <v>0</v>
      </c>
      <c r="AK86" s="2">
        <v>0</v>
      </c>
      <c r="AL86" s="2">
        <v>0</v>
      </c>
      <c r="AM86" s="2">
        <v>0</v>
      </c>
      <c r="AN86" s="3">
        <v>0</v>
      </c>
      <c r="AO86" s="2">
        <v>0</v>
      </c>
      <c r="AP86" s="2">
        <v>0</v>
      </c>
      <c r="AQ86" s="2">
        <v>0</v>
      </c>
      <c r="AR86" s="2">
        <v>0</v>
      </c>
      <c r="AS86" s="2">
        <v>0</v>
      </c>
      <c r="AT86" s="2">
        <v>1</v>
      </c>
      <c r="AU86" s="3">
        <v>0</v>
      </c>
      <c r="AV86" s="2">
        <v>0</v>
      </c>
      <c r="AW86" s="2">
        <v>0</v>
      </c>
      <c r="AX86" s="2">
        <v>0</v>
      </c>
      <c r="AY86" s="2">
        <v>0</v>
      </c>
      <c r="AZ86" s="2">
        <v>0</v>
      </c>
      <c r="BA86" s="2">
        <v>1</v>
      </c>
      <c r="BB86" s="3">
        <v>0</v>
      </c>
      <c r="BC86" s="2">
        <v>0</v>
      </c>
      <c r="BD86" s="2">
        <v>0</v>
      </c>
      <c r="BE86" s="2">
        <v>0</v>
      </c>
      <c r="BF86" s="2">
        <v>0</v>
      </c>
      <c r="BG86" s="2">
        <v>0</v>
      </c>
      <c r="BH86" s="2">
        <v>0</v>
      </c>
      <c r="BI86" s="2">
        <v>1</v>
      </c>
      <c r="BJ86" s="2">
        <v>0</v>
      </c>
      <c r="BK86" s="2">
        <v>0</v>
      </c>
      <c r="BL86" s="2">
        <v>0</v>
      </c>
      <c r="BM86" s="2">
        <v>0</v>
      </c>
      <c r="BN86" s="2">
        <v>0</v>
      </c>
      <c r="BO86" s="2">
        <v>1</v>
      </c>
      <c r="BP86" s="2">
        <v>0</v>
      </c>
      <c r="BQ86" s="98">
        <v>0</v>
      </c>
      <c r="BR86" s="2">
        <v>0</v>
      </c>
      <c r="BS86" s="2">
        <v>0</v>
      </c>
      <c r="BT86" s="2">
        <v>0</v>
      </c>
      <c r="BU86" s="2">
        <v>0</v>
      </c>
      <c r="BV86" s="2">
        <v>0</v>
      </c>
      <c r="BW86" s="3">
        <v>1</v>
      </c>
    </row>
    <row r="87" spans="1:75">
      <c r="A87" s="108">
        <v>0</v>
      </c>
      <c r="B87" s="115" t="s">
        <v>2402</v>
      </c>
      <c r="C87" s="95">
        <f t="shared" si="19"/>
        <v>0</v>
      </c>
      <c r="D87" s="4">
        <v>3</v>
      </c>
      <c r="E87" s="2">
        <v>0</v>
      </c>
      <c r="F87" s="2">
        <v>0</v>
      </c>
      <c r="G87" s="2">
        <v>0</v>
      </c>
      <c r="H87" s="2">
        <v>0</v>
      </c>
      <c r="I87" s="2">
        <v>0</v>
      </c>
      <c r="J87" s="2">
        <v>0</v>
      </c>
      <c r="K87" s="3">
        <v>0</v>
      </c>
      <c r="M87" s="2">
        <v>0</v>
      </c>
      <c r="N87" s="2">
        <v>0</v>
      </c>
      <c r="O87" s="2">
        <v>0</v>
      </c>
      <c r="P87" s="2">
        <v>0</v>
      </c>
      <c r="Q87" s="2">
        <v>0</v>
      </c>
      <c r="R87" s="2">
        <v>0</v>
      </c>
      <c r="S87" s="3">
        <v>0</v>
      </c>
      <c r="T87" s="2">
        <v>0</v>
      </c>
      <c r="U87" s="2">
        <v>0</v>
      </c>
      <c r="V87" s="2">
        <v>0</v>
      </c>
      <c r="W87" s="2">
        <v>0</v>
      </c>
      <c r="X87" s="2">
        <v>0</v>
      </c>
      <c r="Y87" s="2">
        <v>0</v>
      </c>
      <c r="Z87" s="3">
        <v>0</v>
      </c>
      <c r="AA87" s="2">
        <v>0</v>
      </c>
      <c r="AB87" s="2">
        <v>0</v>
      </c>
      <c r="AC87" s="2">
        <v>0</v>
      </c>
      <c r="AD87" s="2">
        <v>0</v>
      </c>
      <c r="AE87" s="2">
        <v>0</v>
      </c>
      <c r="AF87" s="2">
        <v>0</v>
      </c>
      <c r="AG87" s="3">
        <v>0</v>
      </c>
      <c r="AH87" s="2">
        <v>0</v>
      </c>
      <c r="AI87" s="2">
        <v>0</v>
      </c>
      <c r="AJ87" s="2">
        <v>0</v>
      </c>
      <c r="AK87" s="2">
        <v>0</v>
      </c>
      <c r="AL87" s="2">
        <v>0</v>
      </c>
      <c r="AM87" s="2">
        <v>0</v>
      </c>
      <c r="AN87" s="3">
        <v>0</v>
      </c>
      <c r="AO87" s="2">
        <v>0</v>
      </c>
      <c r="AP87" s="2">
        <v>0</v>
      </c>
      <c r="AQ87" s="2">
        <v>0</v>
      </c>
      <c r="AR87" s="2">
        <v>0</v>
      </c>
      <c r="AS87" s="2">
        <v>0</v>
      </c>
      <c r="AT87" s="2">
        <v>0</v>
      </c>
      <c r="AU87" s="3">
        <v>0</v>
      </c>
      <c r="AV87" s="2">
        <v>0</v>
      </c>
      <c r="AW87" s="2">
        <v>0</v>
      </c>
      <c r="AX87" s="2">
        <v>0</v>
      </c>
      <c r="AY87" s="2">
        <v>0</v>
      </c>
      <c r="AZ87" s="2">
        <v>0</v>
      </c>
      <c r="BA87" s="2">
        <v>0</v>
      </c>
      <c r="BB87" s="3">
        <v>0</v>
      </c>
      <c r="BC87" s="2">
        <v>0</v>
      </c>
      <c r="BD87" s="2">
        <v>0</v>
      </c>
      <c r="BE87" s="2">
        <v>0</v>
      </c>
      <c r="BF87" s="2">
        <v>0</v>
      </c>
      <c r="BG87" s="2">
        <v>0</v>
      </c>
      <c r="BH87" s="2">
        <v>0</v>
      </c>
      <c r="BI87" s="2">
        <v>0</v>
      </c>
      <c r="BJ87" s="2">
        <v>0</v>
      </c>
      <c r="BK87" s="2">
        <v>0</v>
      </c>
      <c r="BL87" s="2">
        <v>0</v>
      </c>
      <c r="BM87" s="2">
        <v>0</v>
      </c>
      <c r="BN87" s="2">
        <v>0</v>
      </c>
      <c r="BO87" s="2">
        <v>0</v>
      </c>
      <c r="BP87" s="2">
        <v>0</v>
      </c>
      <c r="BQ87" s="98">
        <v>0</v>
      </c>
      <c r="BR87" s="2">
        <v>0</v>
      </c>
      <c r="BS87" s="2">
        <v>0</v>
      </c>
      <c r="BT87" s="2">
        <v>0</v>
      </c>
      <c r="BU87" s="2">
        <v>0</v>
      </c>
      <c r="BV87" s="2">
        <v>0</v>
      </c>
      <c r="BW87" s="3">
        <v>0</v>
      </c>
    </row>
    <row r="88" spans="1:75">
      <c r="A88" s="108">
        <v>1</v>
      </c>
      <c r="B88" s="115" t="s">
        <v>2719</v>
      </c>
      <c r="C88" s="95">
        <f t="shared" si="19"/>
        <v>1</v>
      </c>
      <c r="D88" s="95">
        <v>6</v>
      </c>
      <c r="E88" s="2">
        <v>0</v>
      </c>
      <c r="F88" s="2">
        <v>0</v>
      </c>
      <c r="G88" s="2">
        <v>0</v>
      </c>
      <c r="H88" s="2">
        <v>0</v>
      </c>
      <c r="I88" s="2">
        <v>0</v>
      </c>
      <c r="J88" s="2">
        <v>0</v>
      </c>
      <c r="K88" s="3">
        <v>1</v>
      </c>
      <c r="M88" s="2">
        <v>0</v>
      </c>
      <c r="N88" s="2">
        <v>0</v>
      </c>
      <c r="O88" s="2">
        <v>0</v>
      </c>
      <c r="P88" s="2">
        <v>0</v>
      </c>
      <c r="Q88" s="2">
        <v>0</v>
      </c>
      <c r="R88" s="2">
        <v>0</v>
      </c>
      <c r="S88" s="3">
        <v>0</v>
      </c>
      <c r="T88" s="2">
        <v>0</v>
      </c>
      <c r="U88" s="2">
        <v>0</v>
      </c>
      <c r="V88" s="2">
        <v>0</v>
      </c>
      <c r="W88" s="2">
        <v>0</v>
      </c>
      <c r="X88" s="2">
        <v>0</v>
      </c>
      <c r="Y88" s="2">
        <v>0</v>
      </c>
      <c r="Z88" s="3">
        <v>6</v>
      </c>
      <c r="AA88" s="2">
        <v>0</v>
      </c>
      <c r="AB88" s="2">
        <v>0</v>
      </c>
      <c r="AC88" s="2">
        <v>0</v>
      </c>
      <c r="AD88" s="2">
        <v>5</v>
      </c>
      <c r="AE88" s="2">
        <v>0</v>
      </c>
      <c r="AF88" s="2">
        <v>0</v>
      </c>
      <c r="AG88" s="3">
        <v>2</v>
      </c>
      <c r="AH88" s="2">
        <v>2</v>
      </c>
      <c r="AI88" s="2">
        <v>0</v>
      </c>
      <c r="AJ88" s="2">
        <v>3</v>
      </c>
      <c r="AK88" s="2">
        <v>0</v>
      </c>
      <c r="AL88" s="2">
        <v>0</v>
      </c>
      <c r="AM88" s="2">
        <v>0</v>
      </c>
      <c r="AN88" s="3">
        <v>0</v>
      </c>
      <c r="AO88" s="2">
        <v>0</v>
      </c>
      <c r="AP88" s="2">
        <v>0</v>
      </c>
      <c r="AQ88" s="2">
        <v>5</v>
      </c>
      <c r="AR88" s="2">
        <v>4</v>
      </c>
      <c r="AS88" s="2">
        <v>5</v>
      </c>
      <c r="AT88" s="2">
        <v>0</v>
      </c>
      <c r="AU88" s="3">
        <v>0</v>
      </c>
      <c r="AV88" s="2">
        <v>0</v>
      </c>
      <c r="AW88" s="2">
        <v>0</v>
      </c>
      <c r="AX88" s="2">
        <v>0</v>
      </c>
      <c r="AY88" s="2">
        <v>0</v>
      </c>
      <c r="AZ88" s="2">
        <v>5</v>
      </c>
      <c r="BA88" s="2">
        <v>0</v>
      </c>
      <c r="BB88" s="3">
        <v>0</v>
      </c>
      <c r="BC88" s="2">
        <v>0</v>
      </c>
      <c r="BD88" s="2">
        <v>0</v>
      </c>
      <c r="BE88" s="2">
        <v>0</v>
      </c>
      <c r="BF88" s="2">
        <v>0</v>
      </c>
      <c r="BG88" s="2">
        <v>0</v>
      </c>
      <c r="BH88" s="2">
        <v>0</v>
      </c>
      <c r="BI88" s="2">
        <v>0</v>
      </c>
      <c r="BJ88" s="2">
        <v>0</v>
      </c>
      <c r="BK88" s="2">
        <v>0</v>
      </c>
      <c r="BL88" s="2">
        <v>0</v>
      </c>
      <c r="BM88" s="2">
        <v>0</v>
      </c>
      <c r="BN88" s="2">
        <v>0</v>
      </c>
      <c r="BO88" s="2">
        <v>0</v>
      </c>
      <c r="BP88" s="2">
        <v>0</v>
      </c>
      <c r="BQ88" s="98">
        <v>0</v>
      </c>
      <c r="BR88" s="2">
        <v>0</v>
      </c>
      <c r="BS88" s="2">
        <v>0</v>
      </c>
      <c r="BT88" s="2">
        <v>0</v>
      </c>
      <c r="BU88" s="2">
        <v>0</v>
      </c>
      <c r="BV88" s="2">
        <v>0</v>
      </c>
      <c r="BW88" s="3">
        <v>0</v>
      </c>
    </row>
    <row r="89" spans="1:75">
      <c r="A89" s="108">
        <v>3</v>
      </c>
      <c r="B89" s="115" t="s">
        <v>2720</v>
      </c>
      <c r="C89" s="95">
        <f t="shared" si="19"/>
        <v>0</v>
      </c>
      <c r="D89" s="4">
        <v>0</v>
      </c>
      <c r="E89" s="2">
        <v>0</v>
      </c>
      <c r="F89" s="2">
        <v>0</v>
      </c>
      <c r="G89" s="2">
        <v>0</v>
      </c>
      <c r="H89" s="2">
        <v>0</v>
      </c>
      <c r="I89" s="2">
        <v>0</v>
      </c>
      <c r="J89" s="2">
        <v>0</v>
      </c>
      <c r="K89" s="3">
        <v>0</v>
      </c>
      <c r="M89" s="2">
        <v>0</v>
      </c>
      <c r="N89" s="2">
        <v>0</v>
      </c>
      <c r="O89" s="2">
        <v>0</v>
      </c>
      <c r="P89" s="2">
        <v>0</v>
      </c>
      <c r="Q89" s="2">
        <v>0</v>
      </c>
      <c r="R89" s="2">
        <v>0</v>
      </c>
      <c r="S89" s="3">
        <v>0</v>
      </c>
      <c r="T89" s="2">
        <v>0</v>
      </c>
      <c r="U89" s="2">
        <v>0</v>
      </c>
      <c r="V89" s="2">
        <v>0</v>
      </c>
      <c r="W89" s="2">
        <v>0</v>
      </c>
      <c r="X89" s="2">
        <v>0</v>
      </c>
      <c r="Y89" s="2">
        <v>0</v>
      </c>
      <c r="Z89" s="3">
        <v>0</v>
      </c>
      <c r="AA89" s="2">
        <v>0</v>
      </c>
      <c r="AB89" s="2">
        <v>0</v>
      </c>
      <c r="AC89" s="2">
        <v>0</v>
      </c>
      <c r="AD89" s="2">
        <v>0</v>
      </c>
      <c r="AE89" s="2">
        <v>0</v>
      </c>
      <c r="AF89" s="2">
        <v>0</v>
      </c>
      <c r="AG89" s="3">
        <v>0</v>
      </c>
      <c r="AH89" s="2">
        <v>0</v>
      </c>
      <c r="AI89" s="2">
        <v>0</v>
      </c>
      <c r="AJ89" s="2">
        <v>0</v>
      </c>
      <c r="AK89" s="2">
        <v>0</v>
      </c>
      <c r="AL89" s="2">
        <v>0</v>
      </c>
      <c r="AM89" s="2">
        <v>0</v>
      </c>
      <c r="AN89" s="3">
        <v>0</v>
      </c>
      <c r="AO89" s="2">
        <v>0</v>
      </c>
      <c r="AP89" s="2">
        <v>0</v>
      </c>
      <c r="AQ89" s="2">
        <v>0</v>
      </c>
      <c r="AR89" s="2">
        <v>0</v>
      </c>
      <c r="AS89" s="2">
        <v>0</v>
      </c>
      <c r="AT89" s="2">
        <v>0</v>
      </c>
      <c r="AU89" s="3">
        <v>0</v>
      </c>
      <c r="AV89" s="2">
        <v>0</v>
      </c>
      <c r="AW89" s="2">
        <v>0</v>
      </c>
      <c r="AX89" s="2">
        <v>0</v>
      </c>
      <c r="AY89" s="2">
        <v>0</v>
      </c>
      <c r="AZ89" s="2">
        <v>0</v>
      </c>
      <c r="BA89" s="2">
        <v>0</v>
      </c>
      <c r="BB89" s="3">
        <v>0</v>
      </c>
      <c r="BC89" s="2">
        <v>0</v>
      </c>
      <c r="BD89" s="2">
        <v>0</v>
      </c>
      <c r="BE89" s="2">
        <v>0</v>
      </c>
      <c r="BF89" s="2">
        <v>0</v>
      </c>
      <c r="BG89" s="2">
        <v>0</v>
      </c>
      <c r="BH89" s="2">
        <v>0</v>
      </c>
      <c r="BI89" s="2">
        <v>0</v>
      </c>
      <c r="BJ89" s="2">
        <v>0</v>
      </c>
      <c r="BK89" s="2">
        <v>0</v>
      </c>
      <c r="BL89" s="2">
        <v>0</v>
      </c>
      <c r="BM89" s="2">
        <v>0</v>
      </c>
      <c r="BN89" s="2">
        <v>0</v>
      </c>
      <c r="BO89" s="2">
        <v>0</v>
      </c>
      <c r="BP89" s="2">
        <v>0</v>
      </c>
      <c r="BQ89" s="98">
        <v>0</v>
      </c>
      <c r="BR89" s="2">
        <v>0</v>
      </c>
      <c r="BS89" s="2">
        <v>0</v>
      </c>
      <c r="BT89" s="2">
        <v>0</v>
      </c>
      <c r="BU89" s="2">
        <v>0</v>
      </c>
      <c r="BV89" s="2">
        <v>0</v>
      </c>
      <c r="BW89" s="3">
        <v>0</v>
      </c>
    </row>
    <row r="90" spans="1:75">
      <c r="A90" s="108">
        <v>2</v>
      </c>
      <c r="B90" s="115" t="s">
        <v>2225</v>
      </c>
      <c r="C90" s="95">
        <f t="shared" si="19"/>
        <v>2</v>
      </c>
      <c r="D90" s="4">
        <v>1</v>
      </c>
      <c r="E90" s="2">
        <v>0</v>
      </c>
      <c r="F90" s="2">
        <v>0</v>
      </c>
      <c r="G90" s="2">
        <v>0</v>
      </c>
      <c r="H90" s="2">
        <v>0</v>
      </c>
      <c r="I90" s="2">
        <v>0</v>
      </c>
      <c r="J90" s="2">
        <v>0</v>
      </c>
      <c r="K90" s="3">
        <v>1</v>
      </c>
      <c r="M90" s="2">
        <v>0</v>
      </c>
      <c r="N90" s="2">
        <v>0</v>
      </c>
      <c r="O90" s="2">
        <v>0</v>
      </c>
      <c r="P90" s="2">
        <v>0</v>
      </c>
      <c r="Q90" s="2">
        <v>0</v>
      </c>
      <c r="R90" s="2">
        <v>0</v>
      </c>
      <c r="S90" s="3">
        <v>1</v>
      </c>
      <c r="T90" s="2">
        <v>0</v>
      </c>
      <c r="U90" s="2">
        <v>0</v>
      </c>
      <c r="V90" s="2">
        <v>0</v>
      </c>
      <c r="W90" s="2">
        <v>0</v>
      </c>
      <c r="X90" s="2">
        <v>0</v>
      </c>
      <c r="Y90" s="2">
        <v>1</v>
      </c>
      <c r="Z90" s="3">
        <v>0</v>
      </c>
      <c r="AA90" s="2">
        <v>0</v>
      </c>
      <c r="AB90" s="2">
        <v>0</v>
      </c>
      <c r="AC90" s="2">
        <v>0</v>
      </c>
      <c r="AD90" s="2">
        <v>0</v>
      </c>
      <c r="AE90" s="2">
        <v>0</v>
      </c>
      <c r="AF90" s="2">
        <v>0</v>
      </c>
      <c r="AG90" s="3">
        <v>1</v>
      </c>
      <c r="AH90" s="2">
        <v>0</v>
      </c>
      <c r="AI90" s="2">
        <v>0</v>
      </c>
      <c r="AJ90" s="2">
        <v>0</v>
      </c>
      <c r="AK90" s="2">
        <v>0</v>
      </c>
      <c r="AL90" s="2">
        <v>0</v>
      </c>
      <c r="AM90" s="2">
        <v>0</v>
      </c>
      <c r="AN90" s="3">
        <v>0</v>
      </c>
      <c r="AO90" s="2">
        <v>0</v>
      </c>
      <c r="AP90" s="2">
        <v>0</v>
      </c>
      <c r="AQ90" s="2">
        <v>0</v>
      </c>
      <c r="AR90" s="2">
        <v>0</v>
      </c>
      <c r="AS90" s="2">
        <v>0</v>
      </c>
      <c r="AT90" s="2">
        <v>0</v>
      </c>
      <c r="AU90" s="3">
        <v>0</v>
      </c>
      <c r="AV90" s="2">
        <v>0</v>
      </c>
      <c r="AW90" s="2">
        <v>0</v>
      </c>
      <c r="AX90" s="2">
        <v>0</v>
      </c>
      <c r="AY90" s="2">
        <v>0</v>
      </c>
      <c r="AZ90" s="2">
        <v>0</v>
      </c>
      <c r="BA90" s="2">
        <v>0</v>
      </c>
      <c r="BB90" s="3">
        <v>0</v>
      </c>
      <c r="BC90" s="2">
        <v>0</v>
      </c>
      <c r="BD90" s="2">
        <v>0</v>
      </c>
      <c r="BE90" s="2">
        <v>0</v>
      </c>
      <c r="BF90" s="2">
        <v>0</v>
      </c>
      <c r="BG90" s="2">
        <v>0</v>
      </c>
      <c r="BH90" s="2">
        <v>0</v>
      </c>
      <c r="BI90" s="2">
        <v>0</v>
      </c>
      <c r="BJ90" s="2">
        <v>0</v>
      </c>
      <c r="BK90" s="2">
        <v>0</v>
      </c>
      <c r="BL90" s="2">
        <v>0</v>
      </c>
      <c r="BM90" s="2">
        <v>0</v>
      </c>
      <c r="BN90" s="2">
        <v>0</v>
      </c>
      <c r="BO90" s="2">
        <v>0</v>
      </c>
      <c r="BP90" s="2">
        <v>0</v>
      </c>
      <c r="BQ90" s="98">
        <v>0</v>
      </c>
      <c r="BR90" s="2">
        <v>0</v>
      </c>
      <c r="BS90" s="2">
        <v>0</v>
      </c>
      <c r="BT90" s="2">
        <v>0</v>
      </c>
      <c r="BU90" s="2">
        <v>0</v>
      </c>
      <c r="BV90" s="2">
        <v>0</v>
      </c>
      <c r="BW90" s="3">
        <v>0</v>
      </c>
    </row>
    <row r="91" spans="1:75">
      <c r="A91" s="108">
        <v>2</v>
      </c>
      <c r="B91" s="115" t="s">
        <v>2223</v>
      </c>
      <c r="C91" s="95">
        <f t="shared" si="19"/>
        <v>2</v>
      </c>
      <c r="D91" s="4">
        <v>1</v>
      </c>
      <c r="E91" s="2">
        <v>0</v>
      </c>
      <c r="F91" s="2">
        <v>0</v>
      </c>
      <c r="G91" s="2">
        <v>0</v>
      </c>
      <c r="H91" s="2">
        <v>0</v>
      </c>
      <c r="I91" s="2">
        <v>0</v>
      </c>
      <c r="J91" s="2">
        <v>0</v>
      </c>
      <c r="K91" s="3">
        <v>1</v>
      </c>
      <c r="M91" s="2">
        <v>0</v>
      </c>
      <c r="N91" s="2">
        <v>0</v>
      </c>
      <c r="O91" s="2">
        <v>0</v>
      </c>
      <c r="P91" s="2">
        <v>0</v>
      </c>
      <c r="Q91" s="2">
        <v>0</v>
      </c>
      <c r="R91" s="2">
        <v>0</v>
      </c>
      <c r="S91" s="3">
        <v>1</v>
      </c>
      <c r="T91" s="2">
        <v>0</v>
      </c>
      <c r="U91" s="2">
        <v>0</v>
      </c>
      <c r="V91" s="2">
        <v>0</v>
      </c>
      <c r="W91" s="2">
        <v>0</v>
      </c>
      <c r="X91" s="2">
        <v>0</v>
      </c>
      <c r="Y91" s="2">
        <v>1</v>
      </c>
      <c r="Z91" s="3">
        <v>0</v>
      </c>
      <c r="AA91" s="2">
        <v>0</v>
      </c>
      <c r="AB91" s="2">
        <v>0</v>
      </c>
      <c r="AC91" s="2">
        <v>0</v>
      </c>
      <c r="AD91" s="2">
        <v>0</v>
      </c>
      <c r="AE91" s="2">
        <v>0</v>
      </c>
      <c r="AF91" s="2">
        <v>0</v>
      </c>
      <c r="AG91" s="3">
        <v>1</v>
      </c>
      <c r="AH91" s="2">
        <v>0</v>
      </c>
      <c r="AI91" s="2">
        <v>0</v>
      </c>
      <c r="AJ91" s="2">
        <v>0</v>
      </c>
      <c r="AK91" s="2">
        <v>0</v>
      </c>
      <c r="AL91" s="2">
        <v>0</v>
      </c>
      <c r="AM91" s="2">
        <v>0</v>
      </c>
      <c r="AN91" s="3">
        <v>1</v>
      </c>
      <c r="AO91" s="2">
        <v>0</v>
      </c>
      <c r="AP91" s="2">
        <v>0</v>
      </c>
      <c r="AQ91" s="2">
        <v>0</v>
      </c>
      <c r="AR91" s="2">
        <v>0</v>
      </c>
      <c r="AS91" s="2">
        <v>0</v>
      </c>
      <c r="AT91" s="2">
        <v>1</v>
      </c>
      <c r="AU91" s="3">
        <v>0</v>
      </c>
      <c r="AV91" s="2">
        <v>0</v>
      </c>
      <c r="AW91" s="2">
        <v>0</v>
      </c>
      <c r="AX91" s="2">
        <v>0</v>
      </c>
      <c r="AY91" s="2">
        <v>0</v>
      </c>
      <c r="AZ91" s="2">
        <v>0</v>
      </c>
      <c r="BA91" s="2">
        <v>1</v>
      </c>
      <c r="BB91" s="3">
        <v>0</v>
      </c>
      <c r="BC91" s="2">
        <v>0</v>
      </c>
      <c r="BD91" s="2">
        <v>0</v>
      </c>
      <c r="BE91" s="2">
        <v>0</v>
      </c>
      <c r="BF91" s="2">
        <v>0</v>
      </c>
      <c r="BG91" s="2">
        <v>0</v>
      </c>
      <c r="BH91" s="2">
        <v>0</v>
      </c>
      <c r="BI91" s="2">
        <v>1</v>
      </c>
      <c r="BJ91" s="2">
        <v>0</v>
      </c>
      <c r="BK91" s="2">
        <v>0</v>
      </c>
      <c r="BL91" s="2">
        <v>0</v>
      </c>
      <c r="BM91" s="2">
        <v>0</v>
      </c>
      <c r="BN91" s="2">
        <v>0</v>
      </c>
      <c r="BO91" s="2">
        <v>0</v>
      </c>
      <c r="BP91" s="2">
        <v>1</v>
      </c>
      <c r="BQ91" s="98">
        <v>0</v>
      </c>
      <c r="BR91" s="2">
        <v>0</v>
      </c>
      <c r="BS91" s="2">
        <v>0</v>
      </c>
      <c r="BT91" s="2">
        <v>0</v>
      </c>
      <c r="BU91" s="2">
        <v>0</v>
      </c>
      <c r="BV91" s="2">
        <v>0</v>
      </c>
      <c r="BW91" s="3">
        <v>1</v>
      </c>
    </row>
    <row r="92" spans="1:75">
      <c r="A92" s="108">
        <v>3</v>
      </c>
      <c r="B92" s="115" t="s">
        <v>2221</v>
      </c>
      <c r="C92" s="95">
        <f t="shared" ref="C92:C94" si="20">(SUM(E92:K92))*A92</f>
        <v>0</v>
      </c>
      <c r="D92" s="4">
        <v>1</v>
      </c>
      <c r="E92" s="2">
        <v>0</v>
      </c>
      <c r="F92" s="2">
        <v>0</v>
      </c>
      <c r="G92" s="2">
        <v>0</v>
      </c>
      <c r="H92" s="2">
        <v>0</v>
      </c>
      <c r="I92" s="2">
        <v>0</v>
      </c>
      <c r="J92" s="2">
        <v>0</v>
      </c>
      <c r="K92" s="3">
        <v>0</v>
      </c>
      <c r="M92" s="2">
        <v>0</v>
      </c>
      <c r="N92" s="2">
        <v>0</v>
      </c>
      <c r="O92" s="2">
        <v>0</v>
      </c>
      <c r="P92" s="2">
        <v>0</v>
      </c>
      <c r="Q92" s="2">
        <v>0</v>
      </c>
      <c r="R92" s="2">
        <v>0</v>
      </c>
      <c r="S92" s="3">
        <v>0</v>
      </c>
      <c r="T92" s="2">
        <v>0</v>
      </c>
      <c r="U92" s="2">
        <v>0</v>
      </c>
      <c r="V92" s="2">
        <v>1</v>
      </c>
      <c r="W92" s="2">
        <v>0</v>
      </c>
      <c r="X92" s="2">
        <v>0</v>
      </c>
      <c r="Y92" s="2">
        <v>0</v>
      </c>
      <c r="Z92" s="3">
        <v>0</v>
      </c>
      <c r="AA92" s="2">
        <v>0</v>
      </c>
      <c r="AB92" s="2">
        <v>1</v>
      </c>
      <c r="AC92" s="2">
        <v>0</v>
      </c>
      <c r="AD92" s="2">
        <v>0</v>
      </c>
      <c r="AE92" s="2">
        <v>0</v>
      </c>
      <c r="AF92" s="2">
        <v>0</v>
      </c>
      <c r="AG92" s="3">
        <v>0</v>
      </c>
      <c r="AH92" s="2">
        <v>0</v>
      </c>
      <c r="AI92" s="2">
        <v>0</v>
      </c>
      <c r="AJ92" s="2">
        <v>0</v>
      </c>
      <c r="AK92" s="2">
        <v>0</v>
      </c>
      <c r="AL92" s="2">
        <v>0</v>
      </c>
      <c r="AM92" s="2">
        <v>0</v>
      </c>
      <c r="AN92" s="3">
        <v>0</v>
      </c>
      <c r="AO92" s="2">
        <v>0</v>
      </c>
      <c r="AP92" s="2">
        <v>0</v>
      </c>
      <c r="AQ92" s="2">
        <v>0</v>
      </c>
      <c r="AR92" s="2">
        <v>0</v>
      </c>
      <c r="AS92" s="2">
        <v>0.3</v>
      </c>
      <c r="AT92" s="2">
        <v>0</v>
      </c>
      <c r="AU92" s="3">
        <v>0</v>
      </c>
      <c r="AV92" s="2">
        <v>0</v>
      </c>
      <c r="AW92" s="2">
        <v>0</v>
      </c>
      <c r="AX92" s="2">
        <v>0</v>
      </c>
      <c r="AY92" s="2">
        <v>0</v>
      </c>
      <c r="AZ92" s="2">
        <v>0</v>
      </c>
      <c r="BA92" s="2">
        <v>0</v>
      </c>
      <c r="BB92" s="3">
        <v>0</v>
      </c>
      <c r="BC92" s="2">
        <v>0</v>
      </c>
      <c r="BD92" s="2">
        <v>0</v>
      </c>
      <c r="BE92" s="2">
        <v>0</v>
      </c>
      <c r="BF92" s="2">
        <v>0</v>
      </c>
      <c r="BG92" s="2">
        <v>0</v>
      </c>
      <c r="BH92" s="2">
        <v>0</v>
      </c>
      <c r="BI92" s="2">
        <v>0</v>
      </c>
      <c r="BJ92" s="2">
        <v>0</v>
      </c>
      <c r="BK92" s="2">
        <v>0</v>
      </c>
      <c r="BL92" s="2">
        <v>0</v>
      </c>
      <c r="BM92" s="2">
        <v>0</v>
      </c>
      <c r="BN92" s="2">
        <v>0</v>
      </c>
      <c r="BO92" s="2">
        <v>0</v>
      </c>
      <c r="BP92" s="2">
        <v>0</v>
      </c>
      <c r="BQ92" s="98">
        <v>0</v>
      </c>
      <c r="BR92" s="2">
        <v>0</v>
      </c>
      <c r="BS92" s="2">
        <v>0</v>
      </c>
      <c r="BT92" s="2">
        <v>0</v>
      </c>
      <c r="BU92" s="2">
        <v>0</v>
      </c>
      <c r="BV92" s="2">
        <v>0</v>
      </c>
      <c r="BW92" s="3">
        <v>0</v>
      </c>
    </row>
    <row r="93" spans="1:75">
      <c r="A93" s="108">
        <v>2</v>
      </c>
      <c r="B93" s="115" t="s">
        <v>1450</v>
      </c>
      <c r="C93" s="95">
        <f t="shared" si="20"/>
        <v>0</v>
      </c>
      <c r="D93" s="4">
        <v>1</v>
      </c>
      <c r="E93" s="2">
        <v>0</v>
      </c>
      <c r="F93" s="2">
        <v>0</v>
      </c>
      <c r="G93" s="2">
        <v>0</v>
      </c>
      <c r="H93" s="2">
        <v>0</v>
      </c>
      <c r="I93" s="2">
        <v>0</v>
      </c>
      <c r="J93" s="2">
        <v>0</v>
      </c>
      <c r="K93" s="3">
        <v>0</v>
      </c>
      <c r="M93" s="2">
        <v>0</v>
      </c>
      <c r="N93" s="2">
        <v>0.5</v>
      </c>
      <c r="O93" s="2">
        <v>0</v>
      </c>
      <c r="P93" s="2">
        <v>0</v>
      </c>
      <c r="Q93" s="2">
        <v>0</v>
      </c>
      <c r="R93" s="2">
        <v>0</v>
      </c>
      <c r="S93" s="3">
        <v>0</v>
      </c>
      <c r="T93" s="2">
        <v>0</v>
      </c>
      <c r="U93" s="2">
        <v>0</v>
      </c>
      <c r="V93" s="2">
        <v>0</v>
      </c>
      <c r="W93" s="2">
        <v>0</v>
      </c>
      <c r="X93" s="2">
        <v>0</v>
      </c>
      <c r="Y93" s="2">
        <v>0</v>
      </c>
      <c r="Z93" s="3">
        <v>0</v>
      </c>
      <c r="AA93" s="2">
        <v>0</v>
      </c>
      <c r="AB93" s="2">
        <v>0</v>
      </c>
      <c r="AC93" s="2">
        <v>0</v>
      </c>
      <c r="AD93" s="2">
        <v>0</v>
      </c>
      <c r="AE93" s="2">
        <v>0</v>
      </c>
      <c r="AF93" s="2">
        <v>0</v>
      </c>
      <c r="AG93" s="3">
        <v>0</v>
      </c>
      <c r="AH93" s="2">
        <v>0</v>
      </c>
      <c r="AI93" s="2">
        <v>0</v>
      </c>
      <c r="AJ93" s="2">
        <v>0</v>
      </c>
      <c r="AK93" s="2">
        <v>0</v>
      </c>
      <c r="AL93" s="2">
        <v>0</v>
      </c>
      <c r="AM93" s="2">
        <v>0</v>
      </c>
      <c r="AN93" s="3">
        <v>0</v>
      </c>
      <c r="AO93" s="2">
        <v>0</v>
      </c>
      <c r="AP93" s="2">
        <v>0</v>
      </c>
      <c r="AQ93" s="2">
        <v>0</v>
      </c>
      <c r="AR93" s="2">
        <v>0</v>
      </c>
      <c r="AS93" s="2">
        <v>0</v>
      </c>
      <c r="AT93" s="2">
        <v>0</v>
      </c>
      <c r="AU93" s="3">
        <v>0</v>
      </c>
      <c r="AV93" s="2">
        <v>0</v>
      </c>
      <c r="AW93" s="2">
        <v>0</v>
      </c>
      <c r="AX93" s="2">
        <v>0</v>
      </c>
      <c r="AY93" s="2">
        <v>0</v>
      </c>
      <c r="AZ93" s="2">
        <v>0</v>
      </c>
      <c r="BA93" s="2">
        <v>0</v>
      </c>
      <c r="BB93" s="3">
        <v>0</v>
      </c>
      <c r="BC93" s="2">
        <v>0</v>
      </c>
      <c r="BD93" s="2">
        <v>1</v>
      </c>
      <c r="BE93" s="2">
        <v>0</v>
      </c>
      <c r="BF93" s="2">
        <v>0</v>
      </c>
      <c r="BG93" s="2">
        <v>0</v>
      </c>
      <c r="BH93" s="2">
        <v>0</v>
      </c>
      <c r="BI93" s="2">
        <v>0</v>
      </c>
      <c r="BJ93" s="2">
        <v>0</v>
      </c>
      <c r="BK93" s="2">
        <v>0</v>
      </c>
      <c r="BL93" s="2">
        <v>0</v>
      </c>
      <c r="BM93" s="2">
        <v>0</v>
      </c>
      <c r="BN93" s="2">
        <v>0</v>
      </c>
      <c r="BO93" s="2">
        <v>0</v>
      </c>
      <c r="BP93" s="2">
        <v>0</v>
      </c>
      <c r="BQ93" s="98">
        <v>0</v>
      </c>
      <c r="BR93" s="2">
        <v>0</v>
      </c>
      <c r="BS93" s="2">
        <v>0</v>
      </c>
      <c r="BT93" s="2">
        <v>0</v>
      </c>
      <c r="BU93" s="2">
        <v>0</v>
      </c>
      <c r="BV93" s="2">
        <v>0</v>
      </c>
      <c r="BW93" s="3">
        <v>0</v>
      </c>
    </row>
    <row r="94" spans="1:75">
      <c r="A94" s="108">
        <v>1</v>
      </c>
      <c r="B94" s="115" t="s">
        <v>945</v>
      </c>
      <c r="C94" s="95">
        <f t="shared" si="20"/>
        <v>0</v>
      </c>
      <c r="D94" s="4">
        <v>2</v>
      </c>
      <c r="E94" s="2">
        <v>0</v>
      </c>
      <c r="F94" s="2">
        <v>0</v>
      </c>
      <c r="G94" s="2">
        <v>0</v>
      </c>
      <c r="H94" s="2">
        <v>0</v>
      </c>
      <c r="I94" s="2">
        <v>0</v>
      </c>
      <c r="J94" s="2">
        <v>0</v>
      </c>
      <c r="K94" s="3">
        <v>0</v>
      </c>
      <c r="M94" s="2">
        <v>0</v>
      </c>
      <c r="N94" s="2">
        <v>0</v>
      </c>
      <c r="O94" s="2">
        <v>0</v>
      </c>
      <c r="P94" s="2">
        <v>0</v>
      </c>
      <c r="Q94" s="2">
        <v>0</v>
      </c>
      <c r="R94" s="2">
        <v>0</v>
      </c>
      <c r="S94" s="3">
        <v>0</v>
      </c>
      <c r="T94" s="2">
        <v>0</v>
      </c>
      <c r="U94" s="2">
        <v>0</v>
      </c>
      <c r="V94" s="2">
        <v>0</v>
      </c>
      <c r="W94" s="2">
        <v>0</v>
      </c>
      <c r="X94" s="2">
        <v>0</v>
      </c>
      <c r="Y94" s="2">
        <v>0</v>
      </c>
      <c r="Z94" s="3">
        <v>0</v>
      </c>
      <c r="AA94" s="2">
        <v>0</v>
      </c>
      <c r="AB94" s="2">
        <v>0</v>
      </c>
      <c r="AC94" s="2">
        <v>0</v>
      </c>
      <c r="AD94" s="2">
        <v>0</v>
      </c>
      <c r="AE94" s="2">
        <v>0</v>
      </c>
      <c r="AF94" s="2">
        <v>0</v>
      </c>
      <c r="AG94" s="3">
        <v>0</v>
      </c>
      <c r="AH94" s="2">
        <v>0</v>
      </c>
      <c r="AI94" s="2">
        <v>0</v>
      </c>
      <c r="AJ94" s="2">
        <v>0</v>
      </c>
      <c r="AK94" s="2">
        <v>0</v>
      </c>
      <c r="AL94" s="2">
        <v>0</v>
      </c>
      <c r="AM94" s="2">
        <v>0</v>
      </c>
      <c r="AN94" s="3">
        <v>0</v>
      </c>
      <c r="AO94" s="2">
        <v>0</v>
      </c>
      <c r="AP94" s="2">
        <v>0</v>
      </c>
      <c r="AQ94" s="2">
        <v>0</v>
      </c>
      <c r="AR94" s="2">
        <v>0</v>
      </c>
      <c r="AS94" s="2">
        <v>0</v>
      </c>
      <c r="AT94" s="2">
        <v>0</v>
      </c>
      <c r="AU94" s="3">
        <v>0</v>
      </c>
      <c r="AV94" s="2">
        <v>0</v>
      </c>
      <c r="AW94" s="2">
        <v>0</v>
      </c>
      <c r="AX94" s="2">
        <v>0</v>
      </c>
      <c r="AY94" s="2">
        <v>0</v>
      </c>
      <c r="AZ94" s="2">
        <v>0</v>
      </c>
      <c r="BA94" s="2">
        <v>0</v>
      </c>
      <c r="BB94" s="3">
        <v>0</v>
      </c>
      <c r="BC94" s="2">
        <v>0</v>
      </c>
      <c r="BD94" s="2">
        <v>0</v>
      </c>
      <c r="BE94" s="2">
        <v>0</v>
      </c>
      <c r="BF94" s="2">
        <v>0</v>
      </c>
      <c r="BG94" s="2">
        <v>0</v>
      </c>
      <c r="BH94" s="2">
        <v>0</v>
      </c>
      <c r="BI94" s="2">
        <v>0</v>
      </c>
      <c r="BJ94" s="2">
        <v>0</v>
      </c>
      <c r="BK94" s="2">
        <v>2</v>
      </c>
      <c r="BL94" s="2">
        <v>0</v>
      </c>
      <c r="BM94" s="2">
        <v>0</v>
      </c>
      <c r="BN94" s="2">
        <v>0</v>
      </c>
      <c r="BO94" s="2">
        <v>0</v>
      </c>
      <c r="BP94" s="2">
        <v>0</v>
      </c>
      <c r="BQ94" s="98">
        <v>0</v>
      </c>
      <c r="BR94" s="2">
        <v>0</v>
      </c>
      <c r="BS94" s="2">
        <v>0</v>
      </c>
      <c r="BT94" s="2">
        <v>0</v>
      </c>
      <c r="BU94" s="2">
        <v>0</v>
      </c>
      <c r="BV94" s="2">
        <v>0</v>
      </c>
      <c r="BW94" s="3">
        <v>0</v>
      </c>
    </row>
    <row r="95" spans="1:75">
      <c r="A95" s="108">
        <v>1</v>
      </c>
      <c r="B95" s="115" t="s">
        <v>2724</v>
      </c>
      <c r="C95" s="95">
        <f t="shared" si="18"/>
        <v>0</v>
      </c>
      <c r="D95" s="4">
        <v>1</v>
      </c>
      <c r="E95" s="2">
        <v>0</v>
      </c>
      <c r="F95" s="2">
        <v>0</v>
      </c>
      <c r="G95" s="2">
        <v>0</v>
      </c>
      <c r="H95" s="2">
        <v>0</v>
      </c>
      <c r="I95" s="2">
        <v>0</v>
      </c>
      <c r="J95" s="2">
        <v>0</v>
      </c>
      <c r="K95" s="3">
        <v>0</v>
      </c>
      <c r="L95" s="3">
        <v>1</v>
      </c>
      <c r="M95" s="2">
        <v>0</v>
      </c>
      <c r="N95" s="2">
        <v>0</v>
      </c>
      <c r="O95" s="2">
        <v>0</v>
      </c>
      <c r="P95" s="2">
        <v>0</v>
      </c>
      <c r="Q95" s="2">
        <v>0</v>
      </c>
      <c r="R95" s="2">
        <v>0</v>
      </c>
      <c r="S95" s="3">
        <v>0</v>
      </c>
      <c r="T95" s="2">
        <v>0</v>
      </c>
      <c r="U95" s="2">
        <v>0</v>
      </c>
      <c r="V95" s="2">
        <v>0</v>
      </c>
      <c r="W95" s="2">
        <v>0</v>
      </c>
      <c r="X95" s="2">
        <v>0</v>
      </c>
      <c r="Y95" s="2">
        <v>0</v>
      </c>
      <c r="Z95" s="3">
        <v>0</v>
      </c>
      <c r="AA95" s="2">
        <v>0</v>
      </c>
      <c r="AB95" s="2">
        <v>0</v>
      </c>
      <c r="AC95" s="2">
        <v>0</v>
      </c>
      <c r="AD95" s="2">
        <v>0</v>
      </c>
      <c r="AE95" s="2">
        <v>0</v>
      </c>
      <c r="AF95" s="2">
        <v>0</v>
      </c>
      <c r="AG95" s="3">
        <v>0</v>
      </c>
      <c r="AH95" s="2">
        <v>0</v>
      </c>
      <c r="AI95" s="2">
        <v>0</v>
      </c>
      <c r="AJ95" s="2">
        <v>0</v>
      </c>
      <c r="AK95" s="2">
        <v>0</v>
      </c>
      <c r="AL95" s="2">
        <v>0</v>
      </c>
      <c r="AM95" s="2">
        <v>0</v>
      </c>
      <c r="AN95" s="3">
        <v>0</v>
      </c>
      <c r="AO95" s="2">
        <v>0</v>
      </c>
      <c r="AP95" s="2">
        <v>0</v>
      </c>
      <c r="AQ95" s="2">
        <v>0</v>
      </c>
      <c r="AR95" s="2">
        <v>0</v>
      </c>
      <c r="AS95" s="2">
        <v>0</v>
      </c>
      <c r="AT95" s="2">
        <v>0</v>
      </c>
      <c r="AU95" s="3">
        <v>0</v>
      </c>
      <c r="AV95" s="2">
        <v>0</v>
      </c>
      <c r="AW95" s="2">
        <v>0</v>
      </c>
      <c r="AX95" s="2">
        <v>0</v>
      </c>
      <c r="AY95" s="2">
        <v>0</v>
      </c>
      <c r="AZ95" s="2">
        <v>0</v>
      </c>
      <c r="BA95" s="2">
        <v>0</v>
      </c>
      <c r="BB95" s="3">
        <v>0</v>
      </c>
      <c r="BC95" s="2">
        <v>0</v>
      </c>
      <c r="BD95" s="2">
        <v>0</v>
      </c>
      <c r="BE95" s="2">
        <v>0</v>
      </c>
      <c r="BF95" s="2">
        <v>0</v>
      </c>
      <c r="BG95" s="2">
        <v>0</v>
      </c>
      <c r="BH95" s="2">
        <v>0</v>
      </c>
      <c r="BI95" s="2">
        <v>0</v>
      </c>
      <c r="BJ95" s="2">
        <v>0</v>
      </c>
      <c r="BK95" s="2">
        <v>0</v>
      </c>
      <c r="BL95" s="2">
        <v>0</v>
      </c>
      <c r="BM95" s="2">
        <v>0</v>
      </c>
      <c r="BN95" s="2">
        <v>0</v>
      </c>
      <c r="BO95" s="2">
        <v>0</v>
      </c>
      <c r="BP95" s="2">
        <v>0</v>
      </c>
      <c r="BQ95" s="98">
        <v>0</v>
      </c>
      <c r="BR95" s="2">
        <v>0</v>
      </c>
      <c r="BS95" s="2">
        <v>0</v>
      </c>
      <c r="BT95" s="2">
        <v>0</v>
      </c>
      <c r="BU95" s="2">
        <v>0</v>
      </c>
      <c r="BV95" s="2">
        <v>0</v>
      </c>
      <c r="BW95" s="3">
        <v>0</v>
      </c>
    </row>
    <row r="96" spans="1:75">
      <c r="A96" s="109">
        <f>1/50</f>
        <v>0.02</v>
      </c>
      <c r="B96" s="115" t="s">
        <v>2127</v>
      </c>
      <c r="C96" s="95">
        <f t="shared" si="18"/>
        <v>0.4</v>
      </c>
      <c r="D96" s="4" t="s">
        <v>101</v>
      </c>
      <c r="E96" s="2">
        <v>0</v>
      </c>
      <c r="F96" s="2">
        <v>0</v>
      </c>
      <c r="G96" s="2">
        <v>0</v>
      </c>
      <c r="H96" s="2">
        <v>0</v>
      </c>
      <c r="I96" s="2">
        <v>0</v>
      </c>
      <c r="J96" s="2">
        <v>0</v>
      </c>
      <c r="K96" s="3">
        <v>20</v>
      </c>
      <c r="M96" s="2">
        <v>0</v>
      </c>
      <c r="N96" s="2">
        <v>0</v>
      </c>
      <c r="O96" s="2">
        <v>0</v>
      </c>
      <c r="P96" s="2">
        <v>0</v>
      </c>
      <c r="Q96" s="2">
        <v>0</v>
      </c>
      <c r="R96" s="2">
        <v>0</v>
      </c>
      <c r="S96" s="3">
        <v>0</v>
      </c>
      <c r="T96" s="2">
        <v>0</v>
      </c>
      <c r="U96" s="2">
        <v>0</v>
      </c>
      <c r="V96" s="2">
        <v>0</v>
      </c>
      <c r="W96" s="2">
        <v>0</v>
      </c>
      <c r="X96" s="2">
        <v>0</v>
      </c>
      <c r="Y96" s="2">
        <v>0</v>
      </c>
      <c r="Z96" s="3">
        <v>0</v>
      </c>
      <c r="AA96" s="2">
        <v>0</v>
      </c>
      <c r="AB96" s="2">
        <v>0</v>
      </c>
      <c r="AC96" s="2">
        <v>0</v>
      </c>
      <c r="AD96" s="2">
        <v>0</v>
      </c>
      <c r="AE96" s="2">
        <v>0</v>
      </c>
      <c r="AF96" s="2">
        <v>0</v>
      </c>
      <c r="AG96" s="3">
        <v>0</v>
      </c>
      <c r="AH96" s="2">
        <v>0</v>
      </c>
      <c r="AI96" s="2">
        <v>0</v>
      </c>
      <c r="AJ96" s="2">
        <v>0</v>
      </c>
      <c r="AK96" s="2">
        <v>0</v>
      </c>
      <c r="AL96" s="2">
        <v>0</v>
      </c>
      <c r="AM96" s="2">
        <v>0</v>
      </c>
      <c r="AN96" s="3">
        <v>0</v>
      </c>
      <c r="AO96" s="2">
        <v>0</v>
      </c>
      <c r="AP96" s="2">
        <v>0</v>
      </c>
      <c r="AQ96" s="2">
        <v>0</v>
      </c>
      <c r="AR96" s="2">
        <v>0</v>
      </c>
      <c r="AS96" s="2">
        <v>0</v>
      </c>
      <c r="AT96" s="2">
        <v>0</v>
      </c>
      <c r="AU96" s="3">
        <v>0</v>
      </c>
      <c r="AV96" s="2">
        <v>0</v>
      </c>
      <c r="AW96" s="2">
        <v>0</v>
      </c>
      <c r="AX96" s="2">
        <v>0</v>
      </c>
      <c r="AY96" s="2">
        <v>0</v>
      </c>
      <c r="AZ96" s="2">
        <v>0</v>
      </c>
      <c r="BA96" s="2">
        <v>0</v>
      </c>
      <c r="BB96" s="3">
        <v>0</v>
      </c>
      <c r="BC96" s="2">
        <v>0</v>
      </c>
      <c r="BD96" s="2">
        <v>0</v>
      </c>
      <c r="BE96" s="2">
        <v>0</v>
      </c>
      <c r="BF96" s="2">
        <v>0</v>
      </c>
      <c r="BG96" s="2">
        <v>0</v>
      </c>
      <c r="BH96" s="2">
        <v>0</v>
      </c>
      <c r="BI96" s="2">
        <v>0</v>
      </c>
      <c r="BJ96" s="2">
        <v>0</v>
      </c>
      <c r="BK96" s="2">
        <v>0</v>
      </c>
      <c r="BL96" s="2">
        <v>0</v>
      </c>
      <c r="BM96" s="2">
        <v>0</v>
      </c>
      <c r="BN96" s="2">
        <v>0</v>
      </c>
      <c r="BO96" s="2">
        <v>0</v>
      </c>
      <c r="BP96" s="2">
        <v>0</v>
      </c>
      <c r="BQ96" s="98">
        <v>0</v>
      </c>
      <c r="BR96" s="2">
        <v>0</v>
      </c>
      <c r="BS96" s="2">
        <v>0</v>
      </c>
      <c r="BT96" s="2">
        <v>0</v>
      </c>
      <c r="BU96" s="2">
        <v>0</v>
      </c>
      <c r="BV96" s="2">
        <v>0</v>
      </c>
      <c r="BW96" s="3">
        <v>0</v>
      </c>
    </row>
    <row r="97" spans="1:75">
      <c r="A97" s="108">
        <v>0</v>
      </c>
      <c r="B97" s="115" t="s">
        <v>2204</v>
      </c>
      <c r="C97" s="95">
        <f t="shared" si="18"/>
        <v>0</v>
      </c>
      <c r="D97" s="4">
        <v>6</v>
      </c>
      <c r="E97" s="2">
        <v>0</v>
      </c>
      <c r="F97" s="2">
        <v>0</v>
      </c>
      <c r="G97" s="2">
        <v>0</v>
      </c>
      <c r="H97" s="2">
        <v>0</v>
      </c>
      <c r="I97" s="2">
        <v>0</v>
      </c>
      <c r="J97" s="2">
        <v>0</v>
      </c>
      <c r="K97" s="3">
        <v>0</v>
      </c>
      <c r="M97" s="2">
        <v>0</v>
      </c>
      <c r="N97" s="2">
        <v>0</v>
      </c>
      <c r="O97" s="2">
        <v>0</v>
      </c>
      <c r="P97" s="2">
        <v>0</v>
      </c>
      <c r="Q97" s="2">
        <v>0</v>
      </c>
      <c r="R97" s="2">
        <v>2</v>
      </c>
      <c r="S97" s="3">
        <v>0</v>
      </c>
      <c r="T97" s="2">
        <v>0</v>
      </c>
      <c r="U97" s="2">
        <v>0</v>
      </c>
      <c r="V97" s="2">
        <v>0</v>
      </c>
      <c r="W97" s="2">
        <v>0</v>
      </c>
      <c r="X97" s="2">
        <v>0</v>
      </c>
      <c r="Y97" s="2">
        <v>0</v>
      </c>
      <c r="Z97" s="3">
        <v>0</v>
      </c>
      <c r="AA97" s="2">
        <v>0</v>
      </c>
      <c r="AB97" s="2">
        <v>0</v>
      </c>
      <c r="AC97" s="2">
        <v>2</v>
      </c>
      <c r="AD97" s="2">
        <v>0</v>
      </c>
      <c r="AE97" s="2">
        <v>0</v>
      </c>
      <c r="AF97" s="2">
        <v>0</v>
      </c>
      <c r="AG97" s="3">
        <v>0</v>
      </c>
      <c r="AH97" s="2">
        <v>0</v>
      </c>
      <c r="AI97" s="2">
        <v>0</v>
      </c>
      <c r="AJ97" s="2">
        <v>0</v>
      </c>
      <c r="AK97" s="2">
        <v>0</v>
      </c>
      <c r="AL97" s="2">
        <v>0</v>
      </c>
      <c r="AM97" s="2">
        <v>0</v>
      </c>
      <c r="AN97" s="3">
        <v>0</v>
      </c>
      <c r="AO97" s="2">
        <v>0</v>
      </c>
      <c r="AP97" s="2">
        <v>0</v>
      </c>
      <c r="AQ97" s="2">
        <v>0</v>
      </c>
      <c r="AR97" s="2">
        <v>0</v>
      </c>
      <c r="AS97" s="2">
        <v>0</v>
      </c>
      <c r="AT97" s="2">
        <v>0</v>
      </c>
      <c r="AU97" s="3">
        <v>0</v>
      </c>
      <c r="AV97" s="2">
        <v>0</v>
      </c>
      <c r="AW97" s="2">
        <v>0</v>
      </c>
      <c r="AX97" s="2">
        <v>0</v>
      </c>
      <c r="AY97" s="2">
        <v>0</v>
      </c>
      <c r="AZ97" s="2">
        <v>0</v>
      </c>
      <c r="BA97" s="2">
        <v>0</v>
      </c>
      <c r="BB97" s="3">
        <v>0</v>
      </c>
      <c r="BC97" s="2">
        <v>0</v>
      </c>
      <c r="BD97" s="2">
        <v>0</v>
      </c>
      <c r="BE97" s="2">
        <v>0</v>
      </c>
      <c r="BF97" s="2">
        <v>0</v>
      </c>
      <c r="BG97" s="2">
        <v>0</v>
      </c>
      <c r="BH97" s="2">
        <v>0</v>
      </c>
      <c r="BI97" s="2">
        <v>0</v>
      </c>
      <c r="BJ97" s="2">
        <v>0</v>
      </c>
      <c r="BK97" s="2">
        <v>0</v>
      </c>
      <c r="BL97" s="2">
        <v>0</v>
      </c>
      <c r="BM97" s="2">
        <v>0</v>
      </c>
      <c r="BN97" s="2">
        <v>0</v>
      </c>
      <c r="BO97" s="2">
        <v>0</v>
      </c>
      <c r="BP97" s="2">
        <v>0</v>
      </c>
      <c r="BQ97" s="98">
        <v>0</v>
      </c>
      <c r="BR97" s="2">
        <v>0</v>
      </c>
      <c r="BS97" s="2">
        <v>0</v>
      </c>
      <c r="BT97" s="2">
        <v>0</v>
      </c>
      <c r="BU97" s="2">
        <v>0</v>
      </c>
      <c r="BV97" s="2">
        <v>0</v>
      </c>
      <c r="BW97" s="3">
        <v>0</v>
      </c>
    </row>
    <row r="98" spans="1:75">
      <c r="A98" s="109">
        <v>0.06</v>
      </c>
      <c r="B98" s="115" t="s">
        <v>1149</v>
      </c>
      <c r="C98" s="95">
        <f>(SUM(E98:K98))*A98</f>
        <v>0</v>
      </c>
      <c r="D98" s="4">
        <v>100</v>
      </c>
      <c r="E98" s="2">
        <v>0</v>
      </c>
      <c r="F98" s="2">
        <v>0</v>
      </c>
      <c r="G98" s="2">
        <v>0</v>
      </c>
      <c r="H98" s="2">
        <v>0</v>
      </c>
      <c r="I98" s="2">
        <v>0</v>
      </c>
      <c r="J98" s="2">
        <v>0</v>
      </c>
      <c r="K98" s="3">
        <v>0</v>
      </c>
      <c r="M98" s="2">
        <v>0</v>
      </c>
      <c r="N98" s="2">
        <v>0</v>
      </c>
      <c r="O98" s="2">
        <v>0</v>
      </c>
      <c r="P98" s="2">
        <v>0</v>
      </c>
      <c r="Q98" s="2">
        <v>0</v>
      </c>
      <c r="R98" s="2">
        <v>0</v>
      </c>
      <c r="S98" s="3">
        <v>0</v>
      </c>
      <c r="T98" s="2">
        <v>0</v>
      </c>
      <c r="U98" s="2">
        <v>0</v>
      </c>
      <c r="V98" s="2">
        <v>0</v>
      </c>
      <c r="W98" s="2">
        <v>0</v>
      </c>
      <c r="X98" s="2">
        <v>0</v>
      </c>
      <c r="Y98" s="2">
        <v>0</v>
      </c>
      <c r="Z98" s="3">
        <v>0</v>
      </c>
      <c r="AA98" s="2">
        <v>0</v>
      </c>
      <c r="AB98" s="2">
        <v>0</v>
      </c>
      <c r="AC98" s="2">
        <v>0</v>
      </c>
      <c r="AD98" s="2">
        <v>0</v>
      </c>
      <c r="AE98" s="2">
        <v>0</v>
      </c>
      <c r="AF98" s="2">
        <v>0</v>
      </c>
      <c r="AG98" s="3">
        <v>0</v>
      </c>
      <c r="AH98" s="2">
        <v>0</v>
      </c>
      <c r="AI98" s="2">
        <v>0</v>
      </c>
      <c r="AJ98" s="2">
        <v>65</v>
      </c>
      <c r="AK98" s="2">
        <v>0</v>
      </c>
      <c r="AL98" s="2">
        <v>0</v>
      </c>
      <c r="AM98" s="2">
        <v>0</v>
      </c>
      <c r="AN98" s="3">
        <v>0</v>
      </c>
      <c r="AO98" s="2">
        <v>0</v>
      </c>
      <c r="AP98" s="2">
        <v>0</v>
      </c>
      <c r="AQ98" s="2">
        <v>0</v>
      </c>
      <c r="AR98" s="2">
        <v>0</v>
      </c>
      <c r="AS98" s="2">
        <v>0</v>
      </c>
      <c r="AT98" s="2">
        <v>0</v>
      </c>
      <c r="AU98" s="3">
        <v>0</v>
      </c>
      <c r="AV98" s="2">
        <v>0</v>
      </c>
      <c r="AW98" s="2">
        <v>0</v>
      </c>
      <c r="AX98" s="2">
        <v>0</v>
      </c>
      <c r="AY98" s="2">
        <v>0</v>
      </c>
      <c r="AZ98" s="2">
        <v>15</v>
      </c>
      <c r="BA98" s="2">
        <v>0</v>
      </c>
      <c r="BB98" s="3">
        <v>0</v>
      </c>
      <c r="BC98" s="2">
        <v>0</v>
      </c>
      <c r="BD98" s="2">
        <v>74</v>
      </c>
      <c r="BE98" s="2">
        <v>0</v>
      </c>
      <c r="BF98" s="2">
        <v>0</v>
      </c>
      <c r="BG98" s="2">
        <v>0</v>
      </c>
      <c r="BH98" s="2">
        <v>0</v>
      </c>
      <c r="BI98" s="2">
        <v>0</v>
      </c>
      <c r="BJ98" s="2">
        <v>84</v>
      </c>
      <c r="BK98" s="2">
        <v>0</v>
      </c>
      <c r="BL98" s="2">
        <v>0</v>
      </c>
      <c r="BM98" s="2">
        <v>0</v>
      </c>
      <c r="BN98" s="2">
        <v>0</v>
      </c>
      <c r="BO98" s="2">
        <v>0</v>
      </c>
      <c r="BP98" s="2">
        <v>0</v>
      </c>
      <c r="BQ98" s="98">
        <v>0</v>
      </c>
      <c r="BR98" s="2">
        <v>0</v>
      </c>
      <c r="BS98" s="2">
        <v>0</v>
      </c>
      <c r="BT98" s="2">
        <v>0</v>
      </c>
      <c r="BU98" s="2">
        <v>0</v>
      </c>
      <c r="BV98" s="2">
        <v>0</v>
      </c>
      <c r="BW98" s="3">
        <v>0</v>
      </c>
    </row>
    <row r="99" spans="1:75">
      <c r="A99" s="108">
        <v>1</v>
      </c>
      <c r="B99" s="115" t="s">
        <v>2699</v>
      </c>
      <c r="C99" s="95">
        <f>(SUM(E99:K99))*A99</f>
        <v>0</v>
      </c>
      <c r="D99" s="4">
        <v>6</v>
      </c>
      <c r="E99" s="2">
        <v>0</v>
      </c>
      <c r="F99" s="2">
        <v>0</v>
      </c>
      <c r="G99" s="2">
        <v>0</v>
      </c>
      <c r="H99" s="2">
        <v>0</v>
      </c>
      <c r="I99" s="2">
        <v>0</v>
      </c>
      <c r="J99" s="2">
        <v>0</v>
      </c>
      <c r="K99" s="3">
        <v>0</v>
      </c>
      <c r="M99" s="2">
        <v>0</v>
      </c>
      <c r="N99" s="2">
        <v>0</v>
      </c>
      <c r="O99" s="2">
        <v>0</v>
      </c>
      <c r="P99" s="2">
        <v>0</v>
      </c>
      <c r="Q99" s="2">
        <v>0</v>
      </c>
      <c r="R99" s="2">
        <v>0</v>
      </c>
      <c r="S99" s="3">
        <v>0</v>
      </c>
      <c r="T99" s="2">
        <v>0</v>
      </c>
      <c r="U99" s="2">
        <v>0</v>
      </c>
      <c r="V99" s="2">
        <v>0</v>
      </c>
      <c r="W99" s="2">
        <v>0</v>
      </c>
      <c r="X99" s="2">
        <v>0</v>
      </c>
      <c r="Y99" s="2">
        <v>0</v>
      </c>
      <c r="Z99" s="3">
        <v>0</v>
      </c>
      <c r="AA99" s="2">
        <v>0</v>
      </c>
      <c r="AB99" s="2">
        <v>0</v>
      </c>
      <c r="AC99" s="2">
        <v>0</v>
      </c>
      <c r="AD99" s="2">
        <v>0</v>
      </c>
      <c r="AE99" s="2">
        <v>0</v>
      </c>
      <c r="AF99" s="2">
        <v>0</v>
      </c>
      <c r="AG99" s="3">
        <v>0</v>
      </c>
      <c r="AH99" s="2">
        <v>0</v>
      </c>
      <c r="AI99" s="2">
        <v>0</v>
      </c>
      <c r="AJ99" s="2">
        <v>0</v>
      </c>
      <c r="AK99" s="2">
        <v>0</v>
      </c>
      <c r="AL99" s="2">
        <v>0</v>
      </c>
      <c r="AM99" s="2">
        <v>0</v>
      </c>
      <c r="AN99" s="3">
        <v>0</v>
      </c>
      <c r="AO99" s="2">
        <v>0</v>
      </c>
      <c r="AP99" s="2">
        <v>0</v>
      </c>
      <c r="AQ99" s="2">
        <v>0</v>
      </c>
      <c r="AR99" s="2">
        <v>0</v>
      </c>
      <c r="AS99" s="2">
        <v>0</v>
      </c>
      <c r="AT99" s="2">
        <v>0</v>
      </c>
      <c r="AU99" s="3">
        <v>0</v>
      </c>
      <c r="AV99" s="2">
        <v>0</v>
      </c>
      <c r="AW99" s="2">
        <v>0</v>
      </c>
      <c r="AX99" s="2">
        <v>0</v>
      </c>
      <c r="AY99" s="2">
        <v>0</v>
      </c>
      <c r="AZ99" s="2">
        <v>0</v>
      </c>
      <c r="BA99" s="2">
        <v>0</v>
      </c>
      <c r="BB99" s="3">
        <v>0</v>
      </c>
      <c r="BC99" s="2">
        <v>0</v>
      </c>
      <c r="BD99" s="2">
        <v>0</v>
      </c>
      <c r="BE99" s="2">
        <v>0</v>
      </c>
      <c r="BF99" s="2">
        <v>0</v>
      </c>
      <c r="BG99" s="2">
        <v>0</v>
      </c>
      <c r="BH99" s="2">
        <v>0</v>
      </c>
      <c r="BI99" s="2">
        <v>0</v>
      </c>
      <c r="BJ99" s="2">
        <v>0</v>
      </c>
      <c r="BK99" s="2">
        <v>0</v>
      </c>
      <c r="BL99" s="2">
        <v>0</v>
      </c>
      <c r="BM99" s="2">
        <v>0</v>
      </c>
      <c r="BN99" s="2">
        <v>0</v>
      </c>
      <c r="BO99" s="2">
        <v>0</v>
      </c>
      <c r="BP99" s="2">
        <v>0</v>
      </c>
      <c r="BQ99" s="98">
        <v>0</v>
      </c>
      <c r="BR99" s="2">
        <v>0</v>
      </c>
      <c r="BS99" s="2">
        <v>0</v>
      </c>
      <c r="BT99" s="2">
        <v>0</v>
      </c>
      <c r="BU99" s="2">
        <v>0</v>
      </c>
      <c r="BV99" s="2">
        <v>0</v>
      </c>
      <c r="BW99" s="3">
        <v>0</v>
      </c>
    </row>
    <row r="100" spans="1:75">
      <c r="A100" s="109">
        <v>0.03</v>
      </c>
      <c r="B100" s="115" t="s">
        <v>2201</v>
      </c>
      <c r="C100" s="95">
        <f>(SUM(E100:K100))*A100</f>
        <v>0</v>
      </c>
      <c r="D100" s="4">
        <v>100</v>
      </c>
      <c r="E100" s="2">
        <v>0</v>
      </c>
      <c r="F100" s="2">
        <v>0</v>
      </c>
      <c r="G100" s="2">
        <v>0</v>
      </c>
      <c r="H100" s="2">
        <v>0</v>
      </c>
      <c r="I100" s="2">
        <v>0</v>
      </c>
      <c r="J100" s="2">
        <v>0</v>
      </c>
      <c r="K100" s="3">
        <v>0</v>
      </c>
      <c r="M100" s="2">
        <v>0</v>
      </c>
      <c r="N100" s="2">
        <v>0</v>
      </c>
      <c r="O100" s="2">
        <v>0</v>
      </c>
      <c r="P100" s="2">
        <v>0</v>
      </c>
      <c r="Q100" s="2">
        <v>0</v>
      </c>
      <c r="R100" s="2">
        <v>0</v>
      </c>
      <c r="S100" s="3">
        <v>0</v>
      </c>
      <c r="T100" s="2">
        <v>0</v>
      </c>
      <c r="U100" s="2">
        <v>50</v>
      </c>
      <c r="V100" s="2">
        <v>0</v>
      </c>
      <c r="W100" s="2">
        <v>0</v>
      </c>
      <c r="X100" s="2">
        <v>0</v>
      </c>
      <c r="Y100" s="2">
        <v>0</v>
      </c>
      <c r="Z100" s="3">
        <v>0</v>
      </c>
      <c r="AA100" s="2">
        <v>0</v>
      </c>
      <c r="AB100" s="2">
        <v>0</v>
      </c>
      <c r="AC100" s="2">
        <v>0</v>
      </c>
      <c r="AD100" s="2">
        <v>0</v>
      </c>
      <c r="AE100" s="2">
        <v>0</v>
      </c>
      <c r="AF100" s="2">
        <v>0</v>
      </c>
      <c r="AG100" s="3">
        <v>0</v>
      </c>
      <c r="AH100" s="2">
        <v>86</v>
      </c>
      <c r="AI100" s="2">
        <v>0</v>
      </c>
      <c r="AJ100" s="2">
        <v>86</v>
      </c>
      <c r="AK100" s="2">
        <v>0</v>
      </c>
      <c r="AL100" s="2">
        <v>0</v>
      </c>
      <c r="AM100" s="2">
        <v>0</v>
      </c>
      <c r="AN100" s="3">
        <v>0</v>
      </c>
      <c r="AO100" s="2">
        <v>0</v>
      </c>
      <c r="AP100" s="2">
        <v>0</v>
      </c>
      <c r="AQ100" s="2">
        <v>0</v>
      </c>
      <c r="AR100" s="2">
        <v>0</v>
      </c>
      <c r="AS100" s="2">
        <v>0</v>
      </c>
      <c r="AT100" s="2">
        <v>0</v>
      </c>
      <c r="AU100" s="3">
        <v>0</v>
      </c>
      <c r="AV100" s="2">
        <v>0</v>
      </c>
      <c r="AW100" s="2">
        <v>65</v>
      </c>
      <c r="AX100" s="2">
        <v>0</v>
      </c>
      <c r="AY100" s="2">
        <v>0</v>
      </c>
      <c r="AZ100" s="2">
        <v>0</v>
      </c>
      <c r="BA100" s="2">
        <v>0</v>
      </c>
      <c r="BB100" s="3">
        <v>0</v>
      </c>
      <c r="BC100" s="2">
        <v>83</v>
      </c>
      <c r="BD100" s="2">
        <v>0</v>
      </c>
      <c r="BE100" s="2">
        <v>0</v>
      </c>
      <c r="BF100" s="2">
        <v>0</v>
      </c>
      <c r="BG100" s="2">
        <v>0</v>
      </c>
      <c r="BH100" s="2">
        <v>0</v>
      </c>
      <c r="BI100" s="2">
        <v>0</v>
      </c>
      <c r="BJ100" s="2">
        <v>60</v>
      </c>
      <c r="BK100" s="2">
        <v>0</v>
      </c>
      <c r="BL100" s="2">
        <v>0</v>
      </c>
      <c r="BM100" s="2">
        <v>0</v>
      </c>
      <c r="BN100" s="2">
        <v>0</v>
      </c>
      <c r="BO100" s="2">
        <v>0</v>
      </c>
      <c r="BP100" s="2">
        <v>0</v>
      </c>
      <c r="BQ100" s="98">
        <v>0</v>
      </c>
      <c r="BR100" s="2">
        <v>27</v>
      </c>
      <c r="BS100" s="2">
        <v>0</v>
      </c>
      <c r="BT100" s="2">
        <v>0</v>
      </c>
      <c r="BU100" s="2">
        <v>0</v>
      </c>
      <c r="BV100" s="2">
        <v>0</v>
      </c>
      <c r="BW100" s="3">
        <v>0</v>
      </c>
    </row>
    <row r="101" spans="1:75">
      <c r="A101" s="110">
        <v>0.5</v>
      </c>
      <c r="B101" s="115" t="s">
        <v>2374</v>
      </c>
      <c r="C101" s="95">
        <f t="shared" ref="C101" si="21">(SUM(E101:K101))*A101</f>
        <v>1</v>
      </c>
      <c r="D101" s="4">
        <v>0</v>
      </c>
      <c r="E101" s="2">
        <v>0</v>
      </c>
      <c r="F101" s="2">
        <v>0</v>
      </c>
      <c r="G101" s="2">
        <v>0</v>
      </c>
      <c r="H101" s="2">
        <v>0</v>
      </c>
      <c r="I101" s="2">
        <v>0</v>
      </c>
      <c r="J101" s="2">
        <v>1</v>
      </c>
      <c r="K101" s="3">
        <v>1</v>
      </c>
      <c r="M101" s="2">
        <v>0</v>
      </c>
      <c r="N101" s="2">
        <v>0</v>
      </c>
      <c r="O101" s="2">
        <v>0</v>
      </c>
      <c r="P101" s="2">
        <v>0</v>
      </c>
      <c r="Q101" s="2">
        <v>0</v>
      </c>
      <c r="R101" s="2">
        <v>0</v>
      </c>
      <c r="S101" s="3">
        <v>0</v>
      </c>
      <c r="T101" s="2">
        <v>0</v>
      </c>
      <c r="U101" s="2">
        <v>0</v>
      </c>
      <c r="V101" s="2">
        <v>0</v>
      </c>
      <c r="W101" s="2">
        <v>0</v>
      </c>
      <c r="X101" s="2">
        <v>0</v>
      </c>
      <c r="Y101" s="2">
        <v>0</v>
      </c>
      <c r="Z101" s="3">
        <v>0</v>
      </c>
      <c r="AA101" s="2">
        <v>0</v>
      </c>
      <c r="AB101" s="2">
        <v>0</v>
      </c>
      <c r="AC101" s="2">
        <v>0</v>
      </c>
      <c r="AD101" s="2">
        <v>0</v>
      </c>
      <c r="AE101" s="2">
        <v>0</v>
      </c>
      <c r="AF101" s="2">
        <v>0</v>
      </c>
      <c r="AG101" s="3">
        <v>0</v>
      </c>
      <c r="AH101" s="2">
        <v>0</v>
      </c>
      <c r="AI101" s="2">
        <v>0</v>
      </c>
      <c r="AJ101" s="2">
        <v>0</v>
      </c>
      <c r="AK101" s="2">
        <v>0</v>
      </c>
      <c r="AL101" s="2">
        <v>0</v>
      </c>
      <c r="AM101" s="2">
        <v>0</v>
      </c>
      <c r="AN101" s="3">
        <v>0</v>
      </c>
      <c r="AO101" s="2">
        <v>0</v>
      </c>
      <c r="AP101" s="2">
        <v>0</v>
      </c>
      <c r="AQ101" s="2">
        <v>0</v>
      </c>
      <c r="AR101" s="2">
        <v>0</v>
      </c>
      <c r="AS101" s="2">
        <v>0</v>
      </c>
      <c r="AT101" s="2">
        <v>0</v>
      </c>
      <c r="AU101" s="3">
        <v>0</v>
      </c>
      <c r="AV101" s="2">
        <v>0</v>
      </c>
      <c r="AW101" s="2">
        <v>0</v>
      </c>
      <c r="AX101" s="2">
        <v>0</v>
      </c>
      <c r="AY101" s="2">
        <v>0</v>
      </c>
      <c r="AZ101" s="2">
        <v>0</v>
      </c>
      <c r="BA101" s="2">
        <v>0</v>
      </c>
      <c r="BB101" s="3">
        <v>0</v>
      </c>
      <c r="BC101" s="2">
        <v>0</v>
      </c>
      <c r="BD101" s="2">
        <v>0</v>
      </c>
      <c r="BE101" s="2">
        <v>0</v>
      </c>
      <c r="BF101" s="2">
        <v>0</v>
      </c>
      <c r="BG101" s="2">
        <v>0</v>
      </c>
      <c r="BH101" s="2">
        <v>0</v>
      </c>
      <c r="BI101" s="2">
        <v>0</v>
      </c>
      <c r="BJ101" s="2">
        <v>0</v>
      </c>
      <c r="BK101" s="2">
        <v>0</v>
      </c>
      <c r="BL101" s="2">
        <v>0</v>
      </c>
      <c r="BM101" s="2">
        <v>0</v>
      </c>
      <c r="BN101" s="2">
        <v>0</v>
      </c>
      <c r="BO101" s="2">
        <v>0</v>
      </c>
      <c r="BP101" s="2">
        <v>0</v>
      </c>
      <c r="BQ101" s="98">
        <v>0</v>
      </c>
      <c r="BR101" s="2">
        <v>0</v>
      </c>
      <c r="BS101" s="2">
        <v>0</v>
      </c>
      <c r="BT101" s="2">
        <v>0</v>
      </c>
      <c r="BU101" s="2">
        <v>0</v>
      </c>
      <c r="BV101" s="2">
        <v>0</v>
      </c>
      <c r="BW101" s="3">
        <v>0</v>
      </c>
    </row>
    <row r="102" spans="1:75">
      <c r="A102" s="110">
        <v>0.5</v>
      </c>
      <c r="B102" s="115" t="s">
        <v>2192</v>
      </c>
      <c r="C102" s="95">
        <f>(SUM(E102:K102))*A102</f>
        <v>1</v>
      </c>
      <c r="D102" s="4">
        <v>1</v>
      </c>
      <c r="E102" s="2">
        <v>0</v>
      </c>
      <c r="F102" s="2">
        <v>0</v>
      </c>
      <c r="G102" s="2">
        <v>0</v>
      </c>
      <c r="H102" s="2">
        <v>0</v>
      </c>
      <c r="I102" s="2">
        <v>0</v>
      </c>
      <c r="J102" s="2">
        <v>1</v>
      </c>
      <c r="K102" s="3">
        <v>1</v>
      </c>
      <c r="L102" s="3">
        <v>1</v>
      </c>
      <c r="M102" s="2">
        <v>1</v>
      </c>
      <c r="N102" s="2">
        <v>1</v>
      </c>
      <c r="O102" s="2">
        <v>1</v>
      </c>
      <c r="P102" s="2">
        <v>0</v>
      </c>
      <c r="Q102" s="2">
        <v>1</v>
      </c>
      <c r="R102" s="2">
        <v>1</v>
      </c>
      <c r="S102" s="3">
        <v>1</v>
      </c>
      <c r="T102" s="2">
        <v>1</v>
      </c>
      <c r="U102" s="2">
        <v>1</v>
      </c>
      <c r="V102" s="2">
        <v>0</v>
      </c>
      <c r="W102" s="2">
        <v>0</v>
      </c>
      <c r="X102" s="2">
        <v>1</v>
      </c>
      <c r="Y102" s="2">
        <v>1</v>
      </c>
      <c r="Z102" s="3">
        <v>1</v>
      </c>
      <c r="AA102" s="2">
        <v>0</v>
      </c>
      <c r="AB102" s="2">
        <v>1</v>
      </c>
      <c r="AC102" s="2">
        <v>1</v>
      </c>
      <c r="AD102" s="2">
        <v>1</v>
      </c>
      <c r="AE102" s="2">
        <v>0</v>
      </c>
      <c r="AF102" s="2">
        <v>0</v>
      </c>
      <c r="AG102" s="3">
        <v>1</v>
      </c>
      <c r="AH102" s="2">
        <v>0</v>
      </c>
      <c r="AI102" s="2">
        <v>0</v>
      </c>
      <c r="AJ102" s="2">
        <v>0</v>
      </c>
      <c r="AK102" s="2">
        <v>1</v>
      </c>
      <c r="AL102" s="2">
        <v>1</v>
      </c>
      <c r="AM102" s="2">
        <v>1</v>
      </c>
      <c r="AN102" s="3">
        <v>1</v>
      </c>
      <c r="AO102" s="2">
        <v>0</v>
      </c>
      <c r="AP102" s="2">
        <v>0</v>
      </c>
      <c r="AQ102" s="2">
        <v>1</v>
      </c>
      <c r="AR102" s="2">
        <v>0</v>
      </c>
      <c r="AS102" s="2">
        <v>1</v>
      </c>
      <c r="AT102" s="2">
        <v>1</v>
      </c>
      <c r="AU102" s="3">
        <v>1</v>
      </c>
      <c r="AV102" s="2">
        <v>1</v>
      </c>
      <c r="AW102" s="2">
        <v>0</v>
      </c>
      <c r="AX102" s="2">
        <v>1</v>
      </c>
      <c r="AY102" s="2">
        <v>1</v>
      </c>
      <c r="AZ102" s="2">
        <v>1</v>
      </c>
      <c r="BA102" s="2">
        <v>1</v>
      </c>
      <c r="BB102" s="3">
        <v>1</v>
      </c>
      <c r="BC102" s="2">
        <v>1</v>
      </c>
      <c r="BD102" s="2">
        <v>1</v>
      </c>
      <c r="BE102" s="2">
        <v>1</v>
      </c>
      <c r="BF102" s="2">
        <v>1</v>
      </c>
      <c r="BG102" s="2">
        <v>1</v>
      </c>
      <c r="BH102" s="2">
        <v>1</v>
      </c>
      <c r="BI102" s="2">
        <v>1</v>
      </c>
      <c r="BJ102" s="2">
        <v>1</v>
      </c>
      <c r="BK102" s="2">
        <v>1</v>
      </c>
      <c r="BL102" s="2">
        <v>0</v>
      </c>
      <c r="BM102" s="2">
        <v>0</v>
      </c>
      <c r="BN102" s="2">
        <v>1</v>
      </c>
      <c r="BO102" s="2">
        <v>1</v>
      </c>
      <c r="BP102" s="2">
        <v>1</v>
      </c>
      <c r="BQ102" s="98">
        <v>0</v>
      </c>
      <c r="BR102" s="2">
        <v>1</v>
      </c>
      <c r="BS102" s="2">
        <v>1</v>
      </c>
      <c r="BT102" s="2">
        <v>0</v>
      </c>
      <c r="BU102" s="2">
        <v>1</v>
      </c>
      <c r="BV102" s="2">
        <v>1</v>
      </c>
      <c r="BW102" s="3">
        <v>1</v>
      </c>
    </row>
    <row r="103" spans="1:75" s="180" customFormat="1" ht="16.5" thickBot="1">
      <c r="A103" s="184">
        <v>0.25</v>
      </c>
      <c r="B103" s="183" t="s">
        <v>2190</v>
      </c>
      <c r="C103" s="178">
        <f>(SUM(E103:K103))*A103</f>
        <v>0</v>
      </c>
      <c r="D103" s="179">
        <v>4</v>
      </c>
      <c r="E103" s="180">
        <v>0</v>
      </c>
      <c r="F103" s="180">
        <v>0</v>
      </c>
      <c r="G103" s="180">
        <v>0</v>
      </c>
      <c r="H103" s="180">
        <v>0</v>
      </c>
      <c r="I103" s="180">
        <v>0</v>
      </c>
      <c r="K103" s="181">
        <v>0</v>
      </c>
      <c r="L103" s="181"/>
      <c r="M103" s="180">
        <v>1</v>
      </c>
      <c r="N103" s="180">
        <v>0</v>
      </c>
      <c r="O103" s="180">
        <v>0</v>
      </c>
      <c r="P103" s="180">
        <v>0</v>
      </c>
      <c r="Q103" s="180">
        <v>0</v>
      </c>
      <c r="R103" s="180">
        <v>1</v>
      </c>
      <c r="S103" s="181">
        <v>1</v>
      </c>
      <c r="T103" s="180">
        <v>1</v>
      </c>
      <c r="U103" s="180">
        <v>1</v>
      </c>
      <c r="V103" s="180">
        <v>0</v>
      </c>
      <c r="W103" s="180">
        <v>1</v>
      </c>
      <c r="X103" s="180">
        <v>1</v>
      </c>
      <c r="Y103" s="180">
        <v>1</v>
      </c>
      <c r="Z103" s="181">
        <v>1</v>
      </c>
      <c r="AA103" s="180">
        <v>1</v>
      </c>
      <c r="AB103" s="180">
        <v>0</v>
      </c>
      <c r="AC103" s="180">
        <v>0</v>
      </c>
      <c r="AD103" s="180">
        <v>1</v>
      </c>
      <c r="AE103" s="180">
        <v>1</v>
      </c>
      <c r="AF103" s="180">
        <v>0</v>
      </c>
      <c r="AG103" s="181">
        <v>1</v>
      </c>
      <c r="AH103" s="180">
        <v>0</v>
      </c>
      <c r="AI103" s="180">
        <v>0</v>
      </c>
      <c r="AJ103" s="180">
        <v>0</v>
      </c>
      <c r="AK103" s="180">
        <v>1</v>
      </c>
      <c r="AL103" s="180">
        <v>0</v>
      </c>
      <c r="AM103" s="180">
        <v>0</v>
      </c>
      <c r="AN103" s="181">
        <v>0</v>
      </c>
      <c r="AO103" s="180">
        <v>0</v>
      </c>
      <c r="AP103" s="180">
        <v>0</v>
      </c>
      <c r="AQ103" s="180">
        <v>0</v>
      </c>
      <c r="AR103" s="180">
        <v>0</v>
      </c>
      <c r="AS103" s="180">
        <v>0</v>
      </c>
      <c r="AT103" s="180">
        <v>0</v>
      </c>
      <c r="AU103" s="181">
        <v>0</v>
      </c>
      <c r="AV103" s="180">
        <v>0</v>
      </c>
      <c r="AW103" s="180">
        <v>0</v>
      </c>
      <c r="AX103" s="180">
        <v>0</v>
      </c>
      <c r="AY103" s="180">
        <v>0</v>
      </c>
      <c r="AZ103" s="180">
        <v>0</v>
      </c>
      <c r="BA103" s="180">
        <v>0</v>
      </c>
      <c r="BB103" s="181">
        <v>0</v>
      </c>
      <c r="BC103" s="180">
        <v>0</v>
      </c>
      <c r="BD103" s="180">
        <v>0</v>
      </c>
      <c r="BE103" s="180">
        <v>0</v>
      </c>
      <c r="BF103" s="180">
        <v>0</v>
      </c>
      <c r="BG103" s="180">
        <v>0</v>
      </c>
      <c r="BH103" s="180">
        <v>0</v>
      </c>
      <c r="BI103" s="180">
        <v>0</v>
      </c>
      <c r="BJ103" s="180">
        <v>0</v>
      </c>
      <c r="BK103" s="180">
        <v>0</v>
      </c>
      <c r="BL103" s="180">
        <v>0</v>
      </c>
      <c r="BM103" s="180">
        <v>0</v>
      </c>
      <c r="BN103" s="180">
        <v>0</v>
      </c>
      <c r="BO103" s="180">
        <v>0</v>
      </c>
      <c r="BP103" s="180">
        <v>0</v>
      </c>
      <c r="BQ103" s="182">
        <v>0</v>
      </c>
      <c r="BR103" s="180">
        <v>0</v>
      </c>
      <c r="BS103" s="180">
        <v>0</v>
      </c>
      <c r="BT103" s="180">
        <v>0</v>
      </c>
      <c r="BU103" s="180">
        <v>0</v>
      </c>
      <c r="BV103" s="180">
        <v>0</v>
      </c>
      <c r="BW103" s="181">
        <v>0</v>
      </c>
    </row>
    <row r="104" spans="1:75" ht="16.5" thickTop="1">
      <c r="A104" s="110">
        <f>1/5</f>
        <v>0.2</v>
      </c>
      <c r="B104" s="116" t="s">
        <v>2206</v>
      </c>
      <c r="C104" s="95">
        <f>(SUM(E104:K104))*A104</f>
        <v>0.8</v>
      </c>
      <c r="D104" s="4">
        <v>10</v>
      </c>
      <c r="E104" s="2">
        <v>0</v>
      </c>
      <c r="F104" s="2">
        <v>0</v>
      </c>
      <c r="G104" s="2">
        <v>0</v>
      </c>
      <c r="H104" s="2">
        <v>0</v>
      </c>
      <c r="I104" s="2">
        <v>0</v>
      </c>
      <c r="J104" s="2">
        <v>0</v>
      </c>
      <c r="K104" s="3">
        <v>4</v>
      </c>
      <c r="M104" s="2">
        <v>0</v>
      </c>
      <c r="N104" s="2">
        <v>8</v>
      </c>
      <c r="O104" s="2">
        <v>10</v>
      </c>
      <c r="P104" s="2">
        <v>7</v>
      </c>
      <c r="Q104" s="2">
        <v>6</v>
      </c>
      <c r="R104" s="2">
        <v>6</v>
      </c>
      <c r="S104" s="3">
        <v>3</v>
      </c>
      <c r="T104" s="2">
        <v>0</v>
      </c>
      <c r="U104" s="2">
        <v>0</v>
      </c>
      <c r="V104" s="2">
        <v>0</v>
      </c>
      <c r="W104" s="2">
        <v>0</v>
      </c>
      <c r="X104" s="2">
        <v>0</v>
      </c>
      <c r="Y104" s="2">
        <v>0</v>
      </c>
      <c r="Z104" s="3">
        <v>7</v>
      </c>
      <c r="AA104" s="2">
        <v>8</v>
      </c>
      <c r="AB104" s="2">
        <v>2</v>
      </c>
      <c r="AC104" s="2">
        <v>0</v>
      </c>
      <c r="AD104" s="2">
        <v>0</v>
      </c>
      <c r="AE104" s="2">
        <v>0</v>
      </c>
      <c r="AF104" s="2">
        <v>4</v>
      </c>
      <c r="AG104" s="3">
        <v>0</v>
      </c>
      <c r="AH104" s="2">
        <v>0</v>
      </c>
      <c r="AI104" s="2">
        <v>0</v>
      </c>
      <c r="AJ104" s="2">
        <v>0</v>
      </c>
      <c r="AK104" s="2">
        <v>3</v>
      </c>
      <c r="AL104" s="2">
        <v>0</v>
      </c>
      <c r="AM104" s="2">
        <v>7</v>
      </c>
      <c r="AN104" s="3">
        <v>0</v>
      </c>
      <c r="AO104" s="2">
        <v>0</v>
      </c>
      <c r="AP104" s="2">
        <v>0</v>
      </c>
      <c r="AQ104" s="2">
        <v>0</v>
      </c>
      <c r="AR104" s="2">
        <v>0</v>
      </c>
      <c r="AS104" s="2">
        <v>0</v>
      </c>
      <c r="AT104" s="2">
        <v>0</v>
      </c>
      <c r="AU104" s="3">
        <v>0</v>
      </c>
      <c r="AV104" s="2">
        <v>0</v>
      </c>
      <c r="AW104" s="2">
        <v>0</v>
      </c>
      <c r="AX104" s="2">
        <v>0</v>
      </c>
      <c r="AY104" s="2">
        <v>0</v>
      </c>
      <c r="AZ104" s="2">
        <v>0</v>
      </c>
      <c r="BA104" s="2">
        <v>0</v>
      </c>
      <c r="BB104" s="3">
        <v>0</v>
      </c>
      <c r="BC104" s="2">
        <v>0</v>
      </c>
      <c r="BD104" s="2">
        <v>0</v>
      </c>
      <c r="BE104" s="2">
        <v>0</v>
      </c>
      <c r="BF104" s="2">
        <v>0</v>
      </c>
      <c r="BG104" s="2">
        <v>0</v>
      </c>
      <c r="BH104" s="2">
        <v>0</v>
      </c>
      <c r="BI104" s="2">
        <v>0</v>
      </c>
      <c r="BJ104" s="2">
        <v>0</v>
      </c>
      <c r="BK104" s="2">
        <v>0</v>
      </c>
      <c r="BL104" s="2">
        <v>0</v>
      </c>
      <c r="BM104" s="2">
        <v>0</v>
      </c>
      <c r="BN104" s="2">
        <v>0</v>
      </c>
      <c r="BO104" s="2">
        <v>0</v>
      </c>
      <c r="BP104" s="2">
        <v>0</v>
      </c>
      <c r="BQ104" s="98">
        <v>0</v>
      </c>
      <c r="BR104" s="2">
        <v>0</v>
      </c>
      <c r="BS104" s="2">
        <v>0</v>
      </c>
      <c r="BT104" s="2">
        <v>0</v>
      </c>
      <c r="BU104" s="2">
        <v>0</v>
      </c>
      <c r="BV104" s="2">
        <v>0</v>
      </c>
      <c r="BW104" s="3">
        <v>0</v>
      </c>
    </row>
    <row r="105" spans="1:75">
      <c r="A105" s="110">
        <f>1/5</f>
        <v>0.2</v>
      </c>
      <c r="B105" s="116" t="s">
        <v>2205</v>
      </c>
      <c r="C105" s="95">
        <f>(SUM(E105:K105))*A105</f>
        <v>2.2000000000000002</v>
      </c>
      <c r="D105" s="4">
        <v>10</v>
      </c>
      <c r="E105" s="2">
        <v>0</v>
      </c>
      <c r="F105" s="2">
        <v>0</v>
      </c>
      <c r="G105" s="2">
        <v>0</v>
      </c>
      <c r="H105" s="2">
        <v>0</v>
      </c>
      <c r="I105" s="2">
        <v>0</v>
      </c>
      <c r="J105" s="2">
        <v>8</v>
      </c>
      <c r="K105" s="3">
        <v>3</v>
      </c>
      <c r="M105" s="2">
        <v>0</v>
      </c>
      <c r="N105" s="2">
        <v>0</v>
      </c>
      <c r="O105" s="2">
        <v>6</v>
      </c>
      <c r="P105" s="2">
        <v>5</v>
      </c>
      <c r="Q105" s="2">
        <v>5</v>
      </c>
      <c r="R105" s="2">
        <v>3</v>
      </c>
      <c r="S105" s="3">
        <v>6</v>
      </c>
      <c r="T105" s="2">
        <v>0</v>
      </c>
      <c r="U105" s="2">
        <v>0</v>
      </c>
      <c r="V105" s="2">
        <v>0</v>
      </c>
      <c r="W105" s="2">
        <v>0</v>
      </c>
      <c r="X105" s="2">
        <v>0</v>
      </c>
      <c r="Y105" s="2">
        <v>0</v>
      </c>
      <c r="Z105" s="3">
        <v>10</v>
      </c>
      <c r="AA105" s="2">
        <v>0</v>
      </c>
      <c r="AB105" s="2">
        <v>0</v>
      </c>
      <c r="AC105" s="2">
        <v>0</v>
      </c>
      <c r="AD105" s="2">
        <v>0</v>
      </c>
      <c r="AE105" s="2">
        <v>6</v>
      </c>
      <c r="AF105" s="2">
        <v>6</v>
      </c>
      <c r="AG105" s="3">
        <v>8</v>
      </c>
      <c r="AH105" s="2">
        <v>0</v>
      </c>
      <c r="AI105" s="2">
        <v>0</v>
      </c>
      <c r="AJ105" s="2">
        <v>0</v>
      </c>
      <c r="AK105" s="2">
        <v>8</v>
      </c>
      <c r="AL105" s="2">
        <v>0</v>
      </c>
      <c r="AM105" s="2">
        <v>0</v>
      </c>
      <c r="AN105" s="3">
        <v>0</v>
      </c>
      <c r="AO105" s="2">
        <v>0</v>
      </c>
      <c r="AP105" s="2">
        <v>0</v>
      </c>
      <c r="AQ105" s="2">
        <v>0</v>
      </c>
      <c r="AR105" s="2">
        <v>0</v>
      </c>
      <c r="AS105" s="2">
        <v>0</v>
      </c>
      <c r="AT105" s="2">
        <v>0</v>
      </c>
      <c r="AU105" s="3">
        <v>0</v>
      </c>
      <c r="AV105" s="2">
        <v>0</v>
      </c>
      <c r="AW105" s="2">
        <v>0</v>
      </c>
      <c r="AX105" s="2">
        <v>0</v>
      </c>
      <c r="AY105" s="2">
        <v>0</v>
      </c>
      <c r="AZ105" s="2">
        <v>0</v>
      </c>
      <c r="BA105" s="2">
        <v>0</v>
      </c>
      <c r="BB105" s="3">
        <v>0</v>
      </c>
      <c r="BC105" s="2">
        <v>0</v>
      </c>
      <c r="BD105" s="2">
        <v>0</v>
      </c>
      <c r="BE105" s="2">
        <v>0</v>
      </c>
      <c r="BF105" s="2">
        <v>0</v>
      </c>
      <c r="BG105" s="2">
        <v>0</v>
      </c>
      <c r="BH105" s="2">
        <v>0</v>
      </c>
      <c r="BI105" s="2">
        <v>0</v>
      </c>
      <c r="BJ105" s="2">
        <v>0</v>
      </c>
      <c r="BK105" s="2">
        <v>0</v>
      </c>
      <c r="BL105" s="2">
        <v>0</v>
      </c>
      <c r="BM105" s="2">
        <v>0</v>
      </c>
      <c r="BN105" s="2">
        <v>0</v>
      </c>
      <c r="BO105" s="2">
        <v>0</v>
      </c>
      <c r="BP105" s="2">
        <v>0</v>
      </c>
      <c r="BQ105" s="98">
        <v>0</v>
      </c>
      <c r="BR105" s="2">
        <v>0</v>
      </c>
      <c r="BS105" s="2">
        <v>0</v>
      </c>
      <c r="BT105" s="2">
        <v>0</v>
      </c>
      <c r="BU105" s="2">
        <v>0</v>
      </c>
      <c r="BV105" s="2">
        <v>0</v>
      </c>
      <c r="BW105" s="3">
        <v>0</v>
      </c>
    </row>
    <row r="106" spans="1:75">
      <c r="A106" s="109">
        <f>1/4</f>
        <v>0.25</v>
      </c>
      <c r="B106" s="116" t="s">
        <v>2207</v>
      </c>
      <c r="C106" s="95">
        <f>(SUM(E106:K106))*A106</f>
        <v>3.5</v>
      </c>
      <c r="D106" s="4">
        <v>10</v>
      </c>
      <c r="E106" s="2">
        <v>0</v>
      </c>
      <c r="F106" s="2">
        <v>0</v>
      </c>
      <c r="G106" s="2">
        <v>0</v>
      </c>
      <c r="H106" s="2">
        <v>0</v>
      </c>
      <c r="I106" s="2">
        <v>0</v>
      </c>
      <c r="J106" s="2">
        <v>6</v>
      </c>
      <c r="K106" s="3">
        <v>8</v>
      </c>
      <c r="M106" s="2">
        <v>0</v>
      </c>
      <c r="N106" s="2">
        <v>8</v>
      </c>
      <c r="O106" s="2">
        <v>7</v>
      </c>
      <c r="P106" s="2">
        <v>7</v>
      </c>
      <c r="Q106" s="2">
        <v>5</v>
      </c>
      <c r="R106" s="2">
        <v>5</v>
      </c>
      <c r="S106" s="3">
        <v>6</v>
      </c>
      <c r="T106" s="2">
        <v>0</v>
      </c>
      <c r="U106" s="2">
        <v>0</v>
      </c>
      <c r="V106" s="2">
        <v>0</v>
      </c>
      <c r="W106" s="2">
        <v>7</v>
      </c>
      <c r="X106" s="2">
        <v>7</v>
      </c>
      <c r="Y106" s="2">
        <v>7</v>
      </c>
      <c r="Z106" s="3">
        <v>10</v>
      </c>
      <c r="AA106" s="2">
        <v>4</v>
      </c>
      <c r="AB106" s="2">
        <v>10</v>
      </c>
      <c r="AC106" s="2">
        <v>10</v>
      </c>
      <c r="AD106" s="2">
        <v>6</v>
      </c>
      <c r="AE106" s="2">
        <v>10</v>
      </c>
      <c r="AF106" s="2">
        <v>6</v>
      </c>
      <c r="AG106" s="3">
        <v>10</v>
      </c>
      <c r="AH106" s="2">
        <v>7</v>
      </c>
      <c r="AI106" s="2">
        <v>0</v>
      </c>
      <c r="AJ106" s="2">
        <v>9</v>
      </c>
      <c r="AK106" s="2">
        <v>7</v>
      </c>
      <c r="AL106" s="2">
        <v>9</v>
      </c>
      <c r="AM106" s="2">
        <v>8</v>
      </c>
      <c r="AN106" s="3">
        <v>7</v>
      </c>
      <c r="AO106" s="2">
        <v>0</v>
      </c>
      <c r="AP106" s="2">
        <v>0</v>
      </c>
      <c r="AQ106" s="2">
        <v>0</v>
      </c>
      <c r="AR106" s="2">
        <v>78</v>
      </c>
      <c r="AS106" s="2">
        <v>90</v>
      </c>
      <c r="AT106" s="2">
        <v>0</v>
      </c>
      <c r="AU106" s="3">
        <v>0</v>
      </c>
      <c r="AV106" s="2">
        <v>0</v>
      </c>
      <c r="AW106" s="2">
        <v>0</v>
      </c>
      <c r="AX106" s="2">
        <v>0</v>
      </c>
      <c r="AY106" s="2">
        <v>0</v>
      </c>
      <c r="AZ106" s="2">
        <v>0</v>
      </c>
      <c r="BA106" s="2">
        <v>0</v>
      </c>
      <c r="BB106" s="3">
        <v>0</v>
      </c>
      <c r="BC106" s="2">
        <v>0</v>
      </c>
      <c r="BD106" s="2">
        <v>0</v>
      </c>
      <c r="BE106" s="2">
        <v>0</v>
      </c>
      <c r="BF106" s="2">
        <v>0</v>
      </c>
      <c r="BG106" s="2">
        <v>0</v>
      </c>
      <c r="BH106" s="2">
        <v>0</v>
      </c>
      <c r="BI106" s="2">
        <v>0</v>
      </c>
      <c r="BJ106" s="2">
        <v>0</v>
      </c>
      <c r="BK106" s="2">
        <v>0</v>
      </c>
      <c r="BL106" s="2">
        <v>0</v>
      </c>
      <c r="BM106" s="2">
        <v>0</v>
      </c>
      <c r="BN106" s="2">
        <v>0</v>
      </c>
      <c r="BO106" s="2">
        <v>0</v>
      </c>
      <c r="BP106" s="2">
        <v>0</v>
      </c>
      <c r="BQ106" s="98">
        <v>0</v>
      </c>
      <c r="BR106" s="2">
        <v>0</v>
      </c>
      <c r="BS106" s="2">
        <v>0</v>
      </c>
      <c r="BT106" s="2">
        <v>0</v>
      </c>
      <c r="BU106" s="2">
        <v>0</v>
      </c>
      <c r="BV106" s="2">
        <v>0</v>
      </c>
      <c r="BW106" s="3">
        <v>0</v>
      </c>
    </row>
    <row r="107" spans="1:75">
      <c r="A107" s="108">
        <v>1</v>
      </c>
      <c r="B107" s="115" t="s">
        <v>1804</v>
      </c>
      <c r="C107" s="95">
        <f t="shared" ref="C107:C111" si="22">(SUM(E107:K107))*A107</f>
        <v>4</v>
      </c>
      <c r="D107" s="4">
        <v>2</v>
      </c>
      <c r="E107" s="2">
        <v>0</v>
      </c>
      <c r="F107" s="2">
        <v>0</v>
      </c>
      <c r="G107" s="2">
        <v>0</v>
      </c>
      <c r="H107" s="2">
        <v>0</v>
      </c>
      <c r="I107" s="2">
        <v>0</v>
      </c>
      <c r="J107" s="2">
        <v>2</v>
      </c>
      <c r="K107" s="3">
        <v>2</v>
      </c>
      <c r="M107" s="2">
        <v>2</v>
      </c>
      <c r="N107" s="2">
        <v>0</v>
      </c>
      <c r="O107" s="2">
        <v>2</v>
      </c>
      <c r="P107" s="2">
        <v>2</v>
      </c>
      <c r="Q107" s="2">
        <v>2</v>
      </c>
      <c r="R107" s="2">
        <v>2</v>
      </c>
      <c r="S107" s="3">
        <v>2</v>
      </c>
      <c r="T107" s="2">
        <v>4</v>
      </c>
      <c r="U107" s="2">
        <v>2</v>
      </c>
      <c r="V107" s="2">
        <v>0</v>
      </c>
      <c r="W107" s="2">
        <v>2</v>
      </c>
      <c r="X107" s="2">
        <v>2</v>
      </c>
      <c r="Y107" s="2">
        <v>2</v>
      </c>
      <c r="Z107" s="3">
        <v>3</v>
      </c>
      <c r="AA107" s="2">
        <v>2</v>
      </c>
      <c r="AB107" s="2">
        <v>2</v>
      </c>
      <c r="AC107" s="2">
        <v>2</v>
      </c>
      <c r="AD107" s="2">
        <v>2</v>
      </c>
      <c r="AE107" s="2">
        <v>2</v>
      </c>
      <c r="AF107" s="2">
        <v>0</v>
      </c>
      <c r="AG107" s="3">
        <v>2</v>
      </c>
      <c r="AH107" s="2">
        <v>2</v>
      </c>
      <c r="AI107" s="2">
        <v>2</v>
      </c>
      <c r="AJ107" s="2">
        <v>2</v>
      </c>
      <c r="AK107" s="2">
        <v>2</v>
      </c>
      <c r="AL107" s="2">
        <v>2</v>
      </c>
      <c r="AM107" s="2">
        <v>3</v>
      </c>
      <c r="AN107" s="3">
        <v>3</v>
      </c>
      <c r="AO107" s="2">
        <v>0</v>
      </c>
      <c r="AP107" s="2">
        <v>0</v>
      </c>
      <c r="AQ107" s="2">
        <v>0</v>
      </c>
      <c r="AR107" s="2">
        <v>0</v>
      </c>
      <c r="AS107" s="2">
        <v>0</v>
      </c>
      <c r="AT107" s="2">
        <v>0</v>
      </c>
      <c r="AU107" s="3">
        <v>0</v>
      </c>
      <c r="AV107" s="2">
        <v>0</v>
      </c>
      <c r="AW107" s="2">
        <v>0</v>
      </c>
      <c r="AX107" s="2">
        <v>0</v>
      </c>
      <c r="AY107" s="2">
        <v>0</v>
      </c>
      <c r="AZ107" s="2">
        <v>0</v>
      </c>
      <c r="BA107" s="2">
        <v>0</v>
      </c>
      <c r="BB107" s="3">
        <v>0</v>
      </c>
      <c r="BC107" s="2">
        <v>0</v>
      </c>
      <c r="BD107" s="2">
        <v>0</v>
      </c>
      <c r="BE107" s="2">
        <v>0</v>
      </c>
      <c r="BF107" s="2">
        <v>0</v>
      </c>
      <c r="BG107" s="2">
        <v>0</v>
      </c>
      <c r="BH107" s="2">
        <v>0</v>
      </c>
      <c r="BI107" s="2">
        <v>0</v>
      </c>
      <c r="BJ107" s="2">
        <v>0</v>
      </c>
      <c r="BK107" s="2">
        <v>0</v>
      </c>
      <c r="BL107" s="2">
        <v>0</v>
      </c>
      <c r="BM107" s="2">
        <v>0</v>
      </c>
      <c r="BN107" s="2">
        <v>0</v>
      </c>
      <c r="BO107" s="2">
        <v>0</v>
      </c>
      <c r="BP107" s="2">
        <v>0</v>
      </c>
      <c r="BQ107" s="98">
        <v>0</v>
      </c>
      <c r="BR107" s="2">
        <v>0</v>
      </c>
      <c r="BS107" s="2">
        <v>0</v>
      </c>
      <c r="BT107" s="2">
        <v>0</v>
      </c>
      <c r="BU107" s="2">
        <v>0</v>
      </c>
      <c r="BV107" s="2">
        <v>0</v>
      </c>
      <c r="BW107" s="3">
        <v>0</v>
      </c>
    </row>
    <row r="108" spans="1:75">
      <c r="A108" s="109">
        <v>0.03</v>
      </c>
      <c r="B108" s="115" t="s">
        <v>2700</v>
      </c>
      <c r="C108" s="95">
        <f t="shared" si="22"/>
        <v>0</v>
      </c>
      <c r="D108" s="4">
        <v>100</v>
      </c>
      <c r="E108" s="2">
        <v>0</v>
      </c>
      <c r="F108" s="2">
        <v>0</v>
      </c>
      <c r="G108" s="2">
        <v>0</v>
      </c>
      <c r="H108" s="2">
        <v>0</v>
      </c>
      <c r="I108" s="2">
        <v>0</v>
      </c>
      <c r="J108" s="2">
        <v>0</v>
      </c>
      <c r="K108" s="3">
        <v>0</v>
      </c>
      <c r="M108" s="2">
        <v>59</v>
      </c>
      <c r="N108" s="2">
        <v>76</v>
      </c>
      <c r="O108" s="2">
        <v>69</v>
      </c>
      <c r="P108" s="2">
        <v>68</v>
      </c>
      <c r="Q108" s="2">
        <v>0</v>
      </c>
      <c r="R108" s="2">
        <v>0</v>
      </c>
      <c r="S108" s="3">
        <v>0</v>
      </c>
      <c r="T108" s="2">
        <v>71</v>
      </c>
      <c r="U108" s="2">
        <v>90</v>
      </c>
      <c r="V108" s="2">
        <v>80</v>
      </c>
      <c r="W108" s="2">
        <v>0</v>
      </c>
      <c r="X108" s="2">
        <v>77</v>
      </c>
      <c r="Y108" s="2">
        <v>0</v>
      </c>
      <c r="Z108" s="3">
        <v>0</v>
      </c>
      <c r="AA108" s="2">
        <v>84</v>
      </c>
      <c r="AB108" s="2">
        <v>156</v>
      </c>
      <c r="AC108" s="2">
        <v>80</v>
      </c>
      <c r="AD108" s="2">
        <v>0</v>
      </c>
      <c r="AE108" s="2">
        <v>57</v>
      </c>
      <c r="AF108" s="2">
        <v>68</v>
      </c>
      <c r="AG108" s="3">
        <v>0</v>
      </c>
      <c r="AH108" s="2">
        <v>62</v>
      </c>
      <c r="AI108" s="2">
        <v>73</v>
      </c>
      <c r="AJ108" s="2">
        <v>0</v>
      </c>
      <c r="AK108" s="2">
        <v>0</v>
      </c>
      <c r="AL108" s="2">
        <v>0</v>
      </c>
      <c r="AM108" s="2">
        <v>0</v>
      </c>
      <c r="AN108" s="3">
        <v>0</v>
      </c>
      <c r="AO108" s="2">
        <v>82</v>
      </c>
      <c r="AP108" s="2">
        <v>77</v>
      </c>
      <c r="AQ108" s="2">
        <v>76</v>
      </c>
      <c r="AR108" s="2">
        <v>0</v>
      </c>
      <c r="AS108" s="2">
        <v>80</v>
      </c>
      <c r="AT108" s="2">
        <v>0</v>
      </c>
      <c r="AU108" s="3">
        <v>0</v>
      </c>
      <c r="AV108" s="2">
        <v>72</v>
      </c>
      <c r="AW108" s="2">
        <v>66</v>
      </c>
      <c r="AX108" s="2">
        <v>70</v>
      </c>
      <c r="AY108" s="2">
        <v>0</v>
      </c>
      <c r="AZ108" s="2">
        <v>70</v>
      </c>
      <c r="BA108" s="2">
        <v>0</v>
      </c>
      <c r="BB108" s="3">
        <v>0</v>
      </c>
      <c r="BC108" s="2">
        <v>0</v>
      </c>
      <c r="BD108" s="2">
        <v>66</v>
      </c>
      <c r="BE108" s="2">
        <v>0</v>
      </c>
      <c r="BF108" s="2">
        <v>0</v>
      </c>
      <c r="BG108" s="2">
        <v>0</v>
      </c>
      <c r="BH108" s="2">
        <v>0</v>
      </c>
      <c r="BI108" s="2">
        <v>0</v>
      </c>
      <c r="BJ108" s="2">
        <v>0</v>
      </c>
      <c r="BK108" s="2">
        <v>80</v>
      </c>
      <c r="BL108" s="2">
        <v>0</v>
      </c>
      <c r="BM108" s="2">
        <v>0</v>
      </c>
      <c r="BN108" s="2">
        <v>0</v>
      </c>
      <c r="BO108" s="2">
        <v>0</v>
      </c>
      <c r="BP108" s="2">
        <v>0</v>
      </c>
      <c r="BQ108" s="98">
        <v>0</v>
      </c>
      <c r="BR108" s="2">
        <v>64</v>
      </c>
      <c r="BS108" s="2">
        <v>0</v>
      </c>
      <c r="BT108" s="2">
        <v>0</v>
      </c>
      <c r="BU108" s="2">
        <v>0</v>
      </c>
      <c r="BV108" s="2">
        <v>0</v>
      </c>
      <c r="BW108" s="3">
        <v>0</v>
      </c>
    </row>
    <row r="109" spans="1:75">
      <c r="A109" s="109">
        <v>0.03</v>
      </c>
      <c r="B109" s="116" t="s">
        <v>2701</v>
      </c>
      <c r="C109" s="95">
        <f t="shared" si="22"/>
        <v>0</v>
      </c>
      <c r="D109" s="4">
        <v>100</v>
      </c>
      <c r="E109" s="2">
        <v>0</v>
      </c>
      <c r="F109" s="2">
        <v>0</v>
      </c>
      <c r="G109" s="2">
        <v>0</v>
      </c>
      <c r="H109" s="2">
        <v>0</v>
      </c>
      <c r="I109" s="2">
        <v>0</v>
      </c>
      <c r="J109" s="2">
        <v>0</v>
      </c>
      <c r="K109" s="3">
        <v>0</v>
      </c>
      <c r="M109" s="2">
        <v>0</v>
      </c>
      <c r="N109" s="2">
        <v>0</v>
      </c>
      <c r="O109" s="2">
        <v>0</v>
      </c>
      <c r="P109" s="2">
        <v>0</v>
      </c>
      <c r="Q109" s="2">
        <v>0</v>
      </c>
      <c r="R109" s="2">
        <v>0</v>
      </c>
      <c r="S109" s="3">
        <v>0</v>
      </c>
      <c r="T109" s="2">
        <v>0</v>
      </c>
      <c r="U109" s="2">
        <v>0</v>
      </c>
      <c r="V109" s="2">
        <v>0</v>
      </c>
      <c r="W109" s="2">
        <v>0</v>
      </c>
      <c r="X109" s="2">
        <v>0</v>
      </c>
      <c r="Y109" s="2">
        <v>0</v>
      </c>
      <c r="Z109" s="3">
        <v>0</v>
      </c>
      <c r="AA109" s="2">
        <v>76</v>
      </c>
      <c r="AB109" s="2">
        <v>0</v>
      </c>
      <c r="AC109" s="2">
        <v>0</v>
      </c>
      <c r="AD109" s="2">
        <v>0</v>
      </c>
      <c r="AE109" s="2">
        <v>0</v>
      </c>
      <c r="AF109" s="2">
        <v>0</v>
      </c>
      <c r="AG109" s="3">
        <v>0</v>
      </c>
      <c r="AH109" s="2">
        <v>61</v>
      </c>
      <c r="AI109" s="2">
        <v>0</v>
      </c>
      <c r="AJ109" s="2">
        <v>0</v>
      </c>
      <c r="AK109" s="2">
        <v>0</v>
      </c>
      <c r="AL109" s="2">
        <v>0</v>
      </c>
      <c r="AM109" s="2">
        <v>0</v>
      </c>
      <c r="AN109" s="3">
        <v>0</v>
      </c>
      <c r="AO109" s="2">
        <v>0</v>
      </c>
      <c r="AP109" s="2">
        <v>0</v>
      </c>
      <c r="AQ109" s="2">
        <v>0</v>
      </c>
      <c r="AR109" s="2">
        <v>0</v>
      </c>
      <c r="AS109" s="2">
        <v>0</v>
      </c>
      <c r="AT109" s="2">
        <v>0</v>
      </c>
      <c r="AU109" s="3">
        <v>0</v>
      </c>
      <c r="AV109" s="2">
        <v>55</v>
      </c>
      <c r="AW109" s="2">
        <v>0</v>
      </c>
      <c r="AX109" s="2">
        <v>0</v>
      </c>
      <c r="AY109" s="2">
        <v>0</v>
      </c>
      <c r="AZ109" s="2">
        <v>0</v>
      </c>
      <c r="BA109" s="2">
        <v>0</v>
      </c>
      <c r="BB109" s="3">
        <v>0</v>
      </c>
      <c r="BC109" s="2">
        <v>0</v>
      </c>
      <c r="BD109" s="2">
        <v>67</v>
      </c>
      <c r="BE109" s="2">
        <v>0</v>
      </c>
      <c r="BF109" s="2">
        <v>0</v>
      </c>
      <c r="BG109" s="2">
        <v>0</v>
      </c>
      <c r="BH109" s="2">
        <v>0</v>
      </c>
      <c r="BI109" s="2">
        <v>0</v>
      </c>
      <c r="BJ109" s="2">
        <v>0</v>
      </c>
      <c r="BK109" s="2">
        <v>0</v>
      </c>
      <c r="BL109" s="2">
        <v>0</v>
      </c>
      <c r="BM109" s="2">
        <v>0</v>
      </c>
      <c r="BN109" s="2">
        <v>0</v>
      </c>
      <c r="BO109" s="2">
        <v>0</v>
      </c>
      <c r="BP109" s="2">
        <v>0</v>
      </c>
      <c r="BQ109" s="98">
        <v>0</v>
      </c>
      <c r="BR109" s="2">
        <v>78</v>
      </c>
      <c r="BS109" s="2">
        <v>0</v>
      </c>
      <c r="BT109" s="2">
        <v>0</v>
      </c>
      <c r="BU109" s="2">
        <v>0</v>
      </c>
      <c r="BV109" s="2">
        <v>0</v>
      </c>
      <c r="BW109" s="3">
        <v>0</v>
      </c>
    </row>
    <row r="110" spans="1:75">
      <c r="A110" s="109">
        <v>0.03</v>
      </c>
      <c r="B110" s="115" t="s">
        <v>802</v>
      </c>
      <c r="C110" s="95">
        <f t="shared" si="22"/>
        <v>0</v>
      </c>
      <c r="D110" s="4">
        <v>100</v>
      </c>
      <c r="E110" s="2">
        <v>0</v>
      </c>
      <c r="F110" s="2">
        <v>0</v>
      </c>
      <c r="G110" s="2">
        <v>0</v>
      </c>
      <c r="H110" s="2">
        <v>0</v>
      </c>
      <c r="I110" s="2">
        <v>0</v>
      </c>
      <c r="J110" s="2">
        <v>0</v>
      </c>
      <c r="K110" s="3">
        <v>0</v>
      </c>
      <c r="M110" s="2">
        <v>0</v>
      </c>
      <c r="N110" s="2">
        <v>0</v>
      </c>
      <c r="O110" s="2">
        <v>0</v>
      </c>
      <c r="P110" s="2">
        <v>0</v>
      </c>
      <c r="Q110" s="2">
        <v>0</v>
      </c>
      <c r="R110" s="2">
        <v>0</v>
      </c>
      <c r="S110" s="3">
        <v>0</v>
      </c>
      <c r="T110" s="2">
        <v>0</v>
      </c>
      <c r="U110" s="2">
        <v>0</v>
      </c>
      <c r="V110" s="2">
        <v>0</v>
      </c>
      <c r="W110" s="2">
        <v>0</v>
      </c>
      <c r="X110" s="2">
        <v>0</v>
      </c>
      <c r="Y110" s="2">
        <v>0</v>
      </c>
      <c r="Z110" s="3">
        <v>0</v>
      </c>
      <c r="AA110" s="2">
        <v>0</v>
      </c>
      <c r="AB110" s="2">
        <v>0</v>
      </c>
      <c r="AC110" s="2">
        <v>0</v>
      </c>
      <c r="AD110" s="2">
        <v>0</v>
      </c>
      <c r="AE110" s="2">
        <v>0</v>
      </c>
      <c r="AF110" s="2">
        <v>0</v>
      </c>
      <c r="AG110" s="3">
        <v>0</v>
      </c>
      <c r="AH110" s="2">
        <v>0</v>
      </c>
      <c r="AI110" s="2">
        <v>0</v>
      </c>
      <c r="AJ110" s="2">
        <v>0</v>
      </c>
      <c r="AK110" s="2">
        <v>0</v>
      </c>
      <c r="AL110" s="2">
        <v>0</v>
      </c>
      <c r="AM110" s="2">
        <v>0</v>
      </c>
      <c r="AN110" s="3">
        <v>0</v>
      </c>
      <c r="AO110" s="2">
        <v>0</v>
      </c>
      <c r="AP110" s="2">
        <v>0</v>
      </c>
      <c r="AQ110" s="2">
        <v>0</v>
      </c>
      <c r="AR110" s="2">
        <v>0</v>
      </c>
      <c r="AS110" s="2">
        <v>0</v>
      </c>
      <c r="AT110" s="2">
        <v>0</v>
      </c>
      <c r="AU110" s="3">
        <v>0</v>
      </c>
      <c r="AV110" s="2">
        <v>0</v>
      </c>
      <c r="AW110" s="2">
        <v>0</v>
      </c>
      <c r="AX110" s="2">
        <v>0</v>
      </c>
      <c r="AY110" s="2">
        <v>83</v>
      </c>
      <c r="AZ110" s="2">
        <v>0</v>
      </c>
      <c r="BA110" s="2">
        <v>0</v>
      </c>
      <c r="BB110" s="3">
        <v>0</v>
      </c>
      <c r="BC110" s="2">
        <v>0</v>
      </c>
      <c r="BD110" s="2">
        <v>74</v>
      </c>
      <c r="BE110" s="2">
        <v>0</v>
      </c>
      <c r="BF110" s="2">
        <v>0</v>
      </c>
      <c r="BG110" s="2">
        <v>0</v>
      </c>
      <c r="BH110" s="2">
        <v>0</v>
      </c>
      <c r="BI110" s="2">
        <v>0</v>
      </c>
      <c r="BJ110" s="2">
        <v>68</v>
      </c>
      <c r="BK110" s="2">
        <v>0</v>
      </c>
      <c r="BL110" s="2">
        <v>0</v>
      </c>
      <c r="BM110" s="2">
        <v>0</v>
      </c>
      <c r="BN110" s="2">
        <v>0</v>
      </c>
      <c r="BO110" s="2">
        <v>0</v>
      </c>
      <c r="BP110" s="2">
        <v>0</v>
      </c>
      <c r="BQ110" s="98">
        <v>0</v>
      </c>
      <c r="BR110" s="2">
        <v>79</v>
      </c>
      <c r="BS110" s="2">
        <v>0</v>
      </c>
      <c r="BT110" s="2">
        <v>0</v>
      </c>
      <c r="BU110" s="2">
        <v>0</v>
      </c>
      <c r="BV110" s="2">
        <v>0</v>
      </c>
      <c r="BW110" s="3">
        <v>0</v>
      </c>
    </row>
    <row r="111" spans="1:75">
      <c r="A111" s="108">
        <v>1</v>
      </c>
      <c r="B111" s="115" t="s">
        <v>2203</v>
      </c>
      <c r="C111" s="95">
        <f t="shared" si="22"/>
        <v>4</v>
      </c>
      <c r="D111" s="4">
        <v>2</v>
      </c>
      <c r="E111" s="2">
        <v>0</v>
      </c>
      <c r="F111" s="2">
        <v>0</v>
      </c>
      <c r="G111" s="2">
        <v>0</v>
      </c>
      <c r="H111" s="2">
        <v>0</v>
      </c>
      <c r="I111" s="2">
        <v>0</v>
      </c>
      <c r="J111" s="2">
        <v>2</v>
      </c>
      <c r="K111" s="3">
        <v>2</v>
      </c>
      <c r="L111" s="3">
        <v>2</v>
      </c>
      <c r="M111" s="2">
        <v>2</v>
      </c>
      <c r="N111" s="2">
        <v>1</v>
      </c>
      <c r="O111" s="2">
        <v>2</v>
      </c>
      <c r="P111" s="2">
        <v>2</v>
      </c>
      <c r="Q111" s="2">
        <v>0</v>
      </c>
      <c r="R111" s="2">
        <v>2</v>
      </c>
      <c r="S111" s="3">
        <v>2</v>
      </c>
      <c r="T111" s="2">
        <v>2</v>
      </c>
      <c r="U111" s="2">
        <v>4</v>
      </c>
      <c r="V111" s="2">
        <v>0</v>
      </c>
      <c r="W111" s="2">
        <v>2</v>
      </c>
      <c r="X111" s="2">
        <v>2</v>
      </c>
      <c r="Y111" s="2">
        <v>2</v>
      </c>
      <c r="Z111" s="3">
        <v>2</v>
      </c>
      <c r="AA111" s="2">
        <v>6</v>
      </c>
      <c r="AB111" s="2">
        <v>2</v>
      </c>
      <c r="AC111" s="2">
        <v>2</v>
      </c>
      <c r="AD111" s="2">
        <v>2</v>
      </c>
      <c r="AE111" s="2">
        <v>2</v>
      </c>
      <c r="AF111" s="2">
        <v>0</v>
      </c>
      <c r="AG111" s="3">
        <v>2</v>
      </c>
      <c r="AH111" s="2">
        <v>2</v>
      </c>
      <c r="AI111" s="2">
        <v>2</v>
      </c>
      <c r="AJ111" s="2">
        <v>0</v>
      </c>
      <c r="AK111" s="2">
        <v>2</v>
      </c>
      <c r="AL111" s="2">
        <v>2</v>
      </c>
      <c r="AM111" s="2">
        <v>2</v>
      </c>
      <c r="AN111" s="3">
        <v>2</v>
      </c>
      <c r="AO111" s="2">
        <v>1</v>
      </c>
      <c r="AP111" s="2">
        <v>1</v>
      </c>
      <c r="AQ111" s="2">
        <v>1</v>
      </c>
      <c r="AR111" s="2">
        <v>1</v>
      </c>
      <c r="AS111" s="2">
        <v>2</v>
      </c>
      <c r="AT111" s="2">
        <v>2</v>
      </c>
      <c r="AU111" s="3">
        <v>2</v>
      </c>
      <c r="AV111" s="2">
        <v>2</v>
      </c>
      <c r="AW111" s="2">
        <v>0</v>
      </c>
      <c r="AX111" s="2">
        <v>0</v>
      </c>
      <c r="AY111" s="2">
        <v>0</v>
      </c>
      <c r="AZ111" s="2">
        <v>0</v>
      </c>
      <c r="BA111" s="2">
        <v>0</v>
      </c>
      <c r="BB111" s="3">
        <v>0</v>
      </c>
      <c r="BC111" s="2">
        <v>0</v>
      </c>
      <c r="BD111" s="2">
        <v>0</v>
      </c>
      <c r="BE111" s="2">
        <v>0</v>
      </c>
      <c r="BF111" s="2">
        <v>0</v>
      </c>
      <c r="BG111" s="2">
        <v>0</v>
      </c>
      <c r="BH111" s="2">
        <v>0</v>
      </c>
      <c r="BI111" s="2">
        <v>0</v>
      </c>
      <c r="BJ111" s="2">
        <v>0</v>
      </c>
      <c r="BK111" s="2">
        <v>0</v>
      </c>
      <c r="BL111" s="2">
        <v>0</v>
      </c>
      <c r="BM111" s="2">
        <v>0</v>
      </c>
      <c r="BN111" s="2">
        <v>0</v>
      </c>
      <c r="BO111" s="2">
        <v>0</v>
      </c>
      <c r="BP111" s="2">
        <v>0</v>
      </c>
      <c r="BQ111" s="98">
        <v>0</v>
      </c>
      <c r="BR111" s="2">
        <v>0</v>
      </c>
      <c r="BS111" s="2">
        <v>0</v>
      </c>
      <c r="BT111" s="2">
        <v>0</v>
      </c>
      <c r="BU111" s="2">
        <v>0</v>
      </c>
      <c r="BV111" s="2">
        <v>0</v>
      </c>
      <c r="BW111" s="3">
        <v>0</v>
      </c>
    </row>
    <row r="112" spans="1:75">
      <c r="A112" s="109">
        <f t="shared" ref="A112:A116" si="23">1/8</f>
        <v>0.125</v>
      </c>
      <c r="B112" s="115" t="s">
        <v>2200</v>
      </c>
      <c r="C112" s="95">
        <f t="shared" ref="C112" si="24">(SUM(E112:K112))*A112</f>
        <v>1.125</v>
      </c>
      <c r="D112" s="4">
        <v>10</v>
      </c>
      <c r="E112" s="2">
        <v>0</v>
      </c>
      <c r="F112" s="2">
        <v>0</v>
      </c>
      <c r="G112" s="2">
        <v>0</v>
      </c>
      <c r="H112" s="2">
        <v>0</v>
      </c>
      <c r="I112" s="2">
        <v>0</v>
      </c>
      <c r="J112" s="2">
        <v>5</v>
      </c>
      <c r="K112" s="3">
        <v>4</v>
      </c>
      <c r="M112" s="2">
        <v>0</v>
      </c>
      <c r="N112" s="2">
        <v>0</v>
      </c>
      <c r="O112" s="2">
        <v>0</v>
      </c>
      <c r="P112" s="2">
        <v>0</v>
      </c>
      <c r="Q112" s="2">
        <v>0</v>
      </c>
      <c r="R112" s="2">
        <v>5</v>
      </c>
      <c r="S112" s="3">
        <v>6</v>
      </c>
      <c r="T112" s="2">
        <v>0</v>
      </c>
      <c r="U112" s="2">
        <v>0</v>
      </c>
      <c r="V112" s="2">
        <v>0</v>
      </c>
      <c r="W112" s="2">
        <v>0</v>
      </c>
      <c r="X112" s="2">
        <v>0</v>
      </c>
      <c r="Y112" s="2">
        <v>0</v>
      </c>
      <c r="Z112" s="3">
        <v>5</v>
      </c>
      <c r="AA112" s="2">
        <v>0</v>
      </c>
      <c r="AB112" s="2">
        <v>0</v>
      </c>
      <c r="AC112" s="2">
        <v>8</v>
      </c>
      <c r="AD112" s="2">
        <v>5</v>
      </c>
      <c r="AE112" s="2">
        <v>0</v>
      </c>
      <c r="AF112" s="2">
        <v>0</v>
      </c>
      <c r="AG112" s="3">
        <v>5</v>
      </c>
      <c r="AH112" s="2">
        <v>0</v>
      </c>
      <c r="AI112" s="2">
        <v>0</v>
      </c>
      <c r="AJ112" s="2">
        <v>0</v>
      </c>
      <c r="AK112" s="2">
        <v>0</v>
      </c>
      <c r="AL112" s="2">
        <v>0</v>
      </c>
      <c r="AM112" s="2">
        <v>9</v>
      </c>
      <c r="AN112" s="3">
        <v>6</v>
      </c>
      <c r="AO112" s="2">
        <v>0</v>
      </c>
      <c r="AP112" s="2">
        <v>0</v>
      </c>
      <c r="AQ112" s="2">
        <v>0</v>
      </c>
      <c r="AR112" s="2">
        <v>0</v>
      </c>
      <c r="AS112" s="2">
        <v>0</v>
      </c>
      <c r="AT112" s="2">
        <v>0</v>
      </c>
      <c r="AU112" s="3">
        <v>0</v>
      </c>
      <c r="AV112" s="2">
        <v>0</v>
      </c>
      <c r="AW112" s="2">
        <v>0</v>
      </c>
      <c r="AX112" s="2">
        <v>0</v>
      </c>
      <c r="AY112" s="2">
        <v>0</v>
      </c>
      <c r="AZ112" s="2">
        <v>0</v>
      </c>
      <c r="BA112" s="2">
        <v>0</v>
      </c>
      <c r="BB112" s="3">
        <v>0</v>
      </c>
      <c r="BC112" s="2">
        <v>0</v>
      </c>
      <c r="BD112" s="2">
        <v>0</v>
      </c>
      <c r="BE112" s="2">
        <v>0</v>
      </c>
      <c r="BF112" s="2">
        <v>0</v>
      </c>
      <c r="BG112" s="2">
        <v>0</v>
      </c>
      <c r="BH112" s="2">
        <v>0</v>
      </c>
      <c r="BI112" s="2">
        <v>0</v>
      </c>
      <c r="BJ112" s="2">
        <v>0</v>
      </c>
      <c r="BK112" s="2">
        <v>0</v>
      </c>
      <c r="BL112" s="2">
        <v>0</v>
      </c>
      <c r="BM112" s="2">
        <v>0</v>
      </c>
      <c r="BN112" s="2">
        <v>0</v>
      </c>
      <c r="BO112" s="2">
        <v>0</v>
      </c>
      <c r="BP112" s="2">
        <v>0</v>
      </c>
      <c r="BQ112" s="98">
        <v>0</v>
      </c>
      <c r="BR112" s="2">
        <v>0</v>
      </c>
      <c r="BS112" s="2">
        <v>0</v>
      </c>
      <c r="BT112" s="2">
        <v>0</v>
      </c>
      <c r="BU112" s="2">
        <v>0</v>
      </c>
      <c r="BV112" s="2">
        <v>0</v>
      </c>
      <c r="BW112" s="3">
        <v>0</v>
      </c>
    </row>
    <row r="113" spans="1:75">
      <c r="A113" s="109">
        <f>1/8</f>
        <v>0.125</v>
      </c>
      <c r="B113" s="115" t="s">
        <v>2199</v>
      </c>
      <c r="C113" s="95">
        <f t="shared" si="18"/>
        <v>1.25</v>
      </c>
      <c r="D113" s="4">
        <v>10</v>
      </c>
      <c r="E113" s="2">
        <v>0</v>
      </c>
      <c r="F113" s="2">
        <v>0</v>
      </c>
      <c r="G113" s="2">
        <v>0</v>
      </c>
      <c r="H113" s="2">
        <v>0</v>
      </c>
      <c r="I113" s="2">
        <v>0</v>
      </c>
      <c r="J113" s="128">
        <v>5</v>
      </c>
      <c r="K113" s="3">
        <v>5</v>
      </c>
      <c r="L113" s="3">
        <v>85</v>
      </c>
      <c r="M113" s="2">
        <v>0</v>
      </c>
      <c r="N113" s="2">
        <v>0</v>
      </c>
      <c r="O113" s="2">
        <v>0</v>
      </c>
      <c r="P113" s="2">
        <v>0</v>
      </c>
      <c r="Q113" s="2">
        <v>0</v>
      </c>
      <c r="R113" s="128">
        <v>9</v>
      </c>
      <c r="S113" s="3">
        <v>8</v>
      </c>
      <c r="T113" s="2">
        <v>0</v>
      </c>
      <c r="U113" s="2">
        <v>0</v>
      </c>
      <c r="V113" s="2">
        <v>0</v>
      </c>
      <c r="W113" s="2">
        <v>0</v>
      </c>
      <c r="X113" s="2">
        <v>0</v>
      </c>
      <c r="Y113" s="128">
        <v>10</v>
      </c>
      <c r="Z113" s="3">
        <v>10</v>
      </c>
      <c r="AA113" s="2">
        <v>0</v>
      </c>
      <c r="AB113" s="2">
        <v>0</v>
      </c>
      <c r="AC113" s="2">
        <v>9</v>
      </c>
      <c r="AD113" s="2">
        <v>9</v>
      </c>
      <c r="AE113" s="2">
        <v>0</v>
      </c>
      <c r="AF113" s="128">
        <v>0</v>
      </c>
      <c r="AG113" s="3">
        <v>8</v>
      </c>
      <c r="AH113" s="2">
        <v>0</v>
      </c>
      <c r="AI113" s="2">
        <v>0</v>
      </c>
      <c r="AJ113" s="2">
        <v>0</v>
      </c>
      <c r="AK113" s="2">
        <v>9</v>
      </c>
      <c r="AL113" s="2">
        <v>0</v>
      </c>
      <c r="AM113" s="128">
        <v>6</v>
      </c>
      <c r="AN113" s="3">
        <v>10</v>
      </c>
      <c r="AO113" s="2">
        <v>0</v>
      </c>
      <c r="AP113" s="2">
        <v>0</v>
      </c>
      <c r="AQ113" s="2">
        <v>85</v>
      </c>
      <c r="AR113" s="2">
        <v>0</v>
      </c>
      <c r="AS113" s="2">
        <v>82</v>
      </c>
      <c r="AT113" s="2">
        <v>65</v>
      </c>
      <c r="AU113" s="3">
        <v>65</v>
      </c>
      <c r="AV113" s="2">
        <v>0</v>
      </c>
      <c r="AW113" s="2">
        <v>60</v>
      </c>
      <c r="AX113" s="2">
        <v>0</v>
      </c>
      <c r="AY113" s="2">
        <v>0</v>
      </c>
      <c r="AZ113" s="2">
        <v>80</v>
      </c>
      <c r="BA113" s="2">
        <v>68</v>
      </c>
      <c r="BB113" s="3">
        <v>70</v>
      </c>
      <c r="BC113" s="2">
        <v>0</v>
      </c>
      <c r="BD113" s="2">
        <v>0</v>
      </c>
      <c r="BE113" s="2">
        <v>90</v>
      </c>
      <c r="BF113" s="2">
        <v>90</v>
      </c>
      <c r="BG113" s="2">
        <v>100</v>
      </c>
      <c r="BH113" s="2">
        <v>75</v>
      </c>
      <c r="BI113" s="2">
        <v>65</v>
      </c>
      <c r="BJ113" s="2">
        <v>0</v>
      </c>
      <c r="BK113" s="2">
        <v>0</v>
      </c>
      <c r="BL113" s="2">
        <v>1</v>
      </c>
      <c r="BM113" s="2">
        <v>1</v>
      </c>
      <c r="BN113" s="2">
        <v>1</v>
      </c>
      <c r="BO113" s="2">
        <v>1</v>
      </c>
      <c r="BP113" s="2">
        <v>1</v>
      </c>
      <c r="BQ113" s="98">
        <v>1</v>
      </c>
      <c r="BR113" s="2">
        <v>0</v>
      </c>
      <c r="BS113" s="2">
        <v>1</v>
      </c>
      <c r="BT113" s="2">
        <v>1</v>
      </c>
      <c r="BU113" s="2">
        <v>1</v>
      </c>
      <c r="BV113" s="2">
        <v>1</v>
      </c>
      <c r="BW113" s="3">
        <v>1</v>
      </c>
    </row>
    <row r="114" spans="1:75">
      <c r="A114" s="108">
        <v>0</v>
      </c>
      <c r="B114" s="115" t="s">
        <v>2710</v>
      </c>
      <c r="C114" s="95">
        <f t="shared" si="18"/>
        <v>0</v>
      </c>
      <c r="D114" s="4">
        <v>0</v>
      </c>
      <c r="E114" s="2">
        <v>0</v>
      </c>
      <c r="F114" s="2">
        <v>0</v>
      </c>
      <c r="G114" s="2">
        <v>0</v>
      </c>
      <c r="H114" s="2">
        <v>0</v>
      </c>
      <c r="I114" s="2">
        <v>0</v>
      </c>
      <c r="J114" s="2">
        <v>0</v>
      </c>
      <c r="K114" s="3">
        <v>0</v>
      </c>
      <c r="M114" s="2">
        <v>0</v>
      </c>
      <c r="N114" s="2">
        <v>0</v>
      </c>
      <c r="O114" s="2">
        <v>0</v>
      </c>
      <c r="P114" s="2">
        <v>0</v>
      </c>
      <c r="Q114" s="2">
        <v>0</v>
      </c>
      <c r="R114" s="2">
        <v>0</v>
      </c>
      <c r="S114" s="3">
        <v>0</v>
      </c>
      <c r="T114" s="2">
        <v>0</v>
      </c>
      <c r="U114" s="2">
        <v>0</v>
      </c>
      <c r="V114" s="2">
        <v>0</v>
      </c>
      <c r="W114" s="2">
        <v>0</v>
      </c>
      <c r="X114" s="2">
        <v>0</v>
      </c>
      <c r="Y114" s="2">
        <v>0</v>
      </c>
      <c r="Z114" s="3">
        <v>0</v>
      </c>
      <c r="AA114" s="2">
        <v>0</v>
      </c>
      <c r="AB114" s="2">
        <v>0</v>
      </c>
      <c r="AC114" s="2">
        <v>0</v>
      </c>
      <c r="AD114" s="2">
        <v>0</v>
      </c>
      <c r="AE114" s="2">
        <v>0</v>
      </c>
      <c r="AF114" s="2">
        <v>0</v>
      </c>
      <c r="AG114" s="3">
        <v>0</v>
      </c>
      <c r="AH114" s="2">
        <v>0</v>
      </c>
      <c r="AI114" s="2">
        <v>0</v>
      </c>
      <c r="AJ114" s="2">
        <v>0</v>
      </c>
      <c r="AK114" s="2">
        <v>0</v>
      </c>
      <c r="AL114" s="2">
        <v>0</v>
      </c>
      <c r="AM114" s="2">
        <v>0</v>
      </c>
      <c r="AN114" s="3">
        <v>0</v>
      </c>
      <c r="AO114" s="2">
        <v>0</v>
      </c>
      <c r="AP114" s="2">
        <v>0</v>
      </c>
      <c r="AQ114" s="2">
        <v>0</v>
      </c>
      <c r="AR114" s="2">
        <v>0</v>
      </c>
      <c r="AS114" s="2">
        <v>0</v>
      </c>
      <c r="AT114" s="2">
        <v>0</v>
      </c>
      <c r="AU114" s="3">
        <v>0</v>
      </c>
      <c r="AV114" s="2">
        <v>0</v>
      </c>
      <c r="AW114" s="2">
        <v>0</v>
      </c>
      <c r="AX114" s="2">
        <v>0</v>
      </c>
      <c r="AY114" s="2">
        <v>0</v>
      </c>
      <c r="AZ114" s="2">
        <v>0</v>
      </c>
      <c r="BA114" s="2">
        <v>0</v>
      </c>
      <c r="BB114" s="3">
        <v>0</v>
      </c>
      <c r="BC114" s="2">
        <v>0</v>
      </c>
      <c r="BD114" s="2">
        <v>0</v>
      </c>
      <c r="BE114" s="2">
        <v>0</v>
      </c>
      <c r="BF114" s="2">
        <v>0</v>
      </c>
      <c r="BG114" s="2">
        <v>0</v>
      </c>
      <c r="BH114" s="2">
        <v>0</v>
      </c>
      <c r="BI114" s="2">
        <v>0</v>
      </c>
      <c r="BJ114" s="2">
        <v>0</v>
      </c>
      <c r="BK114" s="2">
        <v>0</v>
      </c>
      <c r="BL114" s="2">
        <v>0</v>
      </c>
      <c r="BM114" s="2">
        <v>0</v>
      </c>
      <c r="BN114" s="2">
        <v>0</v>
      </c>
      <c r="BO114" s="2">
        <v>0</v>
      </c>
      <c r="BP114" s="2">
        <v>0</v>
      </c>
      <c r="BQ114" s="98">
        <v>0</v>
      </c>
      <c r="BR114" s="2">
        <v>0</v>
      </c>
      <c r="BS114" s="2">
        <v>0</v>
      </c>
      <c r="BT114" s="2">
        <v>0</v>
      </c>
      <c r="BU114" s="2">
        <v>0</v>
      </c>
      <c r="BV114" s="2">
        <v>0</v>
      </c>
      <c r="BW114" s="3">
        <v>0</v>
      </c>
    </row>
    <row r="115" spans="1:75">
      <c r="A115" s="110">
        <v>0.5</v>
      </c>
      <c r="B115" s="115" t="s">
        <v>2436</v>
      </c>
      <c r="C115" s="95">
        <f>(SUM(E115:K115))*A115</f>
        <v>9</v>
      </c>
      <c r="D115" s="4">
        <v>10</v>
      </c>
      <c r="E115" s="2">
        <v>0</v>
      </c>
      <c r="F115" s="2">
        <v>0</v>
      </c>
      <c r="G115" s="2">
        <v>0</v>
      </c>
      <c r="H115" s="2">
        <v>0</v>
      </c>
      <c r="I115" s="2">
        <v>0</v>
      </c>
      <c r="J115" s="2">
        <v>10</v>
      </c>
      <c r="K115" s="3">
        <v>8</v>
      </c>
      <c r="L115" s="3">
        <v>85</v>
      </c>
      <c r="M115" s="2">
        <v>10</v>
      </c>
      <c r="N115" s="2">
        <v>10</v>
      </c>
      <c r="O115" s="2">
        <v>10</v>
      </c>
      <c r="P115" s="2">
        <v>10</v>
      </c>
      <c r="Q115" s="2">
        <v>0</v>
      </c>
      <c r="R115" s="2">
        <v>6</v>
      </c>
      <c r="S115" s="3">
        <v>7</v>
      </c>
      <c r="T115" s="2">
        <v>16</v>
      </c>
      <c r="U115" s="2">
        <v>9</v>
      </c>
      <c r="V115" s="2">
        <v>0</v>
      </c>
      <c r="W115" s="2">
        <v>10</v>
      </c>
      <c r="X115" s="2">
        <v>0</v>
      </c>
      <c r="Y115" s="2">
        <v>6</v>
      </c>
      <c r="Z115" s="3">
        <v>7</v>
      </c>
      <c r="AA115" s="2">
        <v>8</v>
      </c>
      <c r="AB115" s="2">
        <v>9</v>
      </c>
      <c r="AC115" s="2">
        <v>7</v>
      </c>
      <c r="AD115" s="2">
        <v>9</v>
      </c>
      <c r="AE115" s="2">
        <v>0</v>
      </c>
      <c r="AF115" s="2">
        <v>0</v>
      </c>
      <c r="AG115" s="3">
        <v>7</v>
      </c>
      <c r="AH115" s="2">
        <v>10</v>
      </c>
      <c r="AI115" s="2">
        <v>7</v>
      </c>
      <c r="AJ115" s="2">
        <v>0</v>
      </c>
      <c r="AK115" s="2">
        <v>10</v>
      </c>
      <c r="AL115" s="2">
        <v>10</v>
      </c>
      <c r="AM115" s="2">
        <v>6</v>
      </c>
      <c r="AN115" s="3">
        <v>0</v>
      </c>
      <c r="AO115" s="2">
        <v>33</v>
      </c>
      <c r="AP115" s="2">
        <v>57</v>
      </c>
      <c r="AQ115" s="2">
        <v>38</v>
      </c>
      <c r="AR115" s="2">
        <v>69</v>
      </c>
      <c r="AS115" s="2">
        <v>73</v>
      </c>
      <c r="AT115" s="2">
        <v>79</v>
      </c>
      <c r="AU115" s="3">
        <v>64</v>
      </c>
      <c r="AV115" s="2">
        <v>66</v>
      </c>
      <c r="AW115" s="2">
        <v>59</v>
      </c>
      <c r="AX115" s="2">
        <v>68</v>
      </c>
      <c r="AY115" s="2">
        <v>83</v>
      </c>
      <c r="AZ115" s="2">
        <v>65</v>
      </c>
      <c r="BA115" s="2">
        <v>65</v>
      </c>
      <c r="BB115" s="3">
        <v>75</v>
      </c>
      <c r="BC115" s="2">
        <v>0</v>
      </c>
      <c r="BD115" s="2">
        <v>2</v>
      </c>
      <c r="BE115" s="2">
        <v>1</v>
      </c>
      <c r="BF115" s="2">
        <v>2</v>
      </c>
      <c r="BG115" s="2">
        <v>3</v>
      </c>
      <c r="BH115" s="2">
        <v>3</v>
      </c>
      <c r="BI115" s="2">
        <v>3</v>
      </c>
      <c r="BJ115" s="2">
        <v>3</v>
      </c>
      <c r="BK115" s="2">
        <v>10</v>
      </c>
      <c r="BL115" s="2">
        <v>3</v>
      </c>
      <c r="BM115" s="2">
        <v>3</v>
      </c>
      <c r="BN115" s="2">
        <v>3</v>
      </c>
      <c r="BO115" s="2">
        <v>3</v>
      </c>
      <c r="BP115" s="2">
        <v>3</v>
      </c>
      <c r="BQ115" s="98">
        <v>0</v>
      </c>
      <c r="BR115" s="2">
        <v>3</v>
      </c>
      <c r="BS115" s="2">
        <v>3</v>
      </c>
      <c r="BT115" s="2">
        <v>1</v>
      </c>
      <c r="BU115" s="2">
        <v>3</v>
      </c>
      <c r="BV115" s="2">
        <v>3</v>
      </c>
      <c r="BW115" s="3">
        <v>3</v>
      </c>
    </row>
    <row r="116" spans="1:75" ht="16.5" thickBot="1">
      <c r="A116" s="109">
        <f t="shared" si="23"/>
        <v>0.125</v>
      </c>
      <c r="B116" s="115" t="s">
        <v>646</v>
      </c>
      <c r="C116" s="95">
        <f>(SUM(E116:K116))*A116</f>
        <v>1.625</v>
      </c>
      <c r="D116" s="4">
        <v>10</v>
      </c>
      <c r="E116" s="2">
        <v>0</v>
      </c>
      <c r="F116" s="2">
        <v>0</v>
      </c>
      <c r="G116" s="2">
        <v>0</v>
      </c>
      <c r="H116" s="2">
        <v>0</v>
      </c>
      <c r="I116" s="2">
        <v>0</v>
      </c>
      <c r="J116" s="2">
        <v>6</v>
      </c>
      <c r="K116" s="3">
        <v>7</v>
      </c>
      <c r="M116" s="2">
        <v>0</v>
      </c>
      <c r="N116" s="2">
        <v>0</v>
      </c>
      <c r="O116" s="2">
        <v>0</v>
      </c>
      <c r="P116" s="2">
        <v>0</v>
      </c>
      <c r="Q116" s="2">
        <v>0</v>
      </c>
      <c r="R116" s="2">
        <v>0</v>
      </c>
      <c r="S116" s="3">
        <v>7</v>
      </c>
      <c r="T116" s="2">
        <v>0</v>
      </c>
      <c r="U116" s="2">
        <v>0</v>
      </c>
      <c r="V116" s="2">
        <v>0</v>
      </c>
      <c r="W116" s="2">
        <v>0</v>
      </c>
      <c r="X116" s="2">
        <v>0</v>
      </c>
      <c r="Y116" s="2">
        <v>7</v>
      </c>
      <c r="Z116" s="3">
        <v>5</v>
      </c>
      <c r="AA116" s="2">
        <v>7</v>
      </c>
      <c r="AB116" s="2">
        <v>0</v>
      </c>
      <c r="AC116" s="2">
        <v>4</v>
      </c>
      <c r="AD116" s="2">
        <v>8</v>
      </c>
      <c r="AE116" s="2">
        <v>0</v>
      </c>
      <c r="AF116" s="2">
        <v>0</v>
      </c>
      <c r="AG116" s="3">
        <v>8</v>
      </c>
      <c r="AH116" s="2">
        <v>0</v>
      </c>
      <c r="AI116" s="2">
        <v>7</v>
      </c>
      <c r="AJ116" s="2">
        <v>7</v>
      </c>
      <c r="AK116" s="2">
        <v>3</v>
      </c>
      <c r="AL116" s="2">
        <v>7.5</v>
      </c>
      <c r="AM116" s="2">
        <v>5</v>
      </c>
      <c r="AN116" s="3">
        <v>0</v>
      </c>
      <c r="AO116" s="2">
        <v>0</v>
      </c>
      <c r="AP116" s="2">
        <v>0</v>
      </c>
      <c r="AQ116" s="2">
        <v>0</v>
      </c>
      <c r="AR116" s="2">
        <v>0</v>
      </c>
      <c r="AS116" s="2">
        <v>0</v>
      </c>
      <c r="AT116" s="2">
        <v>0</v>
      </c>
      <c r="AU116" s="3">
        <v>0</v>
      </c>
      <c r="AV116" s="2">
        <v>0</v>
      </c>
      <c r="AW116" s="2">
        <v>0</v>
      </c>
      <c r="AX116" s="2">
        <v>0</v>
      </c>
      <c r="AY116" s="2">
        <v>0</v>
      </c>
      <c r="AZ116" s="2">
        <v>0</v>
      </c>
      <c r="BA116" s="2">
        <v>0</v>
      </c>
      <c r="BB116" s="3">
        <v>0</v>
      </c>
      <c r="BC116" s="2">
        <v>0</v>
      </c>
      <c r="BD116" s="2">
        <v>0</v>
      </c>
      <c r="BE116" s="2">
        <v>0</v>
      </c>
      <c r="BF116" s="2">
        <v>0</v>
      </c>
      <c r="BG116" s="2">
        <v>0</v>
      </c>
      <c r="BH116" s="2">
        <v>0</v>
      </c>
      <c r="BI116" s="2">
        <v>0</v>
      </c>
      <c r="BJ116" s="2">
        <v>0</v>
      </c>
      <c r="BK116" s="2">
        <v>0</v>
      </c>
      <c r="BL116" s="2">
        <v>0</v>
      </c>
      <c r="BM116" s="2">
        <v>0</v>
      </c>
      <c r="BN116" s="2">
        <v>0</v>
      </c>
      <c r="BO116" s="2">
        <v>0</v>
      </c>
      <c r="BP116" s="2">
        <v>0</v>
      </c>
      <c r="BQ116" s="98">
        <v>0</v>
      </c>
      <c r="BR116" s="2">
        <v>0</v>
      </c>
      <c r="BS116" s="2">
        <v>0</v>
      </c>
      <c r="BT116" s="2">
        <v>0</v>
      </c>
      <c r="BU116" s="2">
        <v>0</v>
      </c>
      <c r="BV116" s="2">
        <v>0</v>
      </c>
      <c r="BW116" s="3">
        <v>0</v>
      </c>
    </row>
    <row r="117" spans="1:75" s="160" customFormat="1" ht="16.5" thickTop="1">
      <c r="A117" s="156">
        <v>-1</v>
      </c>
      <c r="B117" s="157" t="s">
        <v>2663</v>
      </c>
      <c r="C117" s="158">
        <f t="shared" ref="C117" si="25">(SUM(E117:K117))*A117</f>
        <v>-2</v>
      </c>
      <c r="D117" s="159">
        <v>3</v>
      </c>
      <c r="E117" s="160">
        <v>0</v>
      </c>
      <c r="F117" s="160">
        <v>0</v>
      </c>
      <c r="G117" s="160">
        <v>0</v>
      </c>
      <c r="H117" s="160">
        <v>0</v>
      </c>
      <c r="I117" s="160">
        <v>0</v>
      </c>
      <c r="J117" s="160">
        <v>1</v>
      </c>
      <c r="K117" s="161">
        <v>1</v>
      </c>
      <c r="L117" s="161"/>
      <c r="M117" s="160">
        <v>0</v>
      </c>
      <c r="N117" s="160">
        <v>0</v>
      </c>
      <c r="O117" s="160">
        <v>0</v>
      </c>
      <c r="P117" s="160">
        <v>0</v>
      </c>
      <c r="Q117" s="160">
        <v>0</v>
      </c>
      <c r="R117" s="160">
        <v>0</v>
      </c>
      <c r="S117" s="161">
        <v>1</v>
      </c>
      <c r="T117" s="160">
        <v>1</v>
      </c>
      <c r="U117" s="160">
        <v>0</v>
      </c>
      <c r="V117" s="160">
        <v>0</v>
      </c>
      <c r="W117" s="160">
        <v>0</v>
      </c>
      <c r="X117" s="160">
        <v>1</v>
      </c>
      <c r="Y117" s="160">
        <v>1</v>
      </c>
      <c r="Z117" s="161">
        <v>1</v>
      </c>
      <c r="AA117" s="160">
        <v>1</v>
      </c>
      <c r="AB117" s="160">
        <v>1</v>
      </c>
      <c r="AC117" s="160">
        <v>1</v>
      </c>
      <c r="AD117" s="160">
        <v>1</v>
      </c>
      <c r="AE117" s="160">
        <v>1</v>
      </c>
      <c r="AF117" s="160">
        <v>1</v>
      </c>
      <c r="AG117" s="161">
        <v>1</v>
      </c>
      <c r="AH117" s="160">
        <v>0</v>
      </c>
      <c r="AI117" s="160">
        <v>0</v>
      </c>
      <c r="AJ117" s="160">
        <v>0</v>
      </c>
      <c r="AK117" s="160">
        <v>0</v>
      </c>
      <c r="AL117" s="160">
        <v>0</v>
      </c>
      <c r="AM117" s="160">
        <v>0</v>
      </c>
      <c r="AN117" s="161">
        <v>0</v>
      </c>
      <c r="AO117" s="160">
        <v>0</v>
      </c>
      <c r="AP117" s="160">
        <v>0</v>
      </c>
      <c r="AQ117" s="160">
        <v>0</v>
      </c>
      <c r="AR117" s="160">
        <v>0</v>
      </c>
      <c r="AS117" s="160">
        <v>0</v>
      </c>
      <c r="AT117" s="160">
        <v>0</v>
      </c>
      <c r="AU117" s="161">
        <v>0</v>
      </c>
      <c r="AV117" s="160">
        <v>0</v>
      </c>
      <c r="AW117" s="160">
        <v>0</v>
      </c>
      <c r="AX117" s="160">
        <v>0</v>
      </c>
      <c r="AY117" s="160">
        <v>0</v>
      </c>
      <c r="AZ117" s="160">
        <v>0</v>
      </c>
      <c r="BA117" s="160">
        <v>0</v>
      </c>
      <c r="BB117" s="161">
        <v>0</v>
      </c>
      <c r="BC117" s="160">
        <v>0</v>
      </c>
      <c r="BD117" s="160">
        <v>0</v>
      </c>
      <c r="BE117" s="160">
        <v>0</v>
      </c>
      <c r="BF117" s="160">
        <v>0</v>
      </c>
      <c r="BG117" s="160">
        <v>0</v>
      </c>
      <c r="BH117" s="160">
        <v>0</v>
      </c>
      <c r="BI117" s="160">
        <v>0</v>
      </c>
      <c r="BJ117" s="160">
        <v>0</v>
      </c>
      <c r="BK117" s="160">
        <v>0</v>
      </c>
      <c r="BL117" s="160">
        <v>0</v>
      </c>
      <c r="BM117" s="160">
        <v>0</v>
      </c>
      <c r="BN117" s="160">
        <v>0</v>
      </c>
      <c r="BO117" s="160">
        <v>0</v>
      </c>
      <c r="BP117" s="160">
        <v>0</v>
      </c>
      <c r="BQ117" s="162">
        <v>0</v>
      </c>
      <c r="BR117" s="160">
        <v>0</v>
      </c>
      <c r="BS117" s="160">
        <v>0</v>
      </c>
      <c r="BT117" s="160">
        <v>0</v>
      </c>
      <c r="BU117" s="160">
        <v>0</v>
      </c>
      <c r="BV117" s="160">
        <v>0</v>
      </c>
      <c r="BW117" s="161">
        <v>0</v>
      </c>
    </row>
    <row r="118" spans="1:75">
      <c r="A118" s="110">
        <v>0.5</v>
      </c>
      <c r="B118" s="117" t="s">
        <v>1060</v>
      </c>
      <c r="C118" s="95">
        <f t="shared" ref="C118:C133" si="26">(SUM(E118:K118))*A118</f>
        <v>2</v>
      </c>
      <c r="D118" s="4">
        <v>2</v>
      </c>
      <c r="E118" s="2">
        <v>0</v>
      </c>
      <c r="F118" s="2">
        <v>0</v>
      </c>
      <c r="G118" s="2">
        <v>0</v>
      </c>
      <c r="H118" s="2">
        <v>0</v>
      </c>
      <c r="I118" s="2">
        <v>0</v>
      </c>
      <c r="J118" s="2">
        <v>2</v>
      </c>
      <c r="K118" s="3">
        <v>2</v>
      </c>
      <c r="L118" s="3">
        <v>2</v>
      </c>
      <c r="M118" s="2">
        <v>0</v>
      </c>
      <c r="N118" s="2">
        <v>1</v>
      </c>
      <c r="O118" s="2">
        <v>1</v>
      </c>
      <c r="P118" s="2">
        <v>2</v>
      </c>
      <c r="Q118" s="2">
        <v>2</v>
      </c>
      <c r="R118" s="2">
        <v>2</v>
      </c>
      <c r="S118" s="3">
        <v>2</v>
      </c>
      <c r="T118" s="2">
        <v>2</v>
      </c>
      <c r="U118" s="2">
        <v>1</v>
      </c>
      <c r="V118" s="2">
        <v>2</v>
      </c>
      <c r="W118" s="2">
        <v>2</v>
      </c>
      <c r="X118" s="2">
        <v>2</v>
      </c>
      <c r="Y118" s="2">
        <v>2</v>
      </c>
      <c r="Z118" s="3">
        <v>2</v>
      </c>
      <c r="AA118" s="2">
        <v>0</v>
      </c>
      <c r="AB118" s="2">
        <v>1</v>
      </c>
      <c r="AC118" s="2">
        <v>2</v>
      </c>
      <c r="AD118" s="2">
        <v>2</v>
      </c>
      <c r="AE118" s="2">
        <v>2</v>
      </c>
      <c r="AF118" s="2">
        <v>2</v>
      </c>
      <c r="AG118" s="3">
        <v>2</v>
      </c>
      <c r="AH118" s="2">
        <v>0</v>
      </c>
      <c r="AI118" s="2">
        <v>0</v>
      </c>
      <c r="AJ118" s="2">
        <v>0</v>
      </c>
      <c r="AK118" s="2">
        <v>2</v>
      </c>
      <c r="AL118" s="2">
        <v>2</v>
      </c>
      <c r="AM118" s="2">
        <v>2</v>
      </c>
      <c r="AN118" s="3">
        <v>2</v>
      </c>
      <c r="AO118" s="2">
        <v>0</v>
      </c>
      <c r="AP118" s="2">
        <v>0</v>
      </c>
      <c r="AQ118" s="2">
        <v>1</v>
      </c>
      <c r="AR118" s="2">
        <v>2</v>
      </c>
      <c r="AS118" s="2">
        <v>1</v>
      </c>
      <c r="AT118" s="2">
        <v>1</v>
      </c>
      <c r="AU118" s="3">
        <v>2</v>
      </c>
      <c r="AV118" s="2">
        <v>1</v>
      </c>
      <c r="AW118" s="2">
        <v>1</v>
      </c>
      <c r="AX118" s="2">
        <v>0</v>
      </c>
      <c r="AY118" s="2">
        <v>2</v>
      </c>
      <c r="AZ118" s="2">
        <v>2</v>
      </c>
      <c r="BA118" s="2">
        <v>2</v>
      </c>
      <c r="BB118" s="3">
        <v>0</v>
      </c>
      <c r="BC118" s="2">
        <v>2</v>
      </c>
      <c r="BD118" s="2">
        <v>1</v>
      </c>
      <c r="BE118" s="2">
        <v>2</v>
      </c>
      <c r="BF118" s="2">
        <v>2</v>
      </c>
      <c r="BG118" s="2">
        <v>2</v>
      </c>
      <c r="BH118" s="2">
        <v>2</v>
      </c>
      <c r="BI118" s="2">
        <v>2</v>
      </c>
      <c r="BJ118" s="2">
        <v>1</v>
      </c>
      <c r="BK118" s="2">
        <v>1</v>
      </c>
      <c r="BL118" s="2">
        <v>1</v>
      </c>
      <c r="BM118" s="2">
        <v>2</v>
      </c>
      <c r="BN118" s="2">
        <v>1</v>
      </c>
      <c r="BO118" s="2">
        <v>1</v>
      </c>
      <c r="BP118" s="2">
        <v>3</v>
      </c>
      <c r="BQ118" s="98">
        <v>1</v>
      </c>
      <c r="BR118" s="2">
        <v>1</v>
      </c>
      <c r="BS118" s="2">
        <v>1</v>
      </c>
      <c r="BT118" s="2">
        <v>3</v>
      </c>
      <c r="BU118" s="2">
        <v>1</v>
      </c>
      <c r="BV118" s="2">
        <v>3</v>
      </c>
      <c r="BW118" s="3">
        <v>3</v>
      </c>
    </row>
    <row r="119" spans="1:75">
      <c r="A119" s="110">
        <v>-0.5</v>
      </c>
      <c r="B119" s="115" t="s">
        <v>2033</v>
      </c>
      <c r="C119" s="95">
        <f t="shared" si="26"/>
        <v>-3.5</v>
      </c>
      <c r="D119" s="4" t="s">
        <v>101</v>
      </c>
      <c r="E119" s="2">
        <v>0</v>
      </c>
      <c r="F119" s="2">
        <v>0</v>
      </c>
      <c r="G119" s="2">
        <v>0</v>
      </c>
      <c r="H119" s="2">
        <v>0</v>
      </c>
      <c r="I119" s="2">
        <v>0</v>
      </c>
      <c r="J119" s="2">
        <v>4</v>
      </c>
      <c r="K119" s="3">
        <v>3</v>
      </c>
      <c r="L119" s="3">
        <v>4</v>
      </c>
      <c r="M119" s="2">
        <v>8</v>
      </c>
      <c r="N119" s="2">
        <v>5</v>
      </c>
      <c r="O119" s="2">
        <v>4</v>
      </c>
      <c r="P119" s="2">
        <v>3</v>
      </c>
      <c r="Q119" s="2">
        <v>0</v>
      </c>
      <c r="R119" s="2">
        <v>0</v>
      </c>
      <c r="S119" s="3">
        <v>3</v>
      </c>
      <c r="T119" s="2">
        <v>2</v>
      </c>
      <c r="U119" s="2">
        <v>6</v>
      </c>
      <c r="V119" s="2">
        <v>4</v>
      </c>
      <c r="W119" s="2">
        <v>3</v>
      </c>
      <c r="X119" s="2">
        <v>2</v>
      </c>
      <c r="Y119" s="2">
        <v>0</v>
      </c>
      <c r="Z119" s="3">
        <v>3</v>
      </c>
      <c r="AA119" s="2">
        <v>12</v>
      </c>
      <c r="AB119" s="2">
        <v>6</v>
      </c>
      <c r="AC119" s="2">
        <v>3</v>
      </c>
      <c r="AD119" s="2">
        <v>9</v>
      </c>
      <c r="AE119" s="2">
        <v>2</v>
      </c>
      <c r="AF119" s="2">
        <v>7</v>
      </c>
      <c r="AG119" s="3">
        <v>6</v>
      </c>
      <c r="AH119" s="2">
        <v>2</v>
      </c>
      <c r="AI119" s="2">
        <v>0</v>
      </c>
      <c r="AJ119" s="2">
        <v>2</v>
      </c>
      <c r="AK119" s="2">
        <v>7</v>
      </c>
      <c r="AL119" s="2">
        <v>6</v>
      </c>
      <c r="AM119" s="2">
        <v>6</v>
      </c>
      <c r="AN119" s="3">
        <v>8</v>
      </c>
      <c r="AO119" s="2">
        <v>3</v>
      </c>
      <c r="AP119" s="2">
        <v>2</v>
      </c>
      <c r="AQ119" s="2">
        <v>10</v>
      </c>
      <c r="AR119" s="2">
        <v>5</v>
      </c>
      <c r="AS119" s="2">
        <v>3</v>
      </c>
      <c r="AT119" s="2">
        <v>6</v>
      </c>
      <c r="AU119" s="3">
        <v>5</v>
      </c>
      <c r="AV119" s="2">
        <v>0</v>
      </c>
      <c r="AW119" s="2">
        <v>19</v>
      </c>
      <c r="AX119" s="2">
        <v>1</v>
      </c>
      <c r="AY119" s="2">
        <v>2</v>
      </c>
      <c r="AZ119" s="2">
        <v>1</v>
      </c>
      <c r="BA119" s="2">
        <v>3</v>
      </c>
      <c r="BB119" s="3">
        <v>0</v>
      </c>
      <c r="BC119" s="2">
        <v>3</v>
      </c>
      <c r="BD119" s="2">
        <v>3</v>
      </c>
      <c r="BE119" s="2">
        <v>2</v>
      </c>
      <c r="BF119" s="2">
        <v>2</v>
      </c>
      <c r="BG119" s="2">
        <v>1</v>
      </c>
      <c r="BH119" s="2">
        <v>2</v>
      </c>
      <c r="BI119" s="2">
        <v>3</v>
      </c>
      <c r="BJ119" s="2">
        <v>2</v>
      </c>
      <c r="BK119" s="2">
        <v>2</v>
      </c>
      <c r="BL119" s="2">
        <v>2</v>
      </c>
      <c r="BM119" s="2">
        <v>1</v>
      </c>
      <c r="BN119" s="2">
        <v>3</v>
      </c>
      <c r="BO119" s="2">
        <v>0</v>
      </c>
      <c r="BP119" s="2">
        <v>0</v>
      </c>
      <c r="BQ119" s="98">
        <v>0</v>
      </c>
      <c r="BR119" s="2">
        <v>0</v>
      </c>
      <c r="BS119" s="2">
        <v>0</v>
      </c>
      <c r="BT119" s="2">
        <v>0</v>
      </c>
      <c r="BU119" s="2">
        <v>0</v>
      </c>
      <c r="BV119" s="2">
        <v>0</v>
      </c>
      <c r="BW119" s="3">
        <v>0</v>
      </c>
    </row>
    <row r="120" spans="1:75">
      <c r="A120" s="109">
        <v>0.06</v>
      </c>
      <c r="B120" s="115" t="s">
        <v>491</v>
      </c>
      <c r="C120" s="95">
        <f t="shared" si="26"/>
        <v>1.7999999999999998</v>
      </c>
      <c r="D120" s="4" t="s">
        <v>101</v>
      </c>
      <c r="E120" s="2">
        <v>0</v>
      </c>
      <c r="F120" s="2">
        <v>0</v>
      </c>
      <c r="G120" s="2">
        <v>0</v>
      </c>
      <c r="H120" s="2">
        <v>0</v>
      </c>
      <c r="I120" s="2">
        <v>0</v>
      </c>
      <c r="J120" s="2">
        <v>20</v>
      </c>
      <c r="K120" s="3">
        <v>10</v>
      </c>
      <c r="L120" s="3">
        <v>0</v>
      </c>
      <c r="M120" s="2">
        <v>0</v>
      </c>
      <c r="N120" s="2">
        <v>0</v>
      </c>
      <c r="O120" s="2">
        <v>18</v>
      </c>
      <c r="P120" s="2">
        <v>9</v>
      </c>
      <c r="Q120" s="2">
        <v>0</v>
      </c>
      <c r="R120" s="2">
        <v>44</v>
      </c>
      <c r="S120" s="3">
        <v>20</v>
      </c>
      <c r="T120" s="2">
        <v>14</v>
      </c>
      <c r="U120" s="2">
        <v>0</v>
      </c>
      <c r="V120" s="2">
        <v>0</v>
      </c>
      <c r="W120" s="2">
        <v>0</v>
      </c>
      <c r="X120" s="2">
        <v>15</v>
      </c>
      <c r="Y120" s="2">
        <v>17</v>
      </c>
      <c r="Z120" s="3">
        <v>84</v>
      </c>
      <c r="AA120" s="2">
        <v>0</v>
      </c>
      <c r="AB120" s="2">
        <v>23</v>
      </c>
      <c r="AC120" s="2">
        <v>75</v>
      </c>
      <c r="AD120" s="2">
        <v>11</v>
      </c>
      <c r="AE120" s="2">
        <v>11</v>
      </c>
      <c r="AF120" s="2">
        <v>0</v>
      </c>
      <c r="AG120" s="3">
        <v>23</v>
      </c>
      <c r="AH120" s="2">
        <v>0</v>
      </c>
      <c r="AI120" s="2">
        <v>0</v>
      </c>
      <c r="AJ120" s="2">
        <v>20</v>
      </c>
      <c r="AK120" s="2">
        <v>31</v>
      </c>
      <c r="AL120" s="2">
        <v>16</v>
      </c>
      <c r="AM120" s="2">
        <v>6</v>
      </c>
      <c r="AN120" s="3">
        <v>8</v>
      </c>
      <c r="AO120" s="2">
        <v>17</v>
      </c>
      <c r="AP120" s="2">
        <v>13</v>
      </c>
      <c r="AQ120" s="2">
        <v>0</v>
      </c>
      <c r="AR120" s="2">
        <v>6</v>
      </c>
      <c r="AS120" s="2">
        <v>9</v>
      </c>
      <c r="AT120" s="2">
        <v>24</v>
      </c>
      <c r="AU120" s="3">
        <v>42</v>
      </c>
      <c r="AV120" s="2">
        <v>2</v>
      </c>
      <c r="AW120" s="2">
        <v>19</v>
      </c>
      <c r="AX120" s="2">
        <v>0</v>
      </c>
      <c r="AY120" s="2">
        <v>17</v>
      </c>
      <c r="AZ120" s="2">
        <v>0</v>
      </c>
      <c r="BA120" s="2">
        <v>36</v>
      </c>
      <c r="BB120" s="3">
        <v>1</v>
      </c>
      <c r="BC120" s="2">
        <v>19</v>
      </c>
      <c r="BD120" s="2">
        <v>2</v>
      </c>
      <c r="BE120" s="2">
        <v>3</v>
      </c>
      <c r="BF120" s="2">
        <v>8</v>
      </c>
      <c r="BG120" s="2">
        <v>8</v>
      </c>
      <c r="BH120" s="2">
        <v>11</v>
      </c>
      <c r="BI120" s="2">
        <v>0</v>
      </c>
      <c r="BJ120" s="2">
        <v>8</v>
      </c>
      <c r="BK120" s="2">
        <v>0</v>
      </c>
      <c r="BL120" s="2">
        <v>20</v>
      </c>
      <c r="BM120" s="2">
        <v>20</v>
      </c>
      <c r="BN120" s="2">
        <v>14</v>
      </c>
      <c r="BO120" s="2">
        <v>29</v>
      </c>
      <c r="BP120" s="2">
        <v>19</v>
      </c>
      <c r="BQ120" s="98">
        <v>2</v>
      </c>
      <c r="BR120" s="2">
        <v>11</v>
      </c>
      <c r="BS120" s="2">
        <v>19</v>
      </c>
      <c r="BT120" s="2">
        <v>3</v>
      </c>
      <c r="BU120" s="2">
        <v>0</v>
      </c>
      <c r="BV120" s="2">
        <v>8</v>
      </c>
      <c r="BW120" s="3">
        <v>26</v>
      </c>
    </row>
    <row r="121" spans="1:75">
      <c r="A121" s="108">
        <v>1</v>
      </c>
      <c r="B121" s="115" t="s">
        <v>1314</v>
      </c>
      <c r="C121" s="95">
        <f t="shared" si="26"/>
        <v>2</v>
      </c>
      <c r="D121" s="4">
        <v>1</v>
      </c>
      <c r="E121" s="2">
        <v>0</v>
      </c>
      <c r="F121" s="2">
        <v>0</v>
      </c>
      <c r="G121" s="2">
        <v>0</v>
      </c>
      <c r="H121" s="2">
        <v>0</v>
      </c>
      <c r="I121" s="2">
        <v>0</v>
      </c>
      <c r="J121" s="2">
        <v>1</v>
      </c>
      <c r="K121" s="3">
        <v>1</v>
      </c>
      <c r="L121" s="3">
        <v>1</v>
      </c>
      <c r="M121" s="2">
        <v>0</v>
      </c>
      <c r="N121" s="2">
        <v>0</v>
      </c>
      <c r="O121" s="2">
        <v>1</v>
      </c>
      <c r="P121" s="2">
        <v>1</v>
      </c>
      <c r="Q121" s="2">
        <v>1</v>
      </c>
      <c r="R121" s="2">
        <v>1</v>
      </c>
      <c r="S121" s="3">
        <v>1</v>
      </c>
      <c r="T121" s="2">
        <v>1</v>
      </c>
      <c r="U121" s="2">
        <v>0</v>
      </c>
      <c r="V121" s="2">
        <v>1</v>
      </c>
      <c r="W121" s="2">
        <v>1</v>
      </c>
      <c r="X121" s="2">
        <v>1</v>
      </c>
      <c r="Y121" s="2">
        <v>1</v>
      </c>
      <c r="Z121" s="3">
        <v>1</v>
      </c>
      <c r="AA121" s="2">
        <v>0</v>
      </c>
      <c r="AB121" s="2">
        <v>1</v>
      </c>
      <c r="AC121" s="2">
        <v>1</v>
      </c>
      <c r="AD121" s="2">
        <v>1</v>
      </c>
      <c r="AE121" s="2">
        <v>1</v>
      </c>
      <c r="AF121" s="2">
        <v>1</v>
      </c>
      <c r="AG121" s="3">
        <v>1</v>
      </c>
      <c r="AH121" s="2">
        <v>0</v>
      </c>
      <c r="AI121" s="2">
        <v>0</v>
      </c>
      <c r="AJ121" s="2">
        <v>0</v>
      </c>
      <c r="AK121" s="2">
        <v>1</v>
      </c>
      <c r="AL121" s="2">
        <v>1</v>
      </c>
      <c r="AM121" s="2">
        <v>1</v>
      </c>
      <c r="AN121" s="3">
        <v>1</v>
      </c>
      <c r="AO121" s="2">
        <v>0</v>
      </c>
      <c r="AP121" s="2">
        <v>0</v>
      </c>
      <c r="AQ121" s="2">
        <v>1</v>
      </c>
      <c r="AR121" s="2">
        <v>1</v>
      </c>
      <c r="AS121" s="2">
        <v>1</v>
      </c>
      <c r="AT121" s="2">
        <v>0</v>
      </c>
      <c r="AU121" s="3">
        <v>1</v>
      </c>
      <c r="AV121" s="2">
        <v>1</v>
      </c>
      <c r="AW121" s="2">
        <v>1</v>
      </c>
      <c r="AX121" s="2">
        <v>1</v>
      </c>
      <c r="AY121" s="2">
        <v>1</v>
      </c>
      <c r="AZ121" s="2">
        <v>1</v>
      </c>
      <c r="BA121" s="2">
        <v>1</v>
      </c>
      <c r="BB121" s="3">
        <v>0</v>
      </c>
      <c r="BC121" s="2">
        <v>1</v>
      </c>
      <c r="BD121" s="2">
        <v>1</v>
      </c>
      <c r="BE121" s="2">
        <v>1</v>
      </c>
      <c r="BF121" s="2">
        <v>1</v>
      </c>
      <c r="BG121" s="2">
        <v>1</v>
      </c>
      <c r="BH121" s="2">
        <v>1</v>
      </c>
      <c r="BI121" s="2">
        <v>1</v>
      </c>
      <c r="BJ121" s="2">
        <v>1</v>
      </c>
      <c r="BK121" s="2">
        <v>1</v>
      </c>
      <c r="BL121" s="2">
        <v>1</v>
      </c>
      <c r="BM121" s="2">
        <v>1</v>
      </c>
      <c r="BN121" s="2">
        <v>1</v>
      </c>
      <c r="BO121" s="2">
        <v>3</v>
      </c>
      <c r="BP121" s="2">
        <v>1</v>
      </c>
      <c r="BQ121" s="98">
        <v>1</v>
      </c>
      <c r="BR121" s="2">
        <v>3</v>
      </c>
      <c r="BS121" s="2">
        <v>3</v>
      </c>
      <c r="BT121" s="2">
        <v>1</v>
      </c>
      <c r="BU121" s="2">
        <v>2</v>
      </c>
      <c r="BV121" s="2">
        <v>2</v>
      </c>
      <c r="BW121" s="3">
        <v>2</v>
      </c>
    </row>
    <row r="122" spans="1:75">
      <c r="A122" s="108">
        <v>-2</v>
      </c>
      <c r="B122" s="115" t="s">
        <v>83</v>
      </c>
      <c r="C122" s="95">
        <f t="shared" si="26"/>
        <v>0</v>
      </c>
      <c r="D122" s="4" t="s">
        <v>101</v>
      </c>
      <c r="E122" s="2">
        <v>0</v>
      </c>
      <c r="F122" s="2">
        <v>0</v>
      </c>
      <c r="G122" s="2">
        <v>0</v>
      </c>
      <c r="H122" s="2">
        <v>0</v>
      </c>
      <c r="I122" s="2">
        <v>0</v>
      </c>
      <c r="J122" s="2">
        <v>0</v>
      </c>
      <c r="K122" s="3">
        <v>0</v>
      </c>
      <c r="L122" s="3">
        <v>0</v>
      </c>
      <c r="M122" s="2">
        <v>3</v>
      </c>
      <c r="N122" s="2">
        <v>1</v>
      </c>
      <c r="O122" s="2">
        <v>1</v>
      </c>
      <c r="P122" s="2">
        <v>1</v>
      </c>
      <c r="Q122" s="2">
        <v>1</v>
      </c>
      <c r="R122" s="2">
        <v>0</v>
      </c>
      <c r="S122" s="3">
        <v>1</v>
      </c>
      <c r="T122" s="2">
        <v>0</v>
      </c>
      <c r="U122" s="2">
        <v>2</v>
      </c>
      <c r="V122" s="2">
        <v>8</v>
      </c>
      <c r="W122" s="2">
        <v>2</v>
      </c>
      <c r="X122" s="2">
        <v>0</v>
      </c>
      <c r="Y122" s="2">
        <v>0</v>
      </c>
      <c r="Z122" s="3">
        <v>0</v>
      </c>
      <c r="AA122" s="2">
        <v>0</v>
      </c>
      <c r="AB122" s="2">
        <v>1</v>
      </c>
      <c r="AC122" s="2">
        <v>0</v>
      </c>
      <c r="AD122" s="2">
        <v>0</v>
      </c>
      <c r="AE122" s="2">
        <v>0</v>
      </c>
      <c r="AF122" s="2">
        <v>0</v>
      </c>
      <c r="AG122" s="3">
        <v>0</v>
      </c>
      <c r="AH122" s="2">
        <v>4</v>
      </c>
      <c r="AI122" s="2">
        <v>3</v>
      </c>
      <c r="AJ122" s="2">
        <v>4</v>
      </c>
      <c r="AK122" s="2">
        <v>0</v>
      </c>
      <c r="AL122" s="2">
        <v>0</v>
      </c>
      <c r="AM122" s="2">
        <v>0</v>
      </c>
      <c r="AN122" s="3">
        <v>0</v>
      </c>
      <c r="AO122" s="2">
        <v>1</v>
      </c>
      <c r="AP122" s="2">
        <v>8</v>
      </c>
      <c r="AQ122" s="2">
        <v>0</v>
      </c>
      <c r="AR122" s="2">
        <v>0</v>
      </c>
      <c r="AS122" s="2">
        <v>0</v>
      </c>
      <c r="AT122" s="2">
        <v>0</v>
      </c>
      <c r="AU122" s="3">
        <v>0</v>
      </c>
      <c r="AV122" s="2">
        <v>0</v>
      </c>
      <c r="AW122" s="2">
        <v>6</v>
      </c>
      <c r="AX122" s="2">
        <v>0</v>
      </c>
      <c r="AY122" s="2">
        <v>25</v>
      </c>
      <c r="AZ122" s="2">
        <v>0</v>
      </c>
      <c r="BA122" s="2">
        <v>0</v>
      </c>
      <c r="BB122" s="3">
        <v>6</v>
      </c>
      <c r="BC122" s="2">
        <v>8</v>
      </c>
      <c r="BD122" s="2">
        <v>0</v>
      </c>
      <c r="BE122" s="2">
        <v>1</v>
      </c>
      <c r="BF122" s="2">
        <v>0</v>
      </c>
      <c r="BG122" s="2">
        <v>0</v>
      </c>
      <c r="BH122" s="2">
        <v>0</v>
      </c>
      <c r="BI122" s="2">
        <v>0</v>
      </c>
      <c r="BJ122" s="2">
        <v>4</v>
      </c>
      <c r="BK122" s="2">
        <v>1</v>
      </c>
      <c r="BL122" s="2">
        <v>1</v>
      </c>
      <c r="BM122" s="2">
        <v>0</v>
      </c>
      <c r="BN122" s="2">
        <v>0</v>
      </c>
      <c r="BO122" s="2">
        <v>0</v>
      </c>
      <c r="BP122" s="2">
        <v>0</v>
      </c>
      <c r="BQ122" s="98">
        <v>0</v>
      </c>
      <c r="BR122" s="2">
        <v>0</v>
      </c>
      <c r="BS122" s="2">
        <v>0</v>
      </c>
      <c r="BT122" s="2">
        <v>0</v>
      </c>
      <c r="BU122" s="2">
        <v>0</v>
      </c>
      <c r="BV122" s="2">
        <v>0</v>
      </c>
      <c r="BW122" s="3">
        <v>0</v>
      </c>
    </row>
    <row r="123" spans="1:75">
      <c r="A123" s="108">
        <v>-3</v>
      </c>
      <c r="B123" s="115" t="s">
        <v>1535</v>
      </c>
      <c r="C123" s="95">
        <f t="shared" si="26"/>
        <v>0</v>
      </c>
      <c r="D123" s="4">
        <v>3</v>
      </c>
      <c r="E123" s="2">
        <v>0</v>
      </c>
      <c r="F123" s="2">
        <v>0</v>
      </c>
      <c r="G123" s="2">
        <v>0</v>
      </c>
      <c r="H123" s="2">
        <v>0</v>
      </c>
      <c r="I123" s="2">
        <v>0</v>
      </c>
      <c r="J123" s="2">
        <v>0</v>
      </c>
      <c r="K123" s="3">
        <v>0</v>
      </c>
      <c r="L123" s="3">
        <v>0</v>
      </c>
      <c r="M123" s="2">
        <v>3</v>
      </c>
      <c r="N123" s="2">
        <v>3</v>
      </c>
      <c r="O123" s="2">
        <v>3</v>
      </c>
      <c r="P123" s="2">
        <v>0</v>
      </c>
      <c r="Q123" s="2">
        <v>0</v>
      </c>
      <c r="R123" s="2">
        <v>0</v>
      </c>
      <c r="S123" s="3">
        <v>0</v>
      </c>
      <c r="T123" s="2">
        <v>0</v>
      </c>
      <c r="U123" s="2">
        <v>3</v>
      </c>
      <c r="V123" s="2">
        <v>3</v>
      </c>
      <c r="W123" s="2">
        <v>3</v>
      </c>
      <c r="X123" s="2">
        <v>0</v>
      </c>
      <c r="Y123" s="2">
        <v>0</v>
      </c>
      <c r="Z123" s="3">
        <v>0</v>
      </c>
      <c r="AA123" s="2">
        <v>1</v>
      </c>
      <c r="AB123" s="2">
        <v>2</v>
      </c>
      <c r="AC123" s="2">
        <v>0</v>
      </c>
      <c r="AD123" s="2">
        <v>0</v>
      </c>
      <c r="AE123" s="2">
        <v>0</v>
      </c>
      <c r="AF123" s="2">
        <v>0</v>
      </c>
      <c r="AG123" s="3">
        <v>0</v>
      </c>
      <c r="AH123" s="2">
        <v>2</v>
      </c>
      <c r="AI123" s="2">
        <v>1</v>
      </c>
      <c r="AJ123" s="2">
        <v>2</v>
      </c>
      <c r="AK123" s="2">
        <v>1</v>
      </c>
      <c r="AL123" s="2">
        <v>0</v>
      </c>
      <c r="AM123" s="2">
        <v>0</v>
      </c>
      <c r="AN123" s="3">
        <v>0</v>
      </c>
      <c r="AO123" s="2">
        <v>3</v>
      </c>
      <c r="AP123" s="2">
        <v>3</v>
      </c>
      <c r="AQ123" s="2">
        <v>2</v>
      </c>
      <c r="AR123" s="2">
        <v>0</v>
      </c>
      <c r="AS123" s="2">
        <v>1</v>
      </c>
      <c r="AT123" s="2">
        <v>1</v>
      </c>
      <c r="AU123" s="3">
        <v>0</v>
      </c>
      <c r="AV123" s="2">
        <v>0</v>
      </c>
      <c r="AW123" s="2">
        <v>3</v>
      </c>
      <c r="AX123" s="2">
        <v>3</v>
      </c>
      <c r="AY123" s="2">
        <v>3</v>
      </c>
      <c r="AZ123" s="2">
        <v>2</v>
      </c>
      <c r="BA123" s="2">
        <v>0</v>
      </c>
      <c r="BB123" s="3">
        <v>2</v>
      </c>
      <c r="BC123" s="2">
        <v>0</v>
      </c>
      <c r="BD123" s="2">
        <v>2</v>
      </c>
      <c r="BE123" s="2">
        <v>4</v>
      </c>
      <c r="BF123" s="2">
        <v>3</v>
      </c>
      <c r="BG123" s="2">
        <v>2</v>
      </c>
      <c r="BH123" s="2">
        <v>2</v>
      </c>
      <c r="BI123" s="2">
        <v>2</v>
      </c>
      <c r="BJ123" s="2">
        <v>3</v>
      </c>
      <c r="BK123" s="2">
        <v>4</v>
      </c>
      <c r="BL123" s="2">
        <v>1</v>
      </c>
      <c r="BM123" s="2">
        <v>0</v>
      </c>
      <c r="BN123" s="2">
        <v>0</v>
      </c>
      <c r="BO123" s="2">
        <v>0</v>
      </c>
      <c r="BP123" s="2">
        <v>0</v>
      </c>
      <c r="BQ123" s="98">
        <v>0</v>
      </c>
      <c r="BR123" s="2">
        <v>0</v>
      </c>
      <c r="BS123" s="2">
        <v>0</v>
      </c>
      <c r="BT123" s="2">
        <v>0</v>
      </c>
      <c r="BU123" s="2">
        <v>0</v>
      </c>
      <c r="BV123" s="2">
        <v>0</v>
      </c>
      <c r="BW123" s="3">
        <v>0</v>
      </c>
    </row>
    <row r="124" spans="1:75">
      <c r="A124" s="108">
        <v>-1</v>
      </c>
      <c r="B124" s="115" t="s">
        <v>492</v>
      </c>
      <c r="C124" s="95">
        <f t="shared" si="26"/>
        <v>-32</v>
      </c>
      <c r="D124" s="4" t="s">
        <v>101</v>
      </c>
      <c r="E124" s="2">
        <v>0</v>
      </c>
      <c r="F124" s="2">
        <v>0</v>
      </c>
      <c r="G124" s="2">
        <v>0</v>
      </c>
      <c r="H124" s="2">
        <v>0</v>
      </c>
      <c r="I124" s="2">
        <v>0</v>
      </c>
      <c r="J124" s="2">
        <v>12</v>
      </c>
      <c r="K124" s="3">
        <v>20</v>
      </c>
      <c r="L124" s="3">
        <v>20</v>
      </c>
      <c r="M124" s="2">
        <v>20</v>
      </c>
      <c r="N124" s="2">
        <v>40</v>
      </c>
      <c r="O124" s="2">
        <v>35</v>
      </c>
      <c r="P124" s="2">
        <v>20</v>
      </c>
      <c r="Q124" s="2">
        <v>14</v>
      </c>
      <c r="R124" s="2">
        <v>12</v>
      </c>
      <c r="S124" s="3">
        <v>20</v>
      </c>
      <c r="T124" s="2">
        <v>25</v>
      </c>
      <c r="U124" s="2">
        <v>25</v>
      </c>
      <c r="V124" s="2">
        <v>30</v>
      </c>
      <c r="W124" s="2">
        <v>32</v>
      </c>
      <c r="X124" s="2">
        <v>15</v>
      </c>
      <c r="Y124" s="2">
        <v>24</v>
      </c>
      <c r="Z124" s="3">
        <v>12</v>
      </c>
      <c r="AA124" s="2">
        <v>8</v>
      </c>
      <c r="AB124" s="2">
        <v>42</v>
      </c>
      <c r="AC124" s="2">
        <v>16</v>
      </c>
      <c r="AD124" s="2">
        <v>14</v>
      </c>
      <c r="AE124" s="2">
        <v>0</v>
      </c>
      <c r="AF124" s="2">
        <v>19</v>
      </c>
      <c r="AG124" s="3">
        <v>7</v>
      </c>
      <c r="AH124" s="2">
        <v>45</v>
      </c>
      <c r="AI124" s="2">
        <v>22</v>
      </c>
      <c r="AJ124" s="2">
        <v>14</v>
      </c>
      <c r="AK124" s="2">
        <v>3.5</v>
      </c>
      <c r="AL124" s="2">
        <v>17</v>
      </c>
      <c r="AM124" s="2">
        <v>17</v>
      </c>
      <c r="AN124" s="3">
        <v>7</v>
      </c>
      <c r="AO124" s="2">
        <v>40</v>
      </c>
      <c r="AP124" s="2">
        <v>32</v>
      </c>
      <c r="AQ124" s="2">
        <v>14</v>
      </c>
      <c r="AR124" s="2">
        <v>20</v>
      </c>
      <c r="AS124" s="2">
        <v>15</v>
      </c>
      <c r="AT124" s="2">
        <v>20</v>
      </c>
      <c r="AU124" s="3">
        <v>14</v>
      </c>
      <c r="AV124" s="2">
        <v>12</v>
      </c>
      <c r="AW124" s="2">
        <v>55</v>
      </c>
      <c r="AX124" s="2">
        <v>68</v>
      </c>
      <c r="AY124" s="2">
        <v>65</v>
      </c>
      <c r="AZ124" s="2">
        <v>17</v>
      </c>
      <c r="BA124" s="2">
        <v>15</v>
      </c>
      <c r="BB124" s="3">
        <v>50</v>
      </c>
      <c r="BC124" s="2">
        <v>55</v>
      </c>
      <c r="BD124" s="2">
        <v>21</v>
      </c>
      <c r="BE124" s="2">
        <v>24</v>
      </c>
      <c r="BF124" s="2">
        <v>15</v>
      </c>
      <c r="BG124" s="2">
        <v>20</v>
      </c>
      <c r="BH124" s="2">
        <v>28.5</v>
      </c>
      <c r="BI124" s="2">
        <v>18</v>
      </c>
      <c r="BJ124" s="2">
        <v>30</v>
      </c>
      <c r="BK124" s="2">
        <v>6</v>
      </c>
      <c r="BL124" s="2">
        <v>30</v>
      </c>
      <c r="BM124" s="2">
        <v>20</v>
      </c>
      <c r="BN124" s="2">
        <v>12</v>
      </c>
      <c r="BO124" s="2">
        <v>14</v>
      </c>
      <c r="BP124" s="2">
        <v>10.5</v>
      </c>
      <c r="BQ124" s="98">
        <v>5</v>
      </c>
      <c r="BR124" s="2">
        <v>12</v>
      </c>
      <c r="BS124" s="2">
        <v>20</v>
      </c>
      <c r="BT124" s="2">
        <v>13</v>
      </c>
      <c r="BU124" s="2">
        <v>19</v>
      </c>
      <c r="BV124" s="2">
        <v>17</v>
      </c>
      <c r="BW124" s="3">
        <v>27</v>
      </c>
    </row>
    <row r="125" spans="1:75">
      <c r="A125" s="108">
        <v>-1</v>
      </c>
      <c r="B125" s="115" t="s">
        <v>1602</v>
      </c>
      <c r="C125" s="95">
        <f t="shared" si="26"/>
        <v>-2</v>
      </c>
      <c r="D125" s="4">
        <v>3</v>
      </c>
      <c r="E125" s="2">
        <v>0</v>
      </c>
      <c r="F125" s="2">
        <v>0</v>
      </c>
      <c r="G125" s="2">
        <v>0</v>
      </c>
      <c r="H125" s="2">
        <v>0</v>
      </c>
      <c r="I125" s="2">
        <v>0</v>
      </c>
      <c r="J125" s="2">
        <v>1</v>
      </c>
      <c r="K125" s="3">
        <v>1</v>
      </c>
      <c r="L125" s="3">
        <v>0</v>
      </c>
      <c r="M125" s="2">
        <v>1</v>
      </c>
      <c r="N125" s="2">
        <v>1</v>
      </c>
      <c r="O125" s="2">
        <v>1</v>
      </c>
      <c r="P125" s="2">
        <v>1</v>
      </c>
      <c r="Q125" s="2">
        <v>0</v>
      </c>
      <c r="R125" s="2">
        <v>1</v>
      </c>
      <c r="S125" s="3">
        <v>0</v>
      </c>
      <c r="T125" s="2">
        <v>1</v>
      </c>
      <c r="U125" s="2">
        <v>0</v>
      </c>
      <c r="V125" s="2">
        <v>0</v>
      </c>
      <c r="W125" s="2">
        <v>0</v>
      </c>
      <c r="X125" s="2">
        <v>0</v>
      </c>
      <c r="Y125" s="2">
        <v>0</v>
      </c>
      <c r="Z125" s="3">
        <v>2</v>
      </c>
      <c r="AA125" s="2">
        <v>0</v>
      </c>
      <c r="AB125" s="2">
        <v>1</v>
      </c>
      <c r="AC125" s="2">
        <v>1</v>
      </c>
      <c r="AD125" s="2">
        <v>1</v>
      </c>
      <c r="AE125" s="2">
        <v>3</v>
      </c>
      <c r="AF125" s="2">
        <v>3</v>
      </c>
      <c r="AG125" s="3">
        <v>3</v>
      </c>
      <c r="AH125" s="2">
        <v>1</v>
      </c>
      <c r="AI125" s="2">
        <v>0</v>
      </c>
      <c r="AJ125" s="2">
        <v>1</v>
      </c>
      <c r="AK125" s="2">
        <v>1</v>
      </c>
      <c r="AL125" s="2">
        <v>1</v>
      </c>
      <c r="AM125" s="2">
        <v>1</v>
      </c>
      <c r="AN125" s="3">
        <v>0</v>
      </c>
      <c r="AO125" s="2">
        <v>1</v>
      </c>
      <c r="AP125" s="2">
        <v>1</v>
      </c>
      <c r="AQ125" s="2">
        <v>1</v>
      </c>
      <c r="AR125" s="2">
        <v>1</v>
      </c>
      <c r="AS125" s="2">
        <v>1</v>
      </c>
      <c r="AT125" s="2">
        <v>3</v>
      </c>
      <c r="AU125" s="3">
        <v>1</v>
      </c>
      <c r="AV125" s="2">
        <v>2</v>
      </c>
      <c r="AW125" s="2">
        <v>2</v>
      </c>
      <c r="AX125" s="2">
        <v>2</v>
      </c>
      <c r="AY125" s="2">
        <v>2</v>
      </c>
      <c r="AZ125" s="2">
        <v>1</v>
      </c>
      <c r="BA125" s="2">
        <v>2</v>
      </c>
      <c r="BB125" s="3">
        <v>3</v>
      </c>
      <c r="BC125" s="2">
        <v>3</v>
      </c>
      <c r="BD125" s="2">
        <v>2</v>
      </c>
      <c r="BE125" s="2">
        <v>2</v>
      </c>
      <c r="BF125" s="2">
        <v>2</v>
      </c>
      <c r="BG125" s="2">
        <v>2</v>
      </c>
      <c r="BH125" s="2">
        <v>2</v>
      </c>
      <c r="BI125" s="2">
        <v>0</v>
      </c>
      <c r="BJ125" s="2">
        <v>3</v>
      </c>
      <c r="BK125" s="2">
        <v>3</v>
      </c>
      <c r="BL125" s="2">
        <v>3</v>
      </c>
      <c r="BM125" s="2">
        <v>3</v>
      </c>
      <c r="BN125" s="2">
        <v>3</v>
      </c>
      <c r="BO125" s="2">
        <v>3</v>
      </c>
      <c r="BP125" s="2">
        <v>0</v>
      </c>
      <c r="BQ125" s="98">
        <v>3</v>
      </c>
      <c r="BR125" s="2">
        <v>3</v>
      </c>
      <c r="BS125" s="2">
        <v>2</v>
      </c>
      <c r="BT125" s="2">
        <v>3</v>
      </c>
      <c r="BU125" s="2">
        <v>3</v>
      </c>
      <c r="BV125" s="2">
        <v>3</v>
      </c>
      <c r="BW125" s="3">
        <v>1</v>
      </c>
    </row>
    <row r="126" spans="1:75">
      <c r="A126" s="108">
        <v>1</v>
      </c>
      <c r="B126" s="115" t="s">
        <v>2232</v>
      </c>
      <c r="C126" s="95">
        <f t="shared" si="26"/>
        <v>3</v>
      </c>
      <c r="D126" s="4">
        <v>2</v>
      </c>
      <c r="E126" s="2">
        <v>0</v>
      </c>
      <c r="F126" s="2">
        <v>0</v>
      </c>
      <c r="G126" s="2">
        <v>0</v>
      </c>
      <c r="H126" s="2">
        <v>0</v>
      </c>
      <c r="I126" s="2">
        <v>0</v>
      </c>
      <c r="J126" s="2">
        <v>1</v>
      </c>
      <c r="K126" s="3">
        <v>2</v>
      </c>
      <c r="L126" s="3">
        <v>3</v>
      </c>
      <c r="M126" s="2">
        <v>1</v>
      </c>
      <c r="N126" s="2">
        <v>1</v>
      </c>
      <c r="O126" s="2">
        <v>2</v>
      </c>
      <c r="P126" s="2">
        <v>2</v>
      </c>
      <c r="Q126" s="2">
        <v>2</v>
      </c>
      <c r="R126" s="2">
        <v>2</v>
      </c>
      <c r="S126" s="3">
        <v>2</v>
      </c>
      <c r="T126" s="2">
        <v>2</v>
      </c>
      <c r="U126" s="2">
        <v>2</v>
      </c>
      <c r="V126" s="2">
        <v>2</v>
      </c>
      <c r="W126" s="2">
        <v>2</v>
      </c>
      <c r="X126" s="2">
        <v>2</v>
      </c>
      <c r="Y126" s="2">
        <v>2</v>
      </c>
      <c r="Z126" s="3">
        <v>2</v>
      </c>
      <c r="AA126" s="2">
        <v>0</v>
      </c>
      <c r="AB126" s="2">
        <v>2</v>
      </c>
      <c r="AC126" s="2">
        <v>2</v>
      </c>
      <c r="AD126" s="2">
        <v>2</v>
      </c>
      <c r="AE126" s="2">
        <v>1</v>
      </c>
      <c r="AF126" s="2">
        <v>0</v>
      </c>
      <c r="AG126" s="3">
        <v>1</v>
      </c>
      <c r="AH126" s="2">
        <v>1</v>
      </c>
      <c r="AI126" s="2">
        <v>1</v>
      </c>
      <c r="AJ126" s="2">
        <v>2</v>
      </c>
      <c r="AK126" s="2">
        <v>1</v>
      </c>
      <c r="AL126" s="2">
        <v>2</v>
      </c>
      <c r="AM126" s="2">
        <v>1</v>
      </c>
      <c r="AN126" s="3">
        <v>2</v>
      </c>
      <c r="AO126" s="2">
        <v>0</v>
      </c>
      <c r="AP126" s="2">
        <v>0</v>
      </c>
      <c r="AQ126" s="2">
        <v>3</v>
      </c>
      <c r="AR126" s="2">
        <v>2</v>
      </c>
      <c r="AS126" s="2">
        <v>2</v>
      </c>
      <c r="AT126" s="2">
        <v>0</v>
      </c>
      <c r="AU126" s="3">
        <v>2</v>
      </c>
      <c r="AV126" s="2">
        <v>2</v>
      </c>
      <c r="AW126" s="2">
        <v>2</v>
      </c>
      <c r="AX126" s="2">
        <v>2</v>
      </c>
      <c r="AY126" s="2">
        <v>2</v>
      </c>
      <c r="AZ126" s="2">
        <v>1</v>
      </c>
      <c r="BA126" s="2">
        <v>3</v>
      </c>
      <c r="BB126" s="3">
        <v>3</v>
      </c>
      <c r="BC126" s="2">
        <v>2</v>
      </c>
      <c r="BD126" s="2">
        <v>2</v>
      </c>
      <c r="BE126" s="2">
        <v>2</v>
      </c>
      <c r="BF126" s="2">
        <v>3</v>
      </c>
      <c r="BG126" s="2">
        <v>2</v>
      </c>
      <c r="BH126" s="2">
        <v>2</v>
      </c>
      <c r="BI126" s="2">
        <v>2</v>
      </c>
      <c r="BJ126" s="2">
        <v>3</v>
      </c>
      <c r="BK126" s="2">
        <v>2</v>
      </c>
      <c r="BL126" s="2">
        <v>2</v>
      </c>
      <c r="BM126" s="2">
        <v>2</v>
      </c>
      <c r="BN126" s="2">
        <v>3</v>
      </c>
      <c r="BO126" s="2">
        <v>3</v>
      </c>
      <c r="BP126" s="2">
        <v>2</v>
      </c>
      <c r="BQ126" s="98">
        <v>3</v>
      </c>
      <c r="BR126" s="2">
        <v>2</v>
      </c>
      <c r="BS126" s="2">
        <v>3</v>
      </c>
      <c r="BT126" s="2">
        <v>3</v>
      </c>
      <c r="BU126" s="2">
        <v>2</v>
      </c>
      <c r="BV126" s="2">
        <v>3</v>
      </c>
      <c r="BW126" s="3">
        <v>2</v>
      </c>
    </row>
    <row r="127" spans="1:75">
      <c r="A127" s="108">
        <v>1</v>
      </c>
      <c r="B127" s="115" t="s">
        <v>2231</v>
      </c>
      <c r="C127" s="95">
        <f t="shared" si="26"/>
        <v>4</v>
      </c>
      <c r="D127" s="4">
        <v>2</v>
      </c>
      <c r="E127" s="2">
        <v>0</v>
      </c>
      <c r="F127" s="2">
        <v>0</v>
      </c>
      <c r="G127" s="2">
        <v>0</v>
      </c>
      <c r="H127" s="2">
        <v>0</v>
      </c>
      <c r="I127" s="2">
        <v>0</v>
      </c>
      <c r="J127" s="2">
        <v>2</v>
      </c>
      <c r="K127" s="3">
        <v>2</v>
      </c>
      <c r="L127" s="3">
        <v>3</v>
      </c>
      <c r="M127" s="2">
        <v>1</v>
      </c>
      <c r="N127" s="2">
        <v>1</v>
      </c>
      <c r="O127" s="2">
        <v>2</v>
      </c>
      <c r="P127" s="2">
        <v>2</v>
      </c>
      <c r="Q127" s="2">
        <v>2</v>
      </c>
      <c r="R127" s="2">
        <v>2</v>
      </c>
      <c r="S127" s="3">
        <v>2</v>
      </c>
      <c r="T127" s="2">
        <v>2</v>
      </c>
      <c r="U127" s="2">
        <v>1</v>
      </c>
      <c r="V127" s="2">
        <v>2</v>
      </c>
      <c r="W127" s="2">
        <v>1</v>
      </c>
      <c r="X127" s="2">
        <v>1</v>
      </c>
      <c r="Y127" s="2">
        <v>2</v>
      </c>
      <c r="Z127" s="3">
        <v>0</v>
      </c>
      <c r="AA127" s="2">
        <v>0</v>
      </c>
      <c r="AB127" s="2">
        <v>1</v>
      </c>
      <c r="AC127" s="2">
        <v>2</v>
      </c>
      <c r="AD127" s="2">
        <v>2</v>
      </c>
      <c r="AE127" s="2">
        <v>2</v>
      </c>
      <c r="AF127" s="2">
        <v>1</v>
      </c>
      <c r="AG127" s="3">
        <v>2</v>
      </c>
      <c r="AH127" s="2">
        <v>2</v>
      </c>
      <c r="AI127" s="2">
        <v>2</v>
      </c>
      <c r="AJ127" s="2">
        <v>2</v>
      </c>
      <c r="AK127" s="2">
        <v>2</v>
      </c>
      <c r="AL127" s="2">
        <v>2</v>
      </c>
      <c r="AM127" s="2">
        <v>2</v>
      </c>
      <c r="AN127" s="3">
        <v>2</v>
      </c>
      <c r="AO127" s="2">
        <v>1</v>
      </c>
      <c r="AP127" s="2">
        <v>2</v>
      </c>
      <c r="AQ127" s="2">
        <v>3</v>
      </c>
      <c r="AR127" s="2">
        <v>2</v>
      </c>
      <c r="AS127" s="2">
        <v>2</v>
      </c>
      <c r="AT127" s="2">
        <v>1</v>
      </c>
      <c r="AU127" s="3">
        <v>2</v>
      </c>
      <c r="AV127" s="2">
        <v>2</v>
      </c>
      <c r="AW127" s="2">
        <v>1</v>
      </c>
      <c r="AX127" s="2">
        <v>2</v>
      </c>
      <c r="AY127" s="2">
        <v>3</v>
      </c>
      <c r="AZ127" s="2">
        <v>2</v>
      </c>
      <c r="BA127" s="2">
        <v>2</v>
      </c>
      <c r="BB127" s="3">
        <v>2</v>
      </c>
      <c r="BC127" s="2">
        <v>2</v>
      </c>
      <c r="BD127" s="2">
        <v>2</v>
      </c>
      <c r="BE127" s="2">
        <v>2</v>
      </c>
      <c r="BF127" s="2">
        <v>3</v>
      </c>
      <c r="BG127" s="2">
        <v>3</v>
      </c>
      <c r="BH127" s="2">
        <v>2</v>
      </c>
      <c r="BI127" s="2">
        <v>3</v>
      </c>
      <c r="BJ127" s="2">
        <v>2</v>
      </c>
      <c r="BK127" s="2">
        <v>2</v>
      </c>
      <c r="BL127" s="2">
        <v>2</v>
      </c>
      <c r="BM127" s="2">
        <v>2</v>
      </c>
      <c r="BN127" s="2">
        <v>3</v>
      </c>
      <c r="BO127" s="2">
        <v>3</v>
      </c>
      <c r="BP127" s="2">
        <v>3</v>
      </c>
      <c r="BQ127" s="98">
        <v>3</v>
      </c>
      <c r="BR127" s="2">
        <v>2</v>
      </c>
      <c r="BS127" s="2">
        <v>3</v>
      </c>
      <c r="BT127" s="2">
        <v>2</v>
      </c>
      <c r="BU127" s="2">
        <v>3</v>
      </c>
      <c r="BV127" s="2">
        <v>3</v>
      </c>
      <c r="BW127" s="3">
        <v>3</v>
      </c>
    </row>
    <row r="128" spans="1:75">
      <c r="A128" s="108">
        <v>1</v>
      </c>
      <c r="B128" s="115" t="s">
        <v>2375</v>
      </c>
      <c r="C128" s="95">
        <f t="shared" si="26"/>
        <v>0</v>
      </c>
      <c r="D128" s="4">
        <v>1</v>
      </c>
      <c r="E128" s="2">
        <v>0</v>
      </c>
      <c r="F128" s="2">
        <v>0</v>
      </c>
      <c r="G128" s="2">
        <v>0</v>
      </c>
      <c r="H128" s="2">
        <v>0</v>
      </c>
      <c r="I128" s="2">
        <v>0</v>
      </c>
      <c r="J128" s="2">
        <v>0</v>
      </c>
      <c r="K128" s="3">
        <v>0</v>
      </c>
      <c r="M128" s="2">
        <v>0</v>
      </c>
      <c r="N128" s="2">
        <v>0</v>
      </c>
      <c r="O128" s="2">
        <v>0</v>
      </c>
      <c r="P128" s="2">
        <v>0</v>
      </c>
      <c r="Q128" s="2">
        <v>1</v>
      </c>
      <c r="R128" s="2">
        <v>0</v>
      </c>
      <c r="S128" s="3">
        <v>0</v>
      </c>
      <c r="T128" s="2">
        <v>0</v>
      </c>
      <c r="U128" s="2">
        <v>0</v>
      </c>
      <c r="V128" s="2">
        <v>0</v>
      </c>
      <c r="W128" s="2">
        <v>0</v>
      </c>
      <c r="X128" s="2">
        <v>0</v>
      </c>
      <c r="Y128" s="2">
        <v>0</v>
      </c>
      <c r="Z128" s="3">
        <v>0</v>
      </c>
      <c r="AA128" s="2">
        <v>0</v>
      </c>
      <c r="AB128" s="2">
        <v>0</v>
      </c>
      <c r="AC128" s="2">
        <v>0</v>
      </c>
      <c r="AD128" s="2">
        <v>0</v>
      </c>
      <c r="AE128" s="2">
        <v>0</v>
      </c>
      <c r="AF128" s="2">
        <v>0</v>
      </c>
      <c r="AG128" s="3">
        <v>0</v>
      </c>
      <c r="AH128" s="2">
        <v>0</v>
      </c>
      <c r="AI128" s="2">
        <v>0</v>
      </c>
      <c r="AJ128" s="2">
        <v>0</v>
      </c>
      <c r="AK128" s="2">
        <v>0</v>
      </c>
      <c r="AL128" s="2">
        <v>0</v>
      </c>
      <c r="AM128" s="2">
        <v>0</v>
      </c>
      <c r="AN128" s="3">
        <v>0</v>
      </c>
      <c r="AO128" s="2">
        <v>0</v>
      </c>
      <c r="AP128" s="2">
        <v>0</v>
      </c>
      <c r="AQ128" s="2">
        <v>0</v>
      </c>
      <c r="AR128" s="2">
        <v>0</v>
      </c>
      <c r="AS128" s="2">
        <v>0</v>
      </c>
      <c r="AT128" s="2">
        <v>0</v>
      </c>
      <c r="AU128" s="3">
        <v>0</v>
      </c>
      <c r="AV128" s="2">
        <v>0</v>
      </c>
      <c r="AW128" s="2">
        <v>0</v>
      </c>
      <c r="AX128" s="2">
        <v>0</v>
      </c>
      <c r="AY128" s="2">
        <v>0</v>
      </c>
      <c r="AZ128" s="2">
        <v>0</v>
      </c>
      <c r="BA128" s="2">
        <v>0</v>
      </c>
      <c r="BB128" s="3">
        <v>0</v>
      </c>
      <c r="BC128" s="2">
        <v>0</v>
      </c>
      <c r="BD128" s="2">
        <v>0</v>
      </c>
      <c r="BE128" s="2">
        <v>0</v>
      </c>
      <c r="BF128" s="2">
        <v>0</v>
      </c>
      <c r="BG128" s="2">
        <v>0</v>
      </c>
      <c r="BH128" s="2">
        <v>0</v>
      </c>
      <c r="BI128" s="2">
        <v>0</v>
      </c>
      <c r="BJ128" s="2">
        <v>0</v>
      </c>
      <c r="BK128" s="2">
        <v>0</v>
      </c>
      <c r="BL128" s="2">
        <v>0</v>
      </c>
      <c r="BM128" s="2">
        <v>0</v>
      </c>
      <c r="BN128" s="2">
        <v>0</v>
      </c>
      <c r="BO128" s="2">
        <v>0</v>
      </c>
      <c r="BP128" s="2">
        <v>0</v>
      </c>
      <c r="BQ128" s="98">
        <v>0</v>
      </c>
      <c r="BR128" s="2">
        <v>0</v>
      </c>
      <c r="BS128" s="2">
        <v>0</v>
      </c>
      <c r="BT128" s="2">
        <v>0</v>
      </c>
      <c r="BU128" s="2">
        <v>0</v>
      </c>
      <c r="BV128" s="2">
        <v>0</v>
      </c>
      <c r="BW128" s="3">
        <v>0</v>
      </c>
    </row>
    <row r="129" spans="1:75">
      <c r="A129" s="108">
        <v>-3</v>
      </c>
      <c r="B129" s="115" t="s">
        <v>2198</v>
      </c>
      <c r="C129" s="95">
        <f t="shared" si="26"/>
        <v>0</v>
      </c>
      <c r="D129" s="4" t="s">
        <v>101</v>
      </c>
      <c r="E129" s="2">
        <v>0</v>
      </c>
      <c r="F129" s="2">
        <v>0</v>
      </c>
      <c r="G129" s="2">
        <v>0</v>
      </c>
      <c r="H129" s="2">
        <v>0</v>
      </c>
      <c r="I129" s="2">
        <v>0</v>
      </c>
      <c r="J129" s="2">
        <v>0</v>
      </c>
      <c r="K129" s="3">
        <v>0</v>
      </c>
      <c r="L129" s="3">
        <v>0</v>
      </c>
      <c r="M129" s="2">
        <v>1</v>
      </c>
      <c r="N129" s="2">
        <v>0</v>
      </c>
      <c r="O129" s="2">
        <v>0</v>
      </c>
      <c r="P129" s="2">
        <v>0</v>
      </c>
      <c r="Q129" s="2">
        <v>0</v>
      </c>
      <c r="R129" s="2">
        <v>1</v>
      </c>
      <c r="S129" s="3">
        <v>0</v>
      </c>
      <c r="T129" s="2">
        <v>0</v>
      </c>
      <c r="U129" s="2">
        <v>0</v>
      </c>
      <c r="V129" s="2">
        <v>1</v>
      </c>
      <c r="W129" s="2">
        <v>2</v>
      </c>
      <c r="X129" s="2">
        <v>0</v>
      </c>
      <c r="Y129" s="2">
        <v>0</v>
      </c>
      <c r="Z129" s="3">
        <v>2</v>
      </c>
      <c r="AA129" s="2">
        <v>2</v>
      </c>
      <c r="AB129" s="2">
        <v>1</v>
      </c>
      <c r="AC129" s="2">
        <v>1</v>
      </c>
      <c r="AD129" s="2">
        <v>0</v>
      </c>
      <c r="AE129" s="2">
        <v>0</v>
      </c>
      <c r="AF129" s="2">
        <v>2</v>
      </c>
      <c r="AG129" s="3">
        <v>1</v>
      </c>
      <c r="AH129" s="2">
        <v>0</v>
      </c>
      <c r="AI129" s="2">
        <v>0</v>
      </c>
      <c r="AJ129" s="2">
        <v>0</v>
      </c>
      <c r="AK129" s="2">
        <v>1</v>
      </c>
      <c r="AL129" s="2">
        <v>0</v>
      </c>
      <c r="AM129" s="2">
        <v>0</v>
      </c>
      <c r="AN129" s="3">
        <v>0</v>
      </c>
      <c r="AO129" s="2">
        <v>1</v>
      </c>
      <c r="AP129" s="2">
        <v>1</v>
      </c>
      <c r="AQ129" s="2">
        <v>0</v>
      </c>
      <c r="AR129" s="2">
        <v>1</v>
      </c>
      <c r="AS129" s="2">
        <v>0</v>
      </c>
      <c r="AT129" s="2">
        <v>0</v>
      </c>
      <c r="AU129" s="3">
        <v>0</v>
      </c>
      <c r="AV129" s="2">
        <v>0</v>
      </c>
      <c r="AW129" s="2">
        <v>0</v>
      </c>
      <c r="AX129" s="2">
        <v>1</v>
      </c>
      <c r="AY129" s="2">
        <v>1</v>
      </c>
      <c r="AZ129" s="2">
        <v>1</v>
      </c>
      <c r="BA129" s="2">
        <v>0</v>
      </c>
      <c r="BB129" s="3">
        <v>0</v>
      </c>
      <c r="BC129" s="2">
        <v>0</v>
      </c>
      <c r="BD129" s="2">
        <v>1</v>
      </c>
      <c r="BE129" s="2">
        <v>1</v>
      </c>
      <c r="BF129" s="2">
        <v>0</v>
      </c>
      <c r="BG129" s="2">
        <v>1</v>
      </c>
      <c r="BH129" s="2">
        <v>1</v>
      </c>
      <c r="BI129" s="2">
        <v>1</v>
      </c>
      <c r="BJ129" s="2">
        <v>1</v>
      </c>
      <c r="BK129" s="2">
        <v>0</v>
      </c>
      <c r="BL129" s="2">
        <v>1</v>
      </c>
      <c r="BM129" s="2">
        <v>1</v>
      </c>
      <c r="BN129" s="2">
        <v>1</v>
      </c>
      <c r="BO129" s="2">
        <v>2</v>
      </c>
      <c r="BP129" s="2">
        <v>1</v>
      </c>
      <c r="BQ129" s="98">
        <v>0</v>
      </c>
      <c r="BR129" s="2">
        <v>1</v>
      </c>
      <c r="BS129" s="2">
        <v>1</v>
      </c>
      <c r="BT129" s="2">
        <v>1</v>
      </c>
      <c r="BU129" s="2">
        <v>2</v>
      </c>
      <c r="BV129" s="2">
        <v>0</v>
      </c>
      <c r="BW129" s="3">
        <v>2</v>
      </c>
    </row>
    <row r="130" spans="1:75">
      <c r="A130" s="108">
        <v>1</v>
      </c>
      <c r="B130" s="115" t="s">
        <v>2197</v>
      </c>
      <c r="C130" s="95">
        <f t="shared" si="26"/>
        <v>4</v>
      </c>
      <c r="D130" s="4">
        <v>2</v>
      </c>
      <c r="E130" s="2">
        <v>0</v>
      </c>
      <c r="F130" s="2">
        <v>0</v>
      </c>
      <c r="G130" s="2">
        <v>0</v>
      </c>
      <c r="H130" s="2">
        <v>0</v>
      </c>
      <c r="I130" s="2">
        <v>0</v>
      </c>
      <c r="J130" s="2">
        <v>2</v>
      </c>
      <c r="K130" s="3">
        <v>2</v>
      </c>
      <c r="L130" s="3">
        <v>3</v>
      </c>
      <c r="M130" s="2">
        <v>1</v>
      </c>
      <c r="N130" s="2">
        <v>1</v>
      </c>
      <c r="O130" s="2">
        <v>1</v>
      </c>
      <c r="P130" s="2">
        <v>2</v>
      </c>
      <c r="Q130" s="2">
        <v>2</v>
      </c>
      <c r="R130" s="2">
        <v>2</v>
      </c>
      <c r="S130" s="3">
        <v>2</v>
      </c>
      <c r="T130" s="2">
        <v>2</v>
      </c>
      <c r="U130" s="2">
        <v>1</v>
      </c>
      <c r="V130" s="2">
        <v>2</v>
      </c>
      <c r="W130" s="2">
        <v>1</v>
      </c>
      <c r="X130" s="2">
        <v>1</v>
      </c>
      <c r="Y130" s="2">
        <v>1</v>
      </c>
      <c r="Z130" s="3">
        <v>2</v>
      </c>
      <c r="AA130" s="2">
        <v>0</v>
      </c>
      <c r="AB130" s="2">
        <v>1</v>
      </c>
      <c r="AC130" s="2">
        <v>2</v>
      </c>
      <c r="AD130" s="2">
        <v>1</v>
      </c>
      <c r="AE130" s="2">
        <v>1</v>
      </c>
      <c r="AF130" s="2">
        <v>1</v>
      </c>
      <c r="AG130" s="3">
        <v>2</v>
      </c>
      <c r="AH130" s="2">
        <v>1</v>
      </c>
      <c r="AI130" s="2">
        <v>1</v>
      </c>
      <c r="AJ130" s="2">
        <v>2</v>
      </c>
      <c r="AK130" s="2">
        <v>2</v>
      </c>
      <c r="AL130" s="2">
        <v>2</v>
      </c>
      <c r="AM130" s="2">
        <v>1</v>
      </c>
      <c r="AN130" s="3">
        <v>2</v>
      </c>
      <c r="AO130" s="2">
        <v>1</v>
      </c>
      <c r="AP130" s="2">
        <v>1</v>
      </c>
      <c r="AQ130" s="2">
        <v>0</v>
      </c>
      <c r="AR130" s="2">
        <v>1</v>
      </c>
      <c r="AS130" s="2">
        <v>2</v>
      </c>
      <c r="AT130" s="2">
        <v>1</v>
      </c>
      <c r="AU130" s="3">
        <v>2</v>
      </c>
      <c r="AV130" s="2">
        <v>2</v>
      </c>
      <c r="AW130" s="2">
        <v>1</v>
      </c>
      <c r="AX130" s="2">
        <v>3</v>
      </c>
      <c r="AY130" s="2">
        <v>3</v>
      </c>
      <c r="AZ130" s="2">
        <v>2</v>
      </c>
      <c r="BA130" s="2">
        <v>3</v>
      </c>
      <c r="BB130" s="3">
        <v>3</v>
      </c>
      <c r="BC130" s="2">
        <v>1</v>
      </c>
      <c r="BD130" s="2">
        <v>2</v>
      </c>
      <c r="BE130" s="2">
        <v>2</v>
      </c>
      <c r="BF130" s="2">
        <v>3</v>
      </c>
      <c r="BG130" s="2">
        <v>3</v>
      </c>
      <c r="BH130" s="2">
        <v>3</v>
      </c>
      <c r="BI130" s="2">
        <v>2</v>
      </c>
      <c r="BJ130" s="2">
        <v>1</v>
      </c>
      <c r="BK130" s="2">
        <v>1</v>
      </c>
      <c r="BL130" s="2">
        <v>1</v>
      </c>
      <c r="BM130" s="2">
        <v>2</v>
      </c>
      <c r="BN130" s="2">
        <v>3</v>
      </c>
      <c r="BO130" s="2">
        <v>1</v>
      </c>
      <c r="BP130" s="2">
        <v>3</v>
      </c>
      <c r="BQ130" s="98">
        <v>1</v>
      </c>
      <c r="BR130" s="2">
        <v>2</v>
      </c>
      <c r="BS130" s="2">
        <v>1</v>
      </c>
      <c r="BT130" s="2">
        <v>2</v>
      </c>
      <c r="BU130" s="2">
        <v>0</v>
      </c>
      <c r="BV130" s="2">
        <v>0</v>
      </c>
      <c r="BW130" s="3">
        <v>0</v>
      </c>
    </row>
    <row r="131" spans="1:75">
      <c r="A131" s="108">
        <v>1</v>
      </c>
      <c r="B131" s="115" t="s">
        <v>2196</v>
      </c>
      <c r="C131" s="95">
        <f t="shared" si="26"/>
        <v>4</v>
      </c>
      <c r="D131" s="4">
        <v>2</v>
      </c>
      <c r="E131" s="2">
        <v>0</v>
      </c>
      <c r="F131" s="2">
        <v>0</v>
      </c>
      <c r="G131" s="2">
        <v>0</v>
      </c>
      <c r="H131" s="2">
        <v>0</v>
      </c>
      <c r="I131" s="2">
        <v>0</v>
      </c>
      <c r="J131" s="2">
        <v>2</v>
      </c>
      <c r="K131" s="3">
        <v>2</v>
      </c>
      <c r="L131" s="3">
        <v>3</v>
      </c>
      <c r="M131" s="2">
        <v>1</v>
      </c>
      <c r="N131" s="2">
        <v>1</v>
      </c>
      <c r="O131" s="2">
        <v>2</v>
      </c>
      <c r="P131" s="2">
        <v>2</v>
      </c>
      <c r="Q131" s="2">
        <v>2</v>
      </c>
      <c r="R131" s="2">
        <v>2</v>
      </c>
      <c r="S131" s="3">
        <v>2</v>
      </c>
      <c r="T131" s="2">
        <v>2</v>
      </c>
      <c r="U131" s="2">
        <v>1</v>
      </c>
      <c r="V131" s="2">
        <v>0</v>
      </c>
      <c r="W131" s="2">
        <v>1</v>
      </c>
      <c r="X131" s="2">
        <v>1</v>
      </c>
      <c r="Y131" s="2">
        <v>1</v>
      </c>
      <c r="Z131" s="3">
        <v>2</v>
      </c>
      <c r="AA131" s="2">
        <v>0</v>
      </c>
      <c r="AB131" s="2">
        <v>1</v>
      </c>
      <c r="AC131" s="2">
        <v>2</v>
      </c>
      <c r="AD131" s="2">
        <v>1</v>
      </c>
      <c r="AE131" s="2">
        <v>2</v>
      </c>
      <c r="AF131" s="2">
        <v>1</v>
      </c>
      <c r="AG131" s="3">
        <v>2</v>
      </c>
      <c r="AH131" s="2">
        <v>0</v>
      </c>
      <c r="AI131" s="2">
        <v>1</v>
      </c>
      <c r="AJ131" s="2">
        <v>2</v>
      </c>
      <c r="AK131" s="2">
        <v>2</v>
      </c>
      <c r="AL131" s="2">
        <v>2</v>
      </c>
      <c r="AM131" s="2">
        <v>1</v>
      </c>
      <c r="AN131" s="3">
        <v>2</v>
      </c>
      <c r="AO131" s="2">
        <v>0</v>
      </c>
      <c r="AP131" s="2">
        <v>1</v>
      </c>
      <c r="AQ131" s="2">
        <v>1</v>
      </c>
      <c r="AR131" s="2">
        <v>1</v>
      </c>
      <c r="AS131" s="2">
        <v>2</v>
      </c>
      <c r="AT131" s="2">
        <v>0</v>
      </c>
      <c r="AU131" s="3">
        <v>1</v>
      </c>
      <c r="AV131" s="2">
        <v>2</v>
      </c>
      <c r="AW131" s="2">
        <v>1</v>
      </c>
      <c r="AX131" s="2">
        <v>3</v>
      </c>
      <c r="AY131" s="2">
        <v>2</v>
      </c>
      <c r="AZ131" s="2">
        <v>1</v>
      </c>
      <c r="BA131" s="2">
        <v>2</v>
      </c>
      <c r="BB131" s="3">
        <v>1</v>
      </c>
      <c r="BC131" s="2">
        <v>0</v>
      </c>
      <c r="BD131" s="2">
        <v>2</v>
      </c>
      <c r="BE131" s="2">
        <v>2</v>
      </c>
      <c r="BF131" s="2">
        <v>3</v>
      </c>
      <c r="BG131" s="2">
        <v>3</v>
      </c>
      <c r="BH131" s="2">
        <v>3</v>
      </c>
      <c r="BI131" s="2">
        <v>3</v>
      </c>
      <c r="BJ131" s="2">
        <v>1</v>
      </c>
      <c r="BK131" s="2">
        <v>1</v>
      </c>
      <c r="BL131" s="2">
        <v>2</v>
      </c>
      <c r="BM131" s="2">
        <v>2</v>
      </c>
      <c r="BN131" s="2">
        <v>3</v>
      </c>
      <c r="BO131" s="2">
        <v>2</v>
      </c>
      <c r="BP131" s="2">
        <v>2</v>
      </c>
      <c r="BQ131" s="98">
        <v>2</v>
      </c>
      <c r="BR131" s="2">
        <v>1</v>
      </c>
      <c r="BS131" s="2">
        <v>1</v>
      </c>
      <c r="BT131" s="2">
        <v>2</v>
      </c>
      <c r="BU131" s="2">
        <v>0</v>
      </c>
      <c r="BV131" s="2">
        <v>0</v>
      </c>
      <c r="BW131" s="3">
        <v>0</v>
      </c>
    </row>
    <row r="132" spans="1:75">
      <c r="A132" s="108">
        <v>1</v>
      </c>
      <c r="B132" s="115" t="s">
        <v>1713</v>
      </c>
      <c r="C132" s="95">
        <f t="shared" si="26"/>
        <v>4</v>
      </c>
      <c r="D132" s="4">
        <v>2</v>
      </c>
      <c r="E132" s="2">
        <v>0</v>
      </c>
      <c r="F132" s="2">
        <v>0</v>
      </c>
      <c r="G132" s="2">
        <v>0</v>
      </c>
      <c r="H132" s="2">
        <v>0</v>
      </c>
      <c r="I132" s="2">
        <v>0</v>
      </c>
      <c r="J132" s="2">
        <v>2</v>
      </c>
      <c r="K132" s="3">
        <v>2</v>
      </c>
      <c r="L132" s="3">
        <v>3</v>
      </c>
      <c r="M132" s="2">
        <v>2</v>
      </c>
      <c r="N132" s="2">
        <v>2</v>
      </c>
      <c r="O132" s="2">
        <v>2</v>
      </c>
      <c r="P132" s="2">
        <v>2</v>
      </c>
      <c r="Q132" s="2">
        <v>2</v>
      </c>
      <c r="R132" s="2">
        <v>2</v>
      </c>
      <c r="S132" s="3">
        <v>2</v>
      </c>
      <c r="T132" s="2">
        <v>2</v>
      </c>
      <c r="U132" s="2">
        <v>2</v>
      </c>
      <c r="V132" s="2">
        <v>2</v>
      </c>
      <c r="W132" s="2">
        <v>2</v>
      </c>
      <c r="X132" s="2">
        <v>2</v>
      </c>
      <c r="Y132" s="2">
        <v>2</v>
      </c>
      <c r="Z132" s="3">
        <v>2</v>
      </c>
      <c r="AA132" s="2">
        <v>1</v>
      </c>
      <c r="AB132" s="2">
        <v>2</v>
      </c>
      <c r="AC132" s="2">
        <v>2</v>
      </c>
      <c r="AD132" s="2">
        <v>2</v>
      </c>
      <c r="AE132" s="2">
        <v>1</v>
      </c>
      <c r="AF132" s="2">
        <v>0</v>
      </c>
      <c r="AG132" s="3">
        <v>2</v>
      </c>
      <c r="AH132" s="2">
        <v>2</v>
      </c>
      <c r="AI132" s="2">
        <v>2</v>
      </c>
      <c r="AJ132" s="2">
        <v>2</v>
      </c>
      <c r="AK132" s="2">
        <v>2</v>
      </c>
      <c r="AL132" s="2">
        <v>2</v>
      </c>
      <c r="AM132" s="2">
        <v>2</v>
      </c>
      <c r="AN132" s="3">
        <v>2</v>
      </c>
      <c r="AO132" s="2">
        <v>3</v>
      </c>
      <c r="AP132" s="2">
        <v>4</v>
      </c>
      <c r="AQ132" s="2">
        <v>3</v>
      </c>
      <c r="AR132" s="2">
        <v>2</v>
      </c>
      <c r="AS132" s="2">
        <v>2</v>
      </c>
      <c r="AT132" s="2">
        <v>1</v>
      </c>
      <c r="AU132" s="3">
        <v>1</v>
      </c>
      <c r="AV132" s="2">
        <v>4</v>
      </c>
      <c r="AW132" s="2">
        <v>4</v>
      </c>
      <c r="AX132" s="2">
        <v>5</v>
      </c>
      <c r="AY132" s="2">
        <v>5</v>
      </c>
      <c r="AZ132" s="2">
        <v>3</v>
      </c>
      <c r="BA132" s="2">
        <v>4</v>
      </c>
      <c r="BB132" s="3">
        <v>5</v>
      </c>
      <c r="BC132" s="2">
        <v>5</v>
      </c>
      <c r="BD132" s="2">
        <v>4</v>
      </c>
      <c r="BE132" s="2">
        <v>4</v>
      </c>
      <c r="BF132" s="2">
        <v>4</v>
      </c>
      <c r="BG132" s="2">
        <v>4</v>
      </c>
      <c r="BH132" s="2">
        <v>5</v>
      </c>
      <c r="BI132" s="2">
        <v>4</v>
      </c>
      <c r="BJ132" s="2">
        <v>5</v>
      </c>
      <c r="BK132" s="2">
        <v>5</v>
      </c>
      <c r="BL132" s="2">
        <v>4</v>
      </c>
      <c r="BM132" s="2">
        <v>5</v>
      </c>
      <c r="BN132" s="2">
        <v>4</v>
      </c>
      <c r="BO132" s="2">
        <v>4</v>
      </c>
      <c r="BP132" s="2">
        <v>4</v>
      </c>
      <c r="BQ132" s="98">
        <v>5</v>
      </c>
      <c r="BR132" s="2">
        <v>4</v>
      </c>
      <c r="BS132" s="2">
        <v>4</v>
      </c>
      <c r="BT132" s="2">
        <v>4</v>
      </c>
      <c r="BU132" s="2">
        <v>7</v>
      </c>
      <c r="BV132" s="2">
        <v>6</v>
      </c>
      <c r="BW132" s="3">
        <v>7</v>
      </c>
    </row>
    <row r="133" spans="1:75" s="180" customFormat="1" ht="16.5" thickBot="1">
      <c r="A133" s="177">
        <v>1</v>
      </c>
      <c r="B133" s="185" t="s">
        <v>2193</v>
      </c>
      <c r="C133" s="178">
        <f t="shared" si="26"/>
        <v>4</v>
      </c>
      <c r="D133" s="179">
        <v>2</v>
      </c>
      <c r="E133" s="180">
        <v>0</v>
      </c>
      <c r="F133" s="180">
        <v>0</v>
      </c>
      <c r="G133" s="180">
        <v>0</v>
      </c>
      <c r="H133" s="180">
        <v>0</v>
      </c>
      <c r="I133" s="180">
        <v>0</v>
      </c>
      <c r="J133" s="180">
        <v>2</v>
      </c>
      <c r="K133" s="181">
        <v>2</v>
      </c>
      <c r="L133" s="181">
        <v>3</v>
      </c>
      <c r="M133" s="180">
        <v>2</v>
      </c>
      <c r="N133" s="180">
        <v>2</v>
      </c>
      <c r="O133" s="180">
        <v>2</v>
      </c>
      <c r="P133" s="180">
        <v>2</v>
      </c>
      <c r="Q133" s="180">
        <v>2</v>
      </c>
      <c r="R133" s="180">
        <v>2</v>
      </c>
      <c r="S133" s="181">
        <v>2</v>
      </c>
      <c r="T133" s="180">
        <v>2</v>
      </c>
      <c r="U133" s="180">
        <v>2</v>
      </c>
      <c r="V133" s="180">
        <v>2</v>
      </c>
      <c r="W133" s="180">
        <v>2</v>
      </c>
      <c r="X133" s="180">
        <v>2</v>
      </c>
      <c r="Y133" s="180">
        <v>2</v>
      </c>
      <c r="Z133" s="181">
        <v>2</v>
      </c>
      <c r="AA133" s="180">
        <v>1</v>
      </c>
      <c r="AB133" s="180">
        <v>2</v>
      </c>
      <c r="AC133" s="180">
        <v>2</v>
      </c>
      <c r="AD133" s="180">
        <v>2</v>
      </c>
      <c r="AE133" s="180">
        <v>1</v>
      </c>
      <c r="AF133" s="180">
        <v>0</v>
      </c>
      <c r="AG133" s="181">
        <v>2</v>
      </c>
      <c r="AH133" s="180">
        <v>2</v>
      </c>
      <c r="AI133" s="180">
        <v>1</v>
      </c>
      <c r="AJ133" s="180">
        <v>2</v>
      </c>
      <c r="AK133" s="180">
        <v>2</v>
      </c>
      <c r="AL133" s="180">
        <v>2</v>
      </c>
      <c r="AM133" s="180">
        <v>2</v>
      </c>
      <c r="AN133" s="181">
        <v>2</v>
      </c>
      <c r="AO133" s="180">
        <v>1</v>
      </c>
      <c r="AP133" s="180">
        <v>1</v>
      </c>
      <c r="AQ133" s="180">
        <v>1</v>
      </c>
      <c r="AR133" s="180">
        <v>2</v>
      </c>
      <c r="AS133" s="180">
        <v>2</v>
      </c>
      <c r="AT133" s="180">
        <v>1</v>
      </c>
      <c r="AU133" s="181">
        <v>2</v>
      </c>
      <c r="AV133" s="180">
        <v>4</v>
      </c>
      <c r="AW133" s="180">
        <v>3</v>
      </c>
      <c r="AX133" s="180">
        <v>5</v>
      </c>
      <c r="AY133" s="180">
        <v>5</v>
      </c>
      <c r="AZ133" s="180">
        <v>3</v>
      </c>
      <c r="BA133" s="180">
        <v>5</v>
      </c>
      <c r="BB133" s="181">
        <v>5</v>
      </c>
      <c r="BC133" s="180">
        <v>3</v>
      </c>
      <c r="BD133" s="180">
        <v>4</v>
      </c>
      <c r="BE133" s="180">
        <v>4</v>
      </c>
      <c r="BF133" s="180">
        <v>5</v>
      </c>
      <c r="BG133" s="180">
        <v>5</v>
      </c>
      <c r="BH133" s="180">
        <v>4</v>
      </c>
      <c r="BI133" s="180">
        <v>5</v>
      </c>
      <c r="BJ133" s="180">
        <v>3</v>
      </c>
      <c r="BK133" s="180">
        <v>3</v>
      </c>
      <c r="BL133" s="180">
        <v>3</v>
      </c>
      <c r="BM133" s="180">
        <v>3</v>
      </c>
      <c r="BN133" s="180">
        <v>5</v>
      </c>
      <c r="BO133" s="180">
        <v>2</v>
      </c>
      <c r="BP133" s="180">
        <v>5</v>
      </c>
      <c r="BQ133" s="182">
        <v>3</v>
      </c>
      <c r="BR133" s="180">
        <v>3</v>
      </c>
      <c r="BS133" s="180">
        <v>2</v>
      </c>
      <c r="BT133" s="180">
        <v>3</v>
      </c>
      <c r="BU133" s="180">
        <v>4</v>
      </c>
      <c r="BV133" s="180">
        <v>9</v>
      </c>
      <c r="BW133" s="181">
        <v>8</v>
      </c>
    </row>
    <row r="134" spans="1:75" ht="16.5" thickTop="1">
      <c r="A134" s="108">
        <v>25</v>
      </c>
      <c r="B134" s="115" t="s">
        <v>2737</v>
      </c>
      <c r="C134" s="158">
        <f>(SUM(E134:K134))*A134</f>
        <v>275</v>
      </c>
      <c r="D134" s="4">
        <v>0</v>
      </c>
      <c r="E134" s="2">
        <v>2</v>
      </c>
      <c r="F134" s="2">
        <v>2</v>
      </c>
      <c r="G134" s="2">
        <v>2</v>
      </c>
      <c r="H134" s="2">
        <v>2</v>
      </c>
      <c r="I134" s="2">
        <v>3</v>
      </c>
      <c r="J134" s="2">
        <v>0</v>
      </c>
      <c r="K134" s="3">
        <v>0</v>
      </c>
      <c r="M134" s="2">
        <v>0</v>
      </c>
      <c r="N134" s="2">
        <v>0</v>
      </c>
      <c r="O134" s="2">
        <v>0</v>
      </c>
      <c r="P134" s="2">
        <v>0</v>
      </c>
      <c r="Q134" s="2">
        <v>0</v>
      </c>
      <c r="R134" s="2">
        <v>0</v>
      </c>
      <c r="S134" s="3">
        <v>0</v>
      </c>
      <c r="T134" s="2">
        <v>0</v>
      </c>
      <c r="U134" s="2">
        <v>0</v>
      </c>
      <c r="V134" s="2">
        <v>0</v>
      </c>
      <c r="W134" s="2">
        <v>0</v>
      </c>
      <c r="X134" s="2">
        <v>0</v>
      </c>
      <c r="Y134" s="2">
        <v>0</v>
      </c>
      <c r="Z134" s="3">
        <v>0</v>
      </c>
      <c r="AA134" s="2">
        <v>0</v>
      </c>
      <c r="AB134" s="2">
        <v>0</v>
      </c>
      <c r="AC134" s="2">
        <v>0</v>
      </c>
      <c r="AD134" s="2">
        <v>0</v>
      </c>
      <c r="AE134" s="2">
        <v>0</v>
      </c>
      <c r="AF134" s="2">
        <v>0</v>
      </c>
      <c r="AG134" s="3">
        <v>0</v>
      </c>
      <c r="AH134" s="2">
        <v>0</v>
      </c>
      <c r="AI134" s="2">
        <v>0</v>
      </c>
      <c r="AJ134" s="2">
        <v>0</v>
      </c>
      <c r="AK134" s="2">
        <v>0</v>
      </c>
      <c r="AL134" s="2">
        <v>0</v>
      </c>
      <c r="AM134" s="2">
        <v>0</v>
      </c>
      <c r="AN134" s="3">
        <v>0</v>
      </c>
      <c r="AO134" s="2">
        <v>0</v>
      </c>
      <c r="AP134" s="2">
        <v>0</v>
      </c>
      <c r="AQ134" s="2">
        <v>0</v>
      </c>
      <c r="AR134" s="2">
        <v>0</v>
      </c>
      <c r="AS134" s="2">
        <v>0</v>
      </c>
      <c r="AT134" s="2">
        <v>0</v>
      </c>
      <c r="AU134" s="3">
        <v>0</v>
      </c>
      <c r="AV134" s="2">
        <v>0</v>
      </c>
      <c r="AW134" s="2">
        <v>0</v>
      </c>
      <c r="AX134" s="2">
        <v>0</v>
      </c>
      <c r="AY134" s="2">
        <v>0</v>
      </c>
      <c r="AZ134" s="2">
        <v>0</v>
      </c>
      <c r="BA134" s="2">
        <v>0</v>
      </c>
      <c r="BB134" s="3">
        <v>0</v>
      </c>
      <c r="BC134" s="2">
        <v>0</v>
      </c>
      <c r="BD134" s="2">
        <v>0</v>
      </c>
      <c r="BE134" s="2">
        <v>0</v>
      </c>
      <c r="BF134" s="2">
        <v>0</v>
      </c>
      <c r="BG134" s="2">
        <v>0</v>
      </c>
      <c r="BH134" s="2">
        <v>0</v>
      </c>
      <c r="BI134" s="2">
        <v>0</v>
      </c>
      <c r="BJ134" s="2">
        <v>0</v>
      </c>
      <c r="BK134" s="2">
        <v>0</v>
      </c>
      <c r="BL134" s="2">
        <v>0</v>
      </c>
      <c r="BM134" s="2">
        <v>0</v>
      </c>
      <c r="BN134" s="2">
        <v>0</v>
      </c>
      <c r="BO134" s="2">
        <v>0</v>
      </c>
      <c r="BP134" s="2">
        <v>0</v>
      </c>
      <c r="BQ134" s="98">
        <v>0</v>
      </c>
      <c r="BR134" s="2">
        <v>0</v>
      </c>
      <c r="BS134" s="2">
        <v>0</v>
      </c>
      <c r="BT134" s="2">
        <v>0</v>
      </c>
      <c r="BU134" s="2">
        <v>0</v>
      </c>
      <c r="BV134" s="2">
        <v>0</v>
      </c>
      <c r="BW134" s="3">
        <v>0</v>
      </c>
    </row>
    <row r="135" spans="1:75">
      <c r="A135" s="108">
        <v>3</v>
      </c>
      <c r="B135" s="115" t="s">
        <v>891</v>
      </c>
      <c r="C135" s="95">
        <f t="shared" ref="C135:C148" si="27">(SUM(E135:K135))*A135</f>
        <v>0</v>
      </c>
      <c r="D135" s="4">
        <v>0</v>
      </c>
      <c r="E135" s="2">
        <v>0</v>
      </c>
      <c r="F135" s="2">
        <v>0</v>
      </c>
      <c r="G135" s="2">
        <v>0</v>
      </c>
      <c r="H135" s="2">
        <v>0</v>
      </c>
      <c r="I135" s="2">
        <v>0</v>
      </c>
      <c r="J135" s="2">
        <v>0</v>
      </c>
      <c r="K135" s="3">
        <v>0</v>
      </c>
      <c r="M135" s="2">
        <v>0</v>
      </c>
      <c r="N135" s="2">
        <v>0</v>
      </c>
      <c r="O135" s="2">
        <v>0</v>
      </c>
      <c r="P135" s="2">
        <v>0</v>
      </c>
      <c r="Q135" s="2">
        <v>0</v>
      </c>
      <c r="R135" s="2">
        <v>0</v>
      </c>
      <c r="S135" s="3">
        <v>0</v>
      </c>
      <c r="T135" s="2">
        <v>0</v>
      </c>
      <c r="U135" s="2">
        <v>0</v>
      </c>
      <c r="V135" s="2">
        <v>0</v>
      </c>
      <c r="W135" s="2">
        <v>0</v>
      </c>
      <c r="X135" s="2">
        <v>0</v>
      </c>
      <c r="Y135" s="2">
        <v>0</v>
      </c>
      <c r="Z135" s="3">
        <v>0</v>
      </c>
      <c r="AA135" s="2">
        <v>0</v>
      </c>
      <c r="AB135" s="2">
        <v>0</v>
      </c>
      <c r="AC135" s="2">
        <v>0</v>
      </c>
      <c r="AD135" s="2">
        <v>0</v>
      </c>
      <c r="AE135" s="2">
        <v>0</v>
      </c>
      <c r="AF135" s="2">
        <v>0</v>
      </c>
      <c r="AG135" s="3">
        <v>0</v>
      </c>
      <c r="AH135" s="2">
        <v>0</v>
      </c>
      <c r="AI135" s="2">
        <v>0</v>
      </c>
      <c r="AJ135" s="2">
        <v>0</v>
      </c>
      <c r="AK135" s="2">
        <v>0</v>
      </c>
      <c r="AL135" s="2">
        <v>0</v>
      </c>
      <c r="AM135" s="2">
        <v>0</v>
      </c>
      <c r="AN135" s="3">
        <v>0</v>
      </c>
      <c r="AO135" s="2">
        <v>0</v>
      </c>
      <c r="AP135" s="2">
        <v>0</v>
      </c>
      <c r="AQ135" s="2">
        <v>0</v>
      </c>
      <c r="AR135" s="2">
        <v>0</v>
      </c>
      <c r="AS135" s="2">
        <v>0</v>
      </c>
      <c r="AT135" s="2">
        <v>0</v>
      </c>
      <c r="AU135" s="3">
        <v>0</v>
      </c>
      <c r="AV135" s="2">
        <v>0</v>
      </c>
      <c r="AW135" s="2">
        <v>0</v>
      </c>
      <c r="AX135" s="2">
        <v>0</v>
      </c>
      <c r="AY135" s="2">
        <v>0</v>
      </c>
      <c r="AZ135" s="2">
        <v>0</v>
      </c>
      <c r="BA135" s="2">
        <v>0</v>
      </c>
      <c r="BB135" s="3">
        <v>0</v>
      </c>
      <c r="BC135" s="2">
        <v>0</v>
      </c>
      <c r="BD135" s="2">
        <v>0</v>
      </c>
      <c r="BE135" s="2">
        <v>0</v>
      </c>
      <c r="BF135" s="2">
        <v>0</v>
      </c>
      <c r="BG135" s="2">
        <v>0</v>
      </c>
      <c r="BH135" s="2">
        <v>0</v>
      </c>
      <c r="BI135" s="2">
        <v>0</v>
      </c>
      <c r="BJ135" s="2">
        <v>0</v>
      </c>
      <c r="BK135" s="2">
        <v>0</v>
      </c>
      <c r="BL135" s="2">
        <v>0</v>
      </c>
      <c r="BM135" s="2">
        <v>0</v>
      </c>
      <c r="BN135" s="2">
        <v>0</v>
      </c>
      <c r="BO135" s="2">
        <v>0</v>
      </c>
      <c r="BP135" s="2">
        <v>0</v>
      </c>
      <c r="BQ135" s="98">
        <v>0</v>
      </c>
      <c r="BR135" s="2">
        <v>0</v>
      </c>
      <c r="BS135" s="2">
        <v>0</v>
      </c>
      <c r="BT135" s="2">
        <v>0</v>
      </c>
      <c r="BU135" s="2">
        <v>0</v>
      </c>
      <c r="BV135" s="2">
        <v>0</v>
      </c>
      <c r="BW135" s="3">
        <v>0</v>
      </c>
    </row>
    <row r="136" spans="1:75">
      <c r="A136" s="108">
        <v>3</v>
      </c>
      <c r="B136" s="115" t="s">
        <v>2725</v>
      </c>
      <c r="C136" s="95">
        <f t="shared" si="27"/>
        <v>0</v>
      </c>
      <c r="D136" s="4">
        <v>0</v>
      </c>
      <c r="E136" s="2">
        <v>0</v>
      </c>
      <c r="F136" s="2">
        <v>0</v>
      </c>
      <c r="G136" s="2">
        <v>0</v>
      </c>
      <c r="H136" s="2">
        <v>0</v>
      </c>
      <c r="I136" s="2">
        <v>0</v>
      </c>
      <c r="J136" s="2">
        <v>0</v>
      </c>
      <c r="K136" s="3">
        <v>0</v>
      </c>
      <c r="M136" s="2">
        <v>0</v>
      </c>
      <c r="N136" s="2">
        <v>0</v>
      </c>
      <c r="O136" s="2">
        <v>0</v>
      </c>
      <c r="P136" s="2">
        <v>0</v>
      </c>
      <c r="Q136" s="2">
        <v>0</v>
      </c>
      <c r="R136" s="2">
        <v>0</v>
      </c>
      <c r="S136" s="3">
        <v>0</v>
      </c>
      <c r="T136" s="2">
        <v>0</v>
      </c>
      <c r="U136" s="2">
        <v>0</v>
      </c>
      <c r="V136" s="2">
        <v>0</v>
      </c>
      <c r="W136" s="2">
        <v>0</v>
      </c>
      <c r="X136" s="2">
        <v>0</v>
      </c>
      <c r="Y136" s="2">
        <v>0</v>
      </c>
      <c r="Z136" s="3">
        <v>0</v>
      </c>
      <c r="AA136" s="2">
        <v>0</v>
      </c>
      <c r="AB136" s="2">
        <v>0</v>
      </c>
      <c r="AC136" s="2">
        <v>0</v>
      </c>
      <c r="AD136" s="2">
        <v>0</v>
      </c>
      <c r="AE136" s="2">
        <v>0</v>
      </c>
      <c r="AF136" s="2">
        <v>0</v>
      </c>
      <c r="AG136" s="3">
        <v>0</v>
      </c>
      <c r="AH136" s="2">
        <v>0</v>
      </c>
      <c r="AI136" s="2">
        <v>0</v>
      </c>
      <c r="AJ136" s="2">
        <v>0</v>
      </c>
      <c r="AK136" s="2">
        <v>0</v>
      </c>
      <c r="AL136" s="2">
        <v>0</v>
      </c>
      <c r="AM136" s="2">
        <v>0</v>
      </c>
      <c r="AN136" s="3">
        <v>0</v>
      </c>
      <c r="AO136" s="2">
        <v>0</v>
      </c>
      <c r="AP136" s="2">
        <v>0</v>
      </c>
      <c r="AQ136" s="2">
        <v>0</v>
      </c>
      <c r="AR136" s="2">
        <v>0</v>
      </c>
      <c r="AS136" s="2">
        <v>0</v>
      </c>
      <c r="AT136" s="2">
        <v>0</v>
      </c>
      <c r="AU136" s="3">
        <v>0</v>
      </c>
      <c r="AV136" s="2">
        <v>0</v>
      </c>
      <c r="AW136" s="2">
        <v>0</v>
      </c>
      <c r="AX136" s="2">
        <v>0</v>
      </c>
      <c r="AY136" s="2">
        <v>0</v>
      </c>
      <c r="AZ136" s="2">
        <v>0</v>
      </c>
      <c r="BA136" s="2">
        <v>0</v>
      </c>
      <c r="BB136" s="3">
        <v>0</v>
      </c>
      <c r="BC136" s="2">
        <v>0</v>
      </c>
      <c r="BD136" s="2">
        <v>0</v>
      </c>
      <c r="BE136" s="2">
        <v>0</v>
      </c>
      <c r="BF136" s="2">
        <v>0</v>
      </c>
      <c r="BG136" s="2">
        <v>0</v>
      </c>
      <c r="BH136" s="2">
        <v>0</v>
      </c>
      <c r="BI136" s="2">
        <v>0</v>
      </c>
      <c r="BJ136" s="2">
        <v>0</v>
      </c>
      <c r="BK136" s="2">
        <v>0</v>
      </c>
      <c r="BL136" s="2">
        <v>0</v>
      </c>
      <c r="BM136" s="2">
        <v>0</v>
      </c>
      <c r="BN136" s="2">
        <v>0</v>
      </c>
      <c r="BO136" s="2">
        <v>0</v>
      </c>
      <c r="BP136" s="2">
        <v>0</v>
      </c>
      <c r="BQ136" s="98">
        <v>0</v>
      </c>
      <c r="BR136" s="2">
        <v>0</v>
      </c>
      <c r="BS136" s="2">
        <v>0</v>
      </c>
      <c r="BT136" s="2">
        <v>0</v>
      </c>
      <c r="BU136" s="2">
        <v>0</v>
      </c>
      <c r="BV136" s="2">
        <v>0</v>
      </c>
      <c r="BW136" s="3">
        <v>0</v>
      </c>
    </row>
    <row r="137" spans="1:75">
      <c r="A137" s="108">
        <v>3</v>
      </c>
      <c r="B137" s="115" t="s">
        <v>90</v>
      </c>
      <c r="C137" s="95">
        <f t="shared" si="27"/>
        <v>0</v>
      </c>
      <c r="D137" s="4">
        <v>0</v>
      </c>
      <c r="E137" s="2">
        <v>0</v>
      </c>
      <c r="F137" s="2">
        <v>0</v>
      </c>
      <c r="G137" s="2">
        <v>0</v>
      </c>
      <c r="H137" s="2">
        <v>0</v>
      </c>
      <c r="I137" s="2">
        <v>0</v>
      </c>
      <c r="J137" s="2">
        <v>0</v>
      </c>
      <c r="K137" s="3">
        <v>0</v>
      </c>
      <c r="M137" s="2">
        <v>0</v>
      </c>
      <c r="N137" s="2">
        <v>0</v>
      </c>
      <c r="O137" s="2">
        <v>0</v>
      </c>
      <c r="P137" s="2">
        <v>0</v>
      </c>
      <c r="Q137" s="2">
        <v>0</v>
      </c>
      <c r="R137" s="2">
        <v>0</v>
      </c>
      <c r="S137" s="3">
        <v>0</v>
      </c>
      <c r="T137" s="2">
        <v>0</v>
      </c>
      <c r="U137" s="2">
        <v>0</v>
      </c>
      <c r="V137" s="2">
        <v>0</v>
      </c>
      <c r="W137" s="2">
        <v>0</v>
      </c>
      <c r="X137" s="2">
        <v>0</v>
      </c>
      <c r="Y137" s="2">
        <v>0</v>
      </c>
      <c r="Z137" s="3">
        <v>0</v>
      </c>
      <c r="AA137" s="2">
        <v>0</v>
      </c>
      <c r="AB137" s="2">
        <v>0</v>
      </c>
      <c r="AC137" s="2">
        <v>0</v>
      </c>
      <c r="AD137" s="2">
        <v>0</v>
      </c>
      <c r="AE137" s="2">
        <v>0</v>
      </c>
      <c r="AF137" s="2">
        <v>0</v>
      </c>
      <c r="AG137" s="3">
        <v>0</v>
      </c>
      <c r="AH137" s="2">
        <v>0</v>
      </c>
      <c r="AI137" s="2">
        <v>0</v>
      </c>
      <c r="AJ137" s="2">
        <v>0</v>
      </c>
      <c r="AK137" s="2">
        <v>0</v>
      </c>
      <c r="AL137" s="2">
        <v>0</v>
      </c>
      <c r="AM137" s="2">
        <v>0</v>
      </c>
      <c r="AN137" s="3">
        <v>0</v>
      </c>
      <c r="AO137" s="2">
        <v>0</v>
      </c>
      <c r="AP137" s="2">
        <v>0</v>
      </c>
      <c r="AQ137" s="2">
        <v>0</v>
      </c>
      <c r="AR137" s="2">
        <v>0</v>
      </c>
      <c r="AS137" s="2">
        <v>0</v>
      </c>
      <c r="AT137" s="2">
        <v>0</v>
      </c>
      <c r="AU137" s="3">
        <v>0</v>
      </c>
      <c r="AV137" s="2">
        <v>0</v>
      </c>
      <c r="AW137" s="2">
        <v>0</v>
      </c>
      <c r="AX137" s="2">
        <v>0</v>
      </c>
      <c r="AY137" s="2">
        <v>0</v>
      </c>
      <c r="AZ137" s="2">
        <v>0</v>
      </c>
      <c r="BA137" s="2">
        <v>0</v>
      </c>
      <c r="BB137" s="3">
        <v>0</v>
      </c>
      <c r="BC137" s="2">
        <v>0</v>
      </c>
      <c r="BD137" s="2">
        <v>0</v>
      </c>
      <c r="BE137" s="2">
        <v>0</v>
      </c>
      <c r="BF137" s="2">
        <v>0</v>
      </c>
      <c r="BG137" s="2">
        <v>0</v>
      </c>
      <c r="BH137" s="2">
        <v>0</v>
      </c>
      <c r="BI137" s="2">
        <v>0</v>
      </c>
      <c r="BJ137" s="2">
        <v>0</v>
      </c>
      <c r="BK137" s="2">
        <v>0</v>
      </c>
      <c r="BL137" s="2">
        <v>0</v>
      </c>
      <c r="BM137" s="2">
        <v>0</v>
      </c>
      <c r="BN137" s="2">
        <v>0</v>
      </c>
      <c r="BO137" s="2">
        <v>0</v>
      </c>
      <c r="BP137" s="2">
        <v>0</v>
      </c>
      <c r="BQ137" s="98">
        <v>0</v>
      </c>
      <c r="BR137" s="2">
        <v>0</v>
      </c>
      <c r="BS137" s="2">
        <v>0</v>
      </c>
      <c r="BT137" s="2">
        <v>0</v>
      </c>
      <c r="BU137" s="2">
        <v>0</v>
      </c>
      <c r="BV137" s="2">
        <v>0</v>
      </c>
      <c r="BW137" s="3">
        <v>0</v>
      </c>
    </row>
    <row r="138" spans="1:75">
      <c r="A138" s="108">
        <v>3</v>
      </c>
      <c r="B138" s="115" t="s">
        <v>523</v>
      </c>
      <c r="C138" s="95">
        <f t="shared" si="27"/>
        <v>0</v>
      </c>
      <c r="D138" s="4">
        <v>0</v>
      </c>
      <c r="E138" s="2">
        <v>0</v>
      </c>
      <c r="F138" s="2">
        <v>0</v>
      </c>
      <c r="G138" s="2">
        <v>0</v>
      </c>
      <c r="H138" s="2">
        <v>0</v>
      </c>
      <c r="I138" s="2">
        <v>0</v>
      </c>
      <c r="J138" s="2">
        <v>0</v>
      </c>
      <c r="K138" s="3">
        <v>0</v>
      </c>
      <c r="M138" s="2">
        <v>0</v>
      </c>
      <c r="N138" s="2">
        <v>0</v>
      </c>
      <c r="O138" s="2">
        <v>0</v>
      </c>
      <c r="P138" s="2">
        <v>0</v>
      </c>
      <c r="Q138" s="2">
        <v>0</v>
      </c>
      <c r="R138" s="2">
        <v>0</v>
      </c>
      <c r="S138" s="3">
        <v>0</v>
      </c>
      <c r="T138" s="2">
        <v>0</v>
      </c>
      <c r="U138" s="2">
        <v>0</v>
      </c>
      <c r="V138" s="2">
        <v>0</v>
      </c>
      <c r="W138" s="2">
        <v>0</v>
      </c>
      <c r="X138" s="2">
        <v>0</v>
      </c>
      <c r="Y138" s="2">
        <v>0</v>
      </c>
      <c r="Z138" s="3">
        <v>0</v>
      </c>
      <c r="AA138" s="2">
        <v>0</v>
      </c>
      <c r="AB138" s="2">
        <v>0</v>
      </c>
      <c r="AC138" s="2">
        <v>0</v>
      </c>
      <c r="AD138" s="2">
        <v>0</v>
      </c>
      <c r="AE138" s="2">
        <v>0</v>
      </c>
      <c r="AF138" s="2">
        <v>0</v>
      </c>
      <c r="AG138" s="3">
        <v>0</v>
      </c>
      <c r="AH138" s="2">
        <v>0</v>
      </c>
      <c r="AI138" s="2">
        <v>0</v>
      </c>
      <c r="AJ138" s="2">
        <v>0</v>
      </c>
      <c r="AK138" s="2">
        <v>0</v>
      </c>
      <c r="AL138" s="2">
        <v>0</v>
      </c>
      <c r="AM138" s="2">
        <v>0</v>
      </c>
      <c r="AN138" s="3">
        <v>0</v>
      </c>
      <c r="AO138" s="2">
        <v>0</v>
      </c>
      <c r="AP138" s="2">
        <v>0</v>
      </c>
      <c r="AQ138" s="2">
        <v>0</v>
      </c>
      <c r="AR138" s="2">
        <v>0</v>
      </c>
      <c r="AS138" s="2">
        <v>0</v>
      </c>
      <c r="AT138" s="2">
        <v>0</v>
      </c>
      <c r="AU138" s="3">
        <v>0</v>
      </c>
      <c r="AV138" s="2">
        <v>0</v>
      </c>
      <c r="AW138" s="2">
        <v>0</v>
      </c>
      <c r="AX138" s="2">
        <v>0</v>
      </c>
      <c r="AY138" s="2">
        <v>0</v>
      </c>
      <c r="AZ138" s="2">
        <v>0</v>
      </c>
      <c r="BA138" s="2">
        <v>0</v>
      </c>
      <c r="BB138" s="3">
        <v>0</v>
      </c>
      <c r="BC138" s="2">
        <v>0</v>
      </c>
      <c r="BD138" s="2">
        <v>0</v>
      </c>
      <c r="BE138" s="2">
        <v>0</v>
      </c>
      <c r="BF138" s="2">
        <v>0</v>
      </c>
      <c r="BG138" s="2">
        <v>0</v>
      </c>
      <c r="BH138" s="2">
        <v>0</v>
      </c>
      <c r="BI138" s="2">
        <v>0</v>
      </c>
      <c r="BJ138" s="2">
        <v>0</v>
      </c>
      <c r="BK138" s="2">
        <v>0</v>
      </c>
      <c r="BL138" s="2">
        <v>0</v>
      </c>
      <c r="BM138" s="2">
        <v>0</v>
      </c>
      <c r="BN138" s="2">
        <v>0</v>
      </c>
      <c r="BO138" s="2">
        <v>0</v>
      </c>
      <c r="BP138" s="2">
        <v>0</v>
      </c>
      <c r="BQ138" s="98">
        <v>0</v>
      </c>
      <c r="BR138" s="2">
        <v>0</v>
      </c>
      <c r="BS138" s="2">
        <v>0</v>
      </c>
      <c r="BT138" s="2">
        <v>0</v>
      </c>
      <c r="BU138" s="2">
        <v>0</v>
      </c>
      <c r="BV138" s="2">
        <v>0</v>
      </c>
      <c r="BW138" s="3">
        <v>0</v>
      </c>
    </row>
    <row r="139" spans="1:75">
      <c r="A139" s="108">
        <v>3</v>
      </c>
      <c r="B139" s="115" t="s">
        <v>507</v>
      </c>
      <c r="C139" s="95">
        <f t="shared" si="27"/>
        <v>0</v>
      </c>
      <c r="D139" s="4">
        <v>0</v>
      </c>
      <c r="E139" s="2">
        <v>0</v>
      </c>
      <c r="F139" s="2">
        <v>0</v>
      </c>
      <c r="G139" s="2">
        <v>0</v>
      </c>
      <c r="H139" s="2">
        <v>0</v>
      </c>
      <c r="I139" s="2">
        <v>0</v>
      </c>
      <c r="J139" s="2">
        <v>0</v>
      </c>
      <c r="K139" s="3">
        <v>0</v>
      </c>
      <c r="M139" s="2">
        <v>0</v>
      </c>
      <c r="N139" s="2">
        <v>0</v>
      </c>
      <c r="O139" s="2">
        <v>0</v>
      </c>
      <c r="P139" s="2">
        <v>0</v>
      </c>
      <c r="Q139" s="2">
        <v>0</v>
      </c>
      <c r="R139" s="2">
        <v>0</v>
      </c>
      <c r="S139" s="3">
        <v>0</v>
      </c>
      <c r="T139" s="2">
        <v>0</v>
      </c>
      <c r="U139" s="2">
        <v>0</v>
      </c>
      <c r="V139" s="2">
        <v>0</v>
      </c>
      <c r="W139" s="2">
        <v>0</v>
      </c>
      <c r="X139" s="2">
        <v>0</v>
      </c>
      <c r="Y139" s="2">
        <v>0</v>
      </c>
      <c r="Z139" s="3">
        <v>0</v>
      </c>
      <c r="AA139" s="2">
        <v>0</v>
      </c>
      <c r="AB139" s="2">
        <v>0</v>
      </c>
      <c r="AC139" s="2">
        <v>0</v>
      </c>
      <c r="AD139" s="2">
        <v>0</v>
      </c>
      <c r="AE139" s="2">
        <v>0</v>
      </c>
      <c r="AF139" s="2">
        <v>0</v>
      </c>
      <c r="AG139" s="3">
        <v>0</v>
      </c>
      <c r="AH139" s="2">
        <v>0</v>
      </c>
      <c r="AI139" s="2">
        <v>0</v>
      </c>
      <c r="AJ139" s="2">
        <v>0</v>
      </c>
      <c r="AK139" s="2">
        <v>0</v>
      </c>
      <c r="AL139" s="2">
        <v>0</v>
      </c>
      <c r="AM139" s="2">
        <v>0</v>
      </c>
      <c r="AN139" s="3">
        <v>0</v>
      </c>
      <c r="AO139" s="2">
        <v>0</v>
      </c>
      <c r="AP139" s="2">
        <v>0</v>
      </c>
      <c r="AQ139" s="2">
        <v>0</v>
      </c>
      <c r="AR139" s="2">
        <v>0</v>
      </c>
      <c r="AS139" s="2">
        <v>0</v>
      </c>
      <c r="AT139" s="2">
        <v>0</v>
      </c>
      <c r="AU139" s="3">
        <v>0</v>
      </c>
      <c r="AV139" s="2">
        <v>0</v>
      </c>
      <c r="AW139" s="2">
        <v>0</v>
      </c>
      <c r="AX139" s="2">
        <v>0</v>
      </c>
      <c r="AY139" s="2">
        <v>0</v>
      </c>
      <c r="AZ139" s="2">
        <v>0</v>
      </c>
      <c r="BA139" s="2">
        <v>0</v>
      </c>
      <c r="BB139" s="3">
        <v>0</v>
      </c>
      <c r="BC139" s="2">
        <v>0</v>
      </c>
      <c r="BD139" s="2">
        <v>0</v>
      </c>
      <c r="BE139" s="2">
        <v>0</v>
      </c>
      <c r="BF139" s="2">
        <v>0</v>
      </c>
      <c r="BG139" s="2">
        <v>0</v>
      </c>
      <c r="BH139" s="2">
        <v>0</v>
      </c>
      <c r="BI139" s="2">
        <v>0</v>
      </c>
      <c r="BJ139" s="2">
        <v>0</v>
      </c>
      <c r="BK139" s="2">
        <v>0</v>
      </c>
      <c r="BL139" s="2">
        <v>0</v>
      </c>
      <c r="BM139" s="2">
        <v>0</v>
      </c>
      <c r="BN139" s="2">
        <v>0</v>
      </c>
      <c r="BO139" s="2">
        <v>0</v>
      </c>
      <c r="BP139" s="2">
        <v>0</v>
      </c>
      <c r="BQ139" s="98">
        <v>0</v>
      </c>
      <c r="BR139" s="2">
        <v>0</v>
      </c>
      <c r="BS139" s="2">
        <v>0</v>
      </c>
      <c r="BT139" s="2">
        <v>0</v>
      </c>
      <c r="BU139" s="2">
        <v>0</v>
      </c>
      <c r="BV139" s="2">
        <v>0</v>
      </c>
      <c r="BW139" s="3">
        <v>0</v>
      </c>
    </row>
    <row r="140" spans="1:75">
      <c r="A140" s="108">
        <v>3</v>
      </c>
      <c r="B140" s="115" t="s">
        <v>505</v>
      </c>
      <c r="C140" s="95">
        <f t="shared" si="27"/>
        <v>0</v>
      </c>
      <c r="D140" s="4">
        <v>0</v>
      </c>
      <c r="E140" s="2">
        <v>0</v>
      </c>
      <c r="F140" s="2">
        <v>0</v>
      </c>
      <c r="G140" s="2">
        <v>0</v>
      </c>
      <c r="H140" s="2">
        <v>0</v>
      </c>
      <c r="I140" s="2">
        <v>0</v>
      </c>
      <c r="J140" s="2">
        <v>0</v>
      </c>
      <c r="K140" s="3">
        <v>0</v>
      </c>
      <c r="M140" s="2">
        <v>0</v>
      </c>
      <c r="N140" s="2">
        <v>0</v>
      </c>
      <c r="O140" s="2">
        <v>0</v>
      </c>
      <c r="P140" s="2">
        <v>0</v>
      </c>
      <c r="Q140" s="2">
        <v>0</v>
      </c>
      <c r="R140" s="2">
        <v>0</v>
      </c>
      <c r="S140" s="3">
        <v>0</v>
      </c>
      <c r="T140" s="2">
        <v>0</v>
      </c>
      <c r="U140" s="2">
        <v>0</v>
      </c>
      <c r="V140" s="2">
        <v>0</v>
      </c>
      <c r="W140" s="2">
        <v>0</v>
      </c>
      <c r="X140" s="2">
        <v>0</v>
      </c>
      <c r="Y140" s="2">
        <v>0</v>
      </c>
      <c r="Z140" s="3">
        <v>0</v>
      </c>
      <c r="AA140" s="2">
        <v>0</v>
      </c>
      <c r="AB140" s="2">
        <v>0</v>
      </c>
      <c r="AC140" s="2">
        <v>0</v>
      </c>
      <c r="AD140" s="2">
        <v>0</v>
      </c>
      <c r="AE140" s="2">
        <v>0</v>
      </c>
      <c r="AF140" s="2">
        <v>0</v>
      </c>
      <c r="AG140" s="3">
        <v>0</v>
      </c>
      <c r="AH140" s="2">
        <v>0</v>
      </c>
      <c r="AI140" s="2">
        <v>0</v>
      </c>
      <c r="AJ140" s="2">
        <v>0</v>
      </c>
      <c r="AK140" s="2">
        <v>0</v>
      </c>
      <c r="AL140" s="2">
        <v>0</v>
      </c>
      <c r="AM140" s="2">
        <v>0</v>
      </c>
      <c r="AN140" s="3">
        <v>0</v>
      </c>
      <c r="AO140" s="2">
        <v>0</v>
      </c>
      <c r="AP140" s="2">
        <v>0</v>
      </c>
      <c r="AQ140" s="2">
        <v>0</v>
      </c>
      <c r="AR140" s="2">
        <v>0</v>
      </c>
      <c r="AS140" s="2">
        <v>0</v>
      </c>
      <c r="AT140" s="2">
        <v>0</v>
      </c>
      <c r="AU140" s="3">
        <v>0</v>
      </c>
      <c r="AV140" s="2">
        <v>0</v>
      </c>
      <c r="AW140" s="2">
        <v>0</v>
      </c>
      <c r="AX140" s="2">
        <v>0</v>
      </c>
      <c r="AY140" s="2">
        <v>0</v>
      </c>
      <c r="AZ140" s="2">
        <v>0</v>
      </c>
      <c r="BA140" s="2">
        <v>0</v>
      </c>
      <c r="BB140" s="3">
        <v>0</v>
      </c>
      <c r="BC140" s="2">
        <v>0</v>
      </c>
      <c r="BD140" s="2">
        <v>0</v>
      </c>
      <c r="BE140" s="2">
        <v>0</v>
      </c>
      <c r="BF140" s="2">
        <v>0</v>
      </c>
      <c r="BG140" s="2">
        <v>0</v>
      </c>
      <c r="BH140" s="2">
        <v>0</v>
      </c>
      <c r="BI140" s="2">
        <v>0</v>
      </c>
      <c r="BJ140" s="2">
        <v>0</v>
      </c>
      <c r="BK140" s="2">
        <v>0</v>
      </c>
      <c r="BL140" s="2">
        <v>0</v>
      </c>
      <c r="BM140" s="2">
        <v>0</v>
      </c>
      <c r="BN140" s="2">
        <v>0</v>
      </c>
      <c r="BO140" s="2">
        <v>0</v>
      </c>
      <c r="BP140" s="2">
        <v>0</v>
      </c>
      <c r="BQ140" s="98">
        <v>0</v>
      </c>
      <c r="BR140" s="2">
        <v>0</v>
      </c>
      <c r="BS140" s="2">
        <v>0</v>
      </c>
      <c r="BT140" s="2">
        <v>0</v>
      </c>
      <c r="BU140" s="2">
        <v>0</v>
      </c>
      <c r="BV140" s="2">
        <v>0</v>
      </c>
      <c r="BW140" s="3">
        <v>0</v>
      </c>
    </row>
    <row r="141" spans="1:75">
      <c r="A141" s="108">
        <v>3</v>
      </c>
      <c r="B141" s="115" t="s">
        <v>506</v>
      </c>
      <c r="C141" s="95">
        <f t="shared" si="27"/>
        <v>0</v>
      </c>
      <c r="D141" s="4">
        <v>0</v>
      </c>
      <c r="E141" s="2">
        <v>0</v>
      </c>
      <c r="F141" s="2">
        <v>0</v>
      </c>
      <c r="G141" s="2">
        <v>0</v>
      </c>
      <c r="H141" s="2">
        <v>0</v>
      </c>
      <c r="I141" s="2">
        <v>0</v>
      </c>
      <c r="J141" s="2">
        <v>0</v>
      </c>
      <c r="K141" s="3">
        <v>0</v>
      </c>
      <c r="M141" s="2">
        <v>0</v>
      </c>
      <c r="N141" s="2">
        <v>0</v>
      </c>
      <c r="O141" s="2">
        <v>0</v>
      </c>
      <c r="P141" s="2">
        <v>0</v>
      </c>
      <c r="Q141" s="2">
        <v>0</v>
      </c>
      <c r="R141" s="2">
        <v>0</v>
      </c>
      <c r="S141" s="3">
        <v>0</v>
      </c>
      <c r="T141" s="2">
        <v>0</v>
      </c>
      <c r="U141" s="2">
        <v>0</v>
      </c>
      <c r="V141" s="2">
        <v>0</v>
      </c>
      <c r="W141" s="2">
        <v>0</v>
      </c>
      <c r="X141" s="2">
        <v>0</v>
      </c>
      <c r="Y141" s="2">
        <v>0</v>
      </c>
      <c r="Z141" s="3">
        <v>0</v>
      </c>
      <c r="AA141" s="2">
        <v>0</v>
      </c>
      <c r="AB141" s="2">
        <v>0</v>
      </c>
      <c r="AC141" s="2">
        <v>0</v>
      </c>
      <c r="AD141" s="2">
        <v>0</v>
      </c>
      <c r="AE141" s="2">
        <v>0</v>
      </c>
      <c r="AF141" s="2">
        <v>0</v>
      </c>
      <c r="AG141" s="3">
        <v>0</v>
      </c>
      <c r="AH141" s="2">
        <v>0</v>
      </c>
      <c r="AI141" s="2">
        <v>0</v>
      </c>
      <c r="AJ141" s="2">
        <v>0</v>
      </c>
      <c r="AK141" s="2">
        <v>0</v>
      </c>
      <c r="AL141" s="2">
        <v>0</v>
      </c>
      <c r="AM141" s="2">
        <v>0</v>
      </c>
      <c r="AN141" s="3">
        <v>0</v>
      </c>
      <c r="AO141" s="2">
        <v>0</v>
      </c>
      <c r="AP141" s="2">
        <v>0</v>
      </c>
      <c r="AQ141" s="2">
        <v>0</v>
      </c>
      <c r="AR141" s="2">
        <v>0</v>
      </c>
      <c r="AS141" s="2">
        <v>0</v>
      </c>
      <c r="AT141" s="2">
        <v>0</v>
      </c>
      <c r="AU141" s="3">
        <v>0</v>
      </c>
      <c r="AV141" s="2">
        <v>0</v>
      </c>
      <c r="AW141" s="2">
        <v>0</v>
      </c>
      <c r="AX141" s="2">
        <v>0</v>
      </c>
      <c r="AY141" s="2">
        <v>0</v>
      </c>
      <c r="AZ141" s="2">
        <v>0</v>
      </c>
      <c r="BA141" s="2">
        <v>0</v>
      </c>
      <c r="BB141" s="3">
        <v>0</v>
      </c>
      <c r="BC141" s="2">
        <v>0</v>
      </c>
      <c r="BD141" s="2">
        <v>0</v>
      </c>
      <c r="BE141" s="2">
        <v>0</v>
      </c>
      <c r="BF141" s="2">
        <v>0</v>
      </c>
      <c r="BG141" s="2">
        <v>0</v>
      </c>
      <c r="BH141" s="2">
        <v>0</v>
      </c>
      <c r="BI141" s="2">
        <v>0</v>
      </c>
      <c r="BJ141" s="2">
        <v>0</v>
      </c>
      <c r="BK141" s="2">
        <v>0</v>
      </c>
      <c r="BL141" s="2">
        <v>0</v>
      </c>
      <c r="BM141" s="2">
        <v>0</v>
      </c>
      <c r="BN141" s="2">
        <v>0</v>
      </c>
      <c r="BO141" s="2">
        <v>0</v>
      </c>
      <c r="BP141" s="2">
        <v>0</v>
      </c>
      <c r="BQ141" s="98">
        <v>0</v>
      </c>
      <c r="BR141" s="2">
        <v>0</v>
      </c>
      <c r="BS141" s="2">
        <v>0</v>
      </c>
      <c r="BT141" s="2">
        <v>0</v>
      </c>
      <c r="BU141" s="2">
        <v>0</v>
      </c>
      <c r="BV141" s="2">
        <v>0</v>
      </c>
      <c r="BW141" s="3">
        <v>0</v>
      </c>
    </row>
    <row r="142" spans="1:75">
      <c r="A142" s="108">
        <v>3</v>
      </c>
      <c r="B142" s="115" t="s">
        <v>508</v>
      </c>
      <c r="C142" s="95">
        <f t="shared" si="27"/>
        <v>0</v>
      </c>
      <c r="D142" s="4">
        <v>0</v>
      </c>
      <c r="E142" s="2">
        <v>0</v>
      </c>
      <c r="F142" s="2">
        <v>0</v>
      </c>
      <c r="G142" s="2">
        <v>0</v>
      </c>
      <c r="H142" s="2">
        <v>0</v>
      </c>
      <c r="I142" s="2">
        <v>0</v>
      </c>
      <c r="J142" s="2">
        <v>0</v>
      </c>
      <c r="K142" s="3">
        <v>0</v>
      </c>
      <c r="M142" s="2">
        <v>0</v>
      </c>
      <c r="N142" s="2">
        <v>0</v>
      </c>
      <c r="O142" s="2">
        <v>0</v>
      </c>
      <c r="P142" s="2">
        <v>0</v>
      </c>
      <c r="Q142" s="2">
        <v>0</v>
      </c>
      <c r="R142" s="2">
        <v>0</v>
      </c>
      <c r="S142" s="3">
        <v>0</v>
      </c>
      <c r="T142" s="2">
        <v>0</v>
      </c>
      <c r="U142" s="2">
        <v>0</v>
      </c>
      <c r="V142" s="2">
        <v>0</v>
      </c>
      <c r="W142" s="2">
        <v>0</v>
      </c>
      <c r="X142" s="2">
        <v>0</v>
      </c>
      <c r="Y142" s="2">
        <v>0</v>
      </c>
      <c r="Z142" s="3">
        <v>0</v>
      </c>
      <c r="AA142" s="2">
        <v>0</v>
      </c>
      <c r="AB142" s="2">
        <v>0</v>
      </c>
      <c r="AC142" s="2">
        <v>0</v>
      </c>
      <c r="AD142" s="2">
        <v>0</v>
      </c>
      <c r="AE142" s="2">
        <v>0</v>
      </c>
      <c r="AF142" s="2">
        <v>0</v>
      </c>
      <c r="AG142" s="3">
        <v>0</v>
      </c>
      <c r="AH142" s="2">
        <v>0</v>
      </c>
      <c r="AI142" s="2">
        <v>0</v>
      </c>
      <c r="AJ142" s="2">
        <v>0</v>
      </c>
      <c r="AK142" s="2">
        <v>0</v>
      </c>
      <c r="AL142" s="2">
        <v>0</v>
      </c>
      <c r="AM142" s="2">
        <v>0</v>
      </c>
      <c r="AN142" s="3">
        <v>0</v>
      </c>
      <c r="AO142" s="2">
        <v>0</v>
      </c>
      <c r="AP142" s="2">
        <v>0</v>
      </c>
      <c r="AQ142" s="2">
        <v>0</v>
      </c>
      <c r="AR142" s="2">
        <v>0</v>
      </c>
      <c r="AS142" s="2">
        <v>0</v>
      </c>
      <c r="AT142" s="2">
        <v>0</v>
      </c>
      <c r="AU142" s="3">
        <v>0</v>
      </c>
      <c r="AV142" s="2">
        <v>0</v>
      </c>
      <c r="AW142" s="2">
        <v>0</v>
      </c>
      <c r="AX142" s="2">
        <v>0</v>
      </c>
      <c r="AY142" s="2">
        <v>0</v>
      </c>
      <c r="AZ142" s="2">
        <v>0</v>
      </c>
      <c r="BA142" s="2">
        <v>0</v>
      </c>
      <c r="BB142" s="3">
        <v>0</v>
      </c>
      <c r="BC142" s="2">
        <v>0</v>
      </c>
      <c r="BD142" s="2">
        <v>0</v>
      </c>
      <c r="BE142" s="2">
        <v>0</v>
      </c>
      <c r="BF142" s="2">
        <v>0</v>
      </c>
      <c r="BG142" s="2">
        <v>0</v>
      </c>
      <c r="BH142" s="2">
        <v>0</v>
      </c>
      <c r="BI142" s="2">
        <v>0</v>
      </c>
      <c r="BJ142" s="2">
        <v>0</v>
      </c>
      <c r="BK142" s="2">
        <v>0</v>
      </c>
      <c r="BL142" s="2">
        <v>0</v>
      </c>
      <c r="BM142" s="2">
        <v>0</v>
      </c>
      <c r="BN142" s="2">
        <v>0</v>
      </c>
      <c r="BO142" s="2">
        <v>0</v>
      </c>
      <c r="BP142" s="2">
        <v>0</v>
      </c>
      <c r="BQ142" s="98">
        <v>0</v>
      </c>
      <c r="BR142" s="2">
        <v>0</v>
      </c>
      <c r="BS142" s="2">
        <v>0</v>
      </c>
      <c r="BT142" s="2">
        <v>0</v>
      </c>
      <c r="BU142" s="2">
        <v>0</v>
      </c>
      <c r="BV142" s="2">
        <v>0</v>
      </c>
      <c r="BW142" s="3">
        <v>0</v>
      </c>
    </row>
    <row r="143" spans="1:75">
      <c r="A143" s="108">
        <v>3</v>
      </c>
      <c r="B143" s="115" t="s">
        <v>530</v>
      </c>
      <c r="C143" s="95">
        <f t="shared" si="27"/>
        <v>0</v>
      </c>
      <c r="D143" s="4">
        <v>0</v>
      </c>
      <c r="E143" s="2">
        <v>0</v>
      </c>
      <c r="F143" s="2">
        <v>0</v>
      </c>
      <c r="G143" s="2">
        <v>0</v>
      </c>
      <c r="H143" s="2">
        <v>0</v>
      </c>
      <c r="I143" s="2">
        <v>0</v>
      </c>
      <c r="J143" s="2">
        <v>0</v>
      </c>
      <c r="K143" s="3">
        <v>0</v>
      </c>
      <c r="M143" s="2">
        <v>0</v>
      </c>
      <c r="N143" s="2">
        <v>0</v>
      </c>
      <c r="O143" s="2">
        <v>0</v>
      </c>
      <c r="P143" s="2">
        <v>0</v>
      </c>
      <c r="Q143" s="2">
        <v>0</v>
      </c>
      <c r="R143" s="2">
        <v>0</v>
      </c>
      <c r="S143" s="3">
        <v>0</v>
      </c>
      <c r="T143" s="2">
        <v>0</v>
      </c>
      <c r="U143" s="2">
        <v>0</v>
      </c>
      <c r="V143" s="2">
        <v>0</v>
      </c>
      <c r="W143" s="2">
        <v>0</v>
      </c>
      <c r="X143" s="2">
        <v>0</v>
      </c>
      <c r="Y143" s="2">
        <v>0</v>
      </c>
      <c r="Z143" s="3">
        <v>0</v>
      </c>
      <c r="AA143" s="2">
        <v>0</v>
      </c>
      <c r="AB143" s="2">
        <v>0</v>
      </c>
      <c r="AC143" s="2">
        <v>0</v>
      </c>
      <c r="AD143" s="2">
        <v>0</v>
      </c>
      <c r="AE143" s="2">
        <v>0</v>
      </c>
      <c r="AF143" s="2">
        <v>0</v>
      </c>
      <c r="AG143" s="3">
        <v>0</v>
      </c>
      <c r="AH143" s="2">
        <v>0</v>
      </c>
      <c r="AI143" s="2">
        <v>0</v>
      </c>
      <c r="AJ143" s="2">
        <v>0</v>
      </c>
      <c r="AK143" s="2">
        <v>0</v>
      </c>
      <c r="AL143" s="2">
        <v>0</v>
      </c>
      <c r="AM143" s="2">
        <v>0</v>
      </c>
      <c r="AN143" s="3">
        <v>0</v>
      </c>
      <c r="AO143" s="2">
        <v>0</v>
      </c>
      <c r="AP143" s="2">
        <v>0</v>
      </c>
      <c r="AQ143" s="2">
        <v>0</v>
      </c>
      <c r="AR143" s="2">
        <v>0</v>
      </c>
      <c r="AS143" s="2">
        <v>0</v>
      </c>
      <c r="AT143" s="2">
        <v>0</v>
      </c>
      <c r="AU143" s="3">
        <v>0</v>
      </c>
      <c r="AV143" s="2">
        <v>0</v>
      </c>
      <c r="AW143" s="2">
        <v>0</v>
      </c>
      <c r="AX143" s="2">
        <v>0</v>
      </c>
      <c r="AY143" s="2">
        <v>0</v>
      </c>
      <c r="AZ143" s="2">
        <v>0</v>
      </c>
      <c r="BA143" s="2">
        <v>0</v>
      </c>
      <c r="BB143" s="3">
        <v>0</v>
      </c>
      <c r="BC143" s="2">
        <v>0</v>
      </c>
      <c r="BD143" s="2">
        <v>0</v>
      </c>
      <c r="BE143" s="2">
        <v>0</v>
      </c>
      <c r="BF143" s="2">
        <v>0</v>
      </c>
      <c r="BG143" s="2">
        <v>0</v>
      </c>
      <c r="BH143" s="2">
        <v>0</v>
      </c>
      <c r="BI143" s="2">
        <v>0</v>
      </c>
      <c r="BJ143" s="2">
        <v>0</v>
      </c>
      <c r="BK143" s="2">
        <v>0</v>
      </c>
      <c r="BL143" s="2">
        <v>0</v>
      </c>
      <c r="BM143" s="2">
        <v>0</v>
      </c>
      <c r="BN143" s="2">
        <v>0</v>
      </c>
      <c r="BO143" s="2">
        <v>0</v>
      </c>
      <c r="BP143" s="2">
        <v>0</v>
      </c>
      <c r="BQ143" s="98">
        <v>0</v>
      </c>
      <c r="BR143" s="2">
        <v>0</v>
      </c>
      <c r="BS143" s="2">
        <v>0</v>
      </c>
      <c r="BT143" s="2">
        <v>0</v>
      </c>
      <c r="BU143" s="2">
        <v>0</v>
      </c>
      <c r="BV143" s="2">
        <v>0</v>
      </c>
      <c r="BW143" s="3">
        <v>0</v>
      </c>
    </row>
    <row r="144" spans="1:75">
      <c r="A144" s="108">
        <v>3</v>
      </c>
      <c r="B144" s="115" t="s">
        <v>2170</v>
      </c>
      <c r="C144" s="95">
        <f t="shared" si="27"/>
        <v>0</v>
      </c>
      <c r="D144" s="4">
        <v>0</v>
      </c>
      <c r="E144" s="2">
        <v>0</v>
      </c>
      <c r="F144" s="2">
        <v>0</v>
      </c>
      <c r="G144" s="2">
        <v>0</v>
      </c>
      <c r="H144" s="2">
        <v>0</v>
      </c>
      <c r="I144" s="2">
        <v>0</v>
      </c>
      <c r="J144" s="2">
        <v>0</v>
      </c>
      <c r="K144" s="3">
        <v>0</v>
      </c>
      <c r="M144" s="2">
        <v>0</v>
      </c>
      <c r="N144" s="2">
        <v>0</v>
      </c>
      <c r="O144" s="2">
        <v>0</v>
      </c>
      <c r="P144" s="2">
        <v>0</v>
      </c>
      <c r="Q144" s="2">
        <v>0</v>
      </c>
      <c r="R144" s="2">
        <v>0</v>
      </c>
      <c r="S144" s="3">
        <v>0</v>
      </c>
      <c r="T144" s="2">
        <v>0</v>
      </c>
      <c r="U144" s="2">
        <v>0</v>
      </c>
      <c r="V144" s="2">
        <v>0</v>
      </c>
      <c r="W144" s="2">
        <v>0</v>
      </c>
      <c r="X144" s="2">
        <v>0</v>
      </c>
      <c r="Y144" s="2">
        <v>0</v>
      </c>
      <c r="Z144" s="3">
        <v>0</v>
      </c>
      <c r="AA144" s="2">
        <v>0</v>
      </c>
      <c r="AB144" s="2">
        <v>0</v>
      </c>
      <c r="AC144" s="2">
        <v>0</v>
      </c>
      <c r="AD144" s="2">
        <v>0</v>
      </c>
      <c r="AE144" s="2">
        <v>0</v>
      </c>
      <c r="AF144" s="2">
        <v>0</v>
      </c>
      <c r="AG144" s="3">
        <v>0</v>
      </c>
      <c r="AH144" s="2">
        <v>0</v>
      </c>
      <c r="AI144" s="2">
        <v>0</v>
      </c>
      <c r="AJ144" s="2">
        <v>0</v>
      </c>
      <c r="AK144" s="2">
        <v>0</v>
      </c>
      <c r="AL144" s="2">
        <v>0</v>
      </c>
      <c r="AM144" s="2">
        <v>0</v>
      </c>
      <c r="AN144" s="3">
        <v>0</v>
      </c>
      <c r="AO144" s="2">
        <v>0</v>
      </c>
      <c r="AP144" s="2">
        <v>0</v>
      </c>
      <c r="AQ144" s="2">
        <v>0</v>
      </c>
      <c r="AR144" s="2">
        <v>0</v>
      </c>
      <c r="AS144" s="2">
        <v>0</v>
      </c>
      <c r="AT144" s="2">
        <v>0</v>
      </c>
      <c r="AU144" s="3">
        <v>0</v>
      </c>
      <c r="AV144" s="2">
        <v>0</v>
      </c>
      <c r="AW144" s="2">
        <v>0</v>
      </c>
      <c r="AX144" s="2">
        <v>0</v>
      </c>
      <c r="AY144" s="2">
        <v>0</v>
      </c>
      <c r="AZ144" s="2">
        <v>0</v>
      </c>
      <c r="BA144" s="2">
        <v>0</v>
      </c>
      <c r="BB144" s="3">
        <v>0</v>
      </c>
      <c r="BC144" s="2">
        <v>0</v>
      </c>
      <c r="BD144" s="2">
        <v>0</v>
      </c>
      <c r="BE144" s="2">
        <v>0</v>
      </c>
      <c r="BF144" s="2">
        <v>0</v>
      </c>
      <c r="BG144" s="2">
        <v>0</v>
      </c>
      <c r="BH144" s="2">
        <v>0</v>
      </c>
      <c r="BI144" s="2">
        <v>0</v>
      </c>
      <c r="BJ144" s="2">
        <v>0</v>
      </c>
      <c r="BK144" s="2">
        <v>0</v>
      </c>
      <c r="BL144" s="2">
        <v>0</v>
      </c>
      <c r="BM144" s="2">
        <v>0</v>
      </c>
      <c r="BN144" s="2">
        <v>0</v>
      </c>
      <c r="BO144" s="2">
        <v>0</v>
      </c>
      <c r="BP144" s="2">
        <v>0</v>
      </c>
      <c r="BQ144" s="98">
        <v>0</v>
      </c>
      <c r="BR144" s="2">
        <v>0</v>
      </c>
      <c r="BS144" s="2">
        <v>0</v>
      </c>
      <c r="BT144" s="2">
        <v>0</v>
      </c>
      <c r="BU144" s="2">
        <v>0</v>
      </c>
      <c r="BV144" s="2">
        <v>0</v>
      </c>
      <c r="BW144" s="3">
        <v>0</v>
      </c>
    </row>
    <row r="145" spans="1:75">
      <c r="A145" s="108">
        <v>3</v>
      </c>
      <c r="B145" s="115" t="s">
        <v>91</v>
      </c>
      <c r="C145" s="95">
        <f t="shared" si="27"/>
        <v>0</v>
      </c>
      <c r="D145" s="4">
        <v>0</v>
      </c>
      <c r="E145" s="2">
        <v>0</v>
      </c>
      <c r="F145" s="2">
        <v>0</v>
      </c>
      <c r="G145" s="2">
        <v>0</v>
      </c>
      <c r="H145" s="2">
        <v>0</v>
      </c>
      <c r="I145" s="2">
        <v>0</v>
      </c>
      <c r="J145" s="2">
        <v>0</v>
      </c>
      <c r="K145" s="3">
        <v>0</v>
      </c>
      <c r="M145" s="2">
        <v>0</v>
      </c>
      <c r="N145" s="2">
        <v>0</v>
      </c>
      <c r="O145" s="2">
        <v>0</v>
      </c>
      <c r="P145" s="2">
        <v>0</v>
      </c>
      <c r="Q145" s="2">
        <v>0</v>
      </c>
      <c r="R145" s="2">
        <v>0</v>
      </c>
      <c r="S145" s="3">
        <v>0</v>
      </c>
      <c r="T145" s="2">
        <v>0</v>
      </c>
      <c r="U145" s="2">
        <v>0</v>
      </c>
      <c r="V145" s="2">
        <v>0</v>
      </c>
      <c r="W145" s="2">
        <v>0</v>
      </c>
      <c r="X145" s="2">
        <v>0</v>
      </c>
      <c r="Y145" s="2">
        <v>0</v>
      </c>
      <c r="Z145" s="3">
        <v>0</v>
      </c>
      <c r="AA145" s="2">
        <v>0</v>
      </c>
      <c r="AB145" s="2">
        <v>0</v>
      </c>
      <c r="AC145" s="2">
        <v>0</v>
      </c>
      <c r="AD145" s="2">
        <v>0</v>
      </c>
      <c r="AE145" s="2">
        <v>0</v>
      </c>
      <c r="AF145" s="2">
        <v>0</v>
      </c>
      <c r="AG145" s="3">
        <v>0</v>
      </c>
      <c r="AH145" s="2">
        <v>0</v>
      </c>
      <c r="AI145" s="2">
        <v>0</v>
      </c>
      <c r="AJ145" s="2">
        <v>0</v>
      </c>
      <c r="AK145" s="2">
        <v>0</v>
      </c>
      <c r="AL145" s="2">
        <v>0</v>
      </c>
      <c r="AM145" s="2">
        <v>0</v>
      </c>
      <c r="AN145" s="3">
        <v>0</v>
      </c>
      <c r="AO145" s="2">
        <v>0</v>
      </c>
      <c r="AP145" s="2">
        <v>0</v>
      </c>
      <c r="AQ145" s="2">
        <v>0</v>
      </c>
      <c r="AR145" s="2">
        <v>0</v>
      </c>
      <c r="AS145" s="2">
        <v>0</v>
      </c>
      <c r="AT145" s="2">
        <v>0</v>
      </c>
      <c r="AU145" s="3">
        <v>0</v>
      </c>
      <c r="AV145" s="2">
        <v>0</v>
      </c>
      <c r="AW145" s="2">
        <v>0</v>
      </c>
      <c r="AX145" s="2">
        <v>0</v>
      </c>
      <c r="AY145" s="2">
        <v>0</v>
      </c>
      <c r="AZ145" s="2">
        <v>0</v>
      </c>
      <c r="BA145" s="2">
        <v>0</v>
      </c>
      <c r="BB145" s="3">
        <v>0</v>
      </c>
      <c r="BC145" s="2">
        <v>0</v>
      </c>
      <c r="BD145" s="2">
        <v>0</v>
      </c>
      <c r="BE145" s="2">
        <v>0</v>
      </c>
      <c r="BF145" s="2">
        <v>0</v>
      </c>
      <c r="BG145" s="2">
        <v>0</v>
      </c>
      <c r="BH145" s="2">
        <v>0</v>
      </c>
      <c r="BI145" s="2">
        <v>0</v>
      </c>
      <c r="BJ145" s="2">
        <v>0</v>
      </c>
      <c r="BK145" s="2">
        <v>0</v>
      </c>
      <c r="BL145" s="2">
        <v>0</v>
      </c>
      <c r="BM145" s="2">
        <v>0</v>
      </c>
      <c r="BN145" s="2">
        <v>0</v>
      </c>
      <c r="BO145" s="2">
        <v>0</v>
      </c>
      <c r="BP145" s="2">
        <v>0</v>
      </c>
      <c r="BQ145" s="98">
        <v>0</v>
      </c>
      <c r="BR145" s="2">
        <v>0</v>
      </c>
      <c r="BS145" s="2">
        <v>0</v>
      </c>
      <c r="BT145" s="2">
        <v>0</v>
      </c>
      <c r="BU145" s="2">
        <v>0</v>
      </c>
      <c r="BV145" s="2">
        <v>0</v>
      </c>
      <c r="BW145" s="3">
        <v>0</v>
      </c>
    </row>
    <row r="146" spans="1:75">
      <c r="A146" s="108">
        <v>3</v>
      </c>
      <c r="B146" s="115" t="s">
        <v>92</v>
      </c>
      <c r="C146" s="95">
        <f t="shared" si="27"/>
        <v>0</v>
      </c>
      <c r="D146" s="4">
        <v>0</v>
      </c>
      <c r="E146" s="2">
        <v>0</v>
      </c>
      <c r="F146" s="2">
        <v>0</v>
      </c>
      <c r="G146" s="2">
        <v>0</v>
      </c>
      <c r="H146" s="2">
        <v>0</v>
      </c>
      <c r="I146" s="2">
        <v>0</v>
      </c>
      <c r="J146" s="2">
        <v>0</v>
      </c>
      <c r="K146" s="3">
        <v>0</v>
      </c>
      <c r="M146" s="2">
        <v>0</v>
      </c>
      <c r="N146" s="2">
        <v>0</v>
      </c>
      <c r="O146" s="2">
        <v>0</v>
      </c>
      <c r="P146" s="2">
        <v>0</v>
      </c>
      <c r="Q146" s="2">
        <v>0</v>
      </c>
      <c r="R146" s="2">
        <v>0</v>
      </c>
      <c r="S146" s="3">
        <v>0</v>
      </c>
      <c r="T146" s="2">
        <v>0</v>
      </c>
      <c r="U146" s="2">
        <v>0</v>
      </c>
      <c r="V146" s="2">
        <v>0</v>
      </c>
      <c r="W146" s="2">
        <v>0</v>
      </c>
      <c r="X146" s="2">
        <v>0</v>
      </c>
      <c r="Y146" s="2">
        <v>0</v>
      </c>
      <c r="Z146" s="3">
        <v>0</v>
      </c>
      <c r="AA146" s="2">
        <v>0</v>
      </c>
      <c r="AB146" s="2">
        <v>0</v>
      </c>
      <c r="AC146" s="2">
        <v>0</v>
      </c>
      <c r="AD146" s="2">
        <v>0</v>
      </c>
      <c r="AE146" s="2">
        <v>0</v>
      </c>
      <c r="AF146" s="2">
        <v>0</v>
      </c>
      <c r="AG146" s="3">
        <v>0</v>
      </c>
      <c r="AH146" s="2">
        <v>0</v>
      </c>
      <c r="AI146" s="2">
        <v>0</v>
      </c>
      <c r="AJ146" s="2">
        <v>0</v>
      </c>
      <c r="AK146" s="2">
        <v>0</v>
      </c>
      <c r="AL146" s="2">
        <v>0</v>
      </c>
      <c r="AM146" s="2">
        <v>0</v>
      </c>
      <c r="AN146" s="3">
        <v>0</v>
      </c>
      <c r="AO146" s="2">
        <v>0</v>
      </c>
      <c r="AP146" s="2">
        <v>0</v>
      </c>
      <c r="AQ146" s="2">
        <v>0</v>
      </c>
      <c r="AR146" s="2">
        <v>0</v>
      </c>
      <c r="AS146" s="2">
        <v>0</v>
      </c>
      <c r="AT146" s="2">
        <v>0</v>
      </c>
      <c r="AU146" s="3">
        <v>0</v>
      </c>
      <c r="AV146" s="2">
        <v>0</v>
      </c>
      <c r="AW146" s="2">
        <v>0</v>
      </c>
      <c r="AX146" s="2">
        <v>0</v>
      </c>
      <c r="AY146" s="2">
        <v>0</v>
      </c>
      <c r="AZ146" s="2">
        <v>0</v>
      </c>
      <c r="BA146" s="2">
        <v>0</v>
      </c>
      <c r="BB146" s="3">
        <v>0</v>
      </c>
      <c r="BC146" s="2">
        <v>0</v>
      </c>
      <c r="BD146" s="2">
        <v>0</v>
      </c>
      <c r="BE146" s="2">
        <v>0</v>
      </c>
      <c r="BF146" s="2">
        <v>0</v>
      </c>
      <c r="BG146" s="2">
        <v>0</v>
      </c>
      <c r="BH146" s="2">
        <v>0</v>
      </c>
      <c r="BI146" s="2">
        <v>0</v>
      </c>
      <c r="BJ146" s="2">
        <v>0</v>
      </c>
      <c r="BK146" s="2">
        <v>0</v>
      </c>
      <c r="BL146" s="2">
        <v>0</v>
      </c>
      <c r="BM146" s="2">
        <v>0</v>
      </c>
      <c r="BN146" s="2">
        <v>0</v>
      </c>
      <c r="BO146" s="2">
        <v>0</v>
      </c>
      <c r="BP146" s="2">
        <v>0</v>
      </c>
      <c r="BQ146" s="98">
        <v>0</v>
      </c>
      <c r="BR146" s="2">
        <v>0</v>
      </c>
      <c r="BS146" s="2">
        <v>0</v>
      </c>
      <c r="BT146" s="2">
        <v>0</v>
      </c>
      <c r="BU146" s="2">
        <v>0</v>
      </c>
      <c r="BV146" s="2">
        <v>0</v>
      </c>
      <c r="BW146" s="3">
        <v>0</v>
      </c>
    </row>
    <row r="147" spans="1:75">
      <c r="A147" s="108">
        <v>3</v>
      </c>
      <c r="B147" s="115" t="s">
        <v>93</v>
      </c>
      <c r="C147" s="95">
        <f t="shared" si="27"/>
        <v>0</v>
      </c>
      <c r="D147" s="4">
        <v>0</v>
      </c>
      <c r="E147" s="2">
        <v>0</v>
      </c>
      <c r="F147" s="2">
        <v>0</v>
      </c>
      <c r="G147" s="2">
        <v>0</v>
      </c>
      <c r="H147" s="2">
        <v>0</v>
      </c>
      <c r="I147" s="2">
        <v>0</v>
      </c>
      <c r="J147" s="2">
        <v>0</v>
      </c>
      <c r="K147" s="3">
        <v>0</v>
      </c>
      <c r="M147" s="2">
        <v>0</v>
      </c>
      <c r="N147" s="2">
        <v>0</v>
      </c>
      <c r="O147" s="2">
        <v>0</v>
      </c>
      <c r="P147" s="2">
        <v>0</v>
      </c>
      <c r="Q147" s="2">
        <v>0</v>
      </c>
      <c r="R147" s="2">
        <v>0</v>
      </c>
      <c r="S147" s="3">
        <v>0</v>
      </c>
      <c r="T147" s="2">
        <v>0</v>
      </c>
      <c r="U147" s="2">
        <v>0</v>
      </c>
      <c r="V147" s="2">
        <v>0</v>
      </c>
      <c r="W147" s="2">
        <v>0</v>
      </c>
      <c r="X147" s="2">
        <v>0</v>
      </c>
      <c r="Y147" s="2">
        <v>0</v>
      </c>
      <c r="Z147" s="3">
        <v>0</v>
      </c>
      <c r="AA147" s="2">
        <v>0</v>
      </c>
      <c r="AB147" s="2">
        <v>0</v>
      </c>
      <c r="AC147" s="2">
        <v>0</v>
      </c>
      <c r="AD147" s="2">
        <v>0</v>
      </c>
      <c r="AE147" s="2">
        <v>0</v>
      </c>
      <c r="AF147" s="2">
        <v>0</v>
      </c>
      <c r="AG147" s="3">
        <v>0</v>
      </c>
      <c r="AH147" s="2">
        <v>0</v>
      </c>
      <c r="AI147" s="2">
        <v>0</v>
      </c>
      <c r="AJ147" s="2">
        <v>0</v>
      </c>
      <c r="AK147" s="2">
        <v>0</v>
      </c>
      <c r="AL147" s="2">
        <v>0</v>
      </c>
      <c r="AM147" s="2">
        <v>0</v>
      </c>
      <c r="AN147" s="3">
        <v>0</v>
      </c>
      <c r="AO147" s="2">
        <v>0</v>
      </c>
      <c r="AP147" s="2">
        <v>0</v>
      </c>
      <c r="AQ147" s="2">
        <v>0</v>
      </c>
      <c r="AR147" s="2">
        <v>0</v>
      </c>
      <c r="AS147" s="2">
        <v>0</v>
      </c>
      <c r="AT147" s="2">
        <v>0</v>
      </c>
      <c r="AU147" s="3">
        <v>0</v>
      </c>
      <c r="AV147" s="2">
        <v>0</v>
      </c>
      <c r="AW147" s="2">
        <v>0</v>
      </c>
      <c r="AX147" s="2">
        <v>0</v>
      </c>
      <c r="AY147" s="2">
        <v>0</v>
      </c>
      <c r="AZ147" s="2">
        <v>0</v>
      </c>
      <c r="BA147" s="2">
        <v>0</v>
      </c>
      <c r="BB147" s="3">
        <v>0</v>
      </c>
      <c r="BC147" s="2">
        <v>0</v>
      </c>
      <c r="BD147" s="2">
        <v>0</v>
      </c>
      <c r="BE147" s="2">
        <v>0</v>
      </c>
      <c r="BF147" s="2">
        <v>0</v>
      </c>
      <c r="BG147" s="2">
        <v>0</v>
      </c>
      <c r="BH147" s="2">
        <v>0</v>
      </c>
      <c r="BI147" s="2">
        <v>0</v>
      </c>
      <c r="BJ147" s="2">
        <v>0</v>
      </c>
      <c r="BK147" s="2">
        <v>0</v>
      </c>
      <c r="BL147" s="2">
        <v>0</v>
      </c>
      <c r="BM147" s="2">
        <v>0</v>
      </c>
      <c r="BN147" s="2">
        <v>0</v>
      </c>
      <c r="BO147" s="2">
        <v>0</v>
      </c>
      <c r="BP147" s="2">
        <v>0</v>
      </c>
      <c r="BQ147" s="98">
        <v>0</v>
      </c>
      <c r="BR147" s="2">
        <v>0</v>
      </c>
      <c r="BS147" s="2">
        <v>0</v>
      </c>
      <c r="BT147" s="2">
        <v>0</v>
      </c>
      <c r="BU147" s="2">
        <v>0</v>
      </c>
      <c r="BV147" s="2">
        <v>0</v>
      </c>
      <c r="BW147" s="3">
        <v>0</v>
      </c>
    </row>
    <row r="148" spans="1:75" s="180" customFormat="1" ht="16.5" thickBot="1">
      <c r="A148" s="177">
        <v>3</v>
      </c>
      <c r="B148" s="183" t="s">
        <v>94</v>
      </c>
      <c r="C148" s="178">
        <f t="shared" si="27"/>
        <v>0</v>
      </c>
      <c r="D148" s="179">
        <v>0</v>
      </c>
      <c r="E148" s="180">
        <v>0</v>
      </c>
      <c r="F148" s="180">
        <v>0</v>
      </c>
      <c r="G148" s="180">
        <v>0</v>
      </c>
      <c r="H148" s="180">
        <v>0</v>
      </c>
      <c r="I148" s="180">
        <v>0</v>
      </c>
      <c r="J148" s="180">
        <v>0</v>
      </c>
      <c r="K148" s="181">
        <v>0</v>
      </c>
      <c r="L148" s="181"/>
      <c r="M148" s="180">
        <v>0</v>
      </c>
      <c r="N148" s="180">
        <v>0</v>
      </c>
      <c r="O148" s="180">
        <v>0</v>
      </c>
      <c r="P148" s="180">
        <v>0</v>
      </c>
      <c r="Q148" s="180">
        <v>0</v>
      </c>
      <c r="R148" s="180">
        <v>0</v>
      </c>
      <c r="S148" s="181">
        <v>0</v>
      </c>
      <c r="T148" s="180">
        <v>0</v>
      </c>
      <c r="U148" s="180">
        <v>0</v>
      </c>
      <c r="V148" s="180">
        <v>0</v>
      </c>
      <c r="W148" s="180">
        <v>0</v>
      </c>
      <c r="X148" s="180">
        <v>0</v>
      </c>
      <c r="Y148" s="180">
        <v>0</v>
      </c>
      <c r="Z148" s="181">
        <v>0</v>
      </c>
      <c r="AA148" s="180">
        <v>0</v>
      </c>
      <c r="AB148" s="180">
        <v>0</v>
      </c>
      <c r="AC148" s="180">
        <v>0</v>
      </c>
      <c r="AD148" s="180">
        <v>0</v>
      </c>
      <c r="AE148" s="180">
        <v>0</v>
      </c>
      <c r="AF148" s="180">
        <v>0</v>
      </c>
      <c r="AG148" s="181">
        <v>0</v>
      </c>
      <c r="AH148" s="180">
        <v>0</v>
      </c>
      <c r="AI148" s="180">
        <v>0</v>
      </c>
      <c r="AJ148" s="180">
        <v>0</v>
      </c>
      <c r="AK148" s="180">
        <v>0</v>
      </c>
      <c r="AL148" s="180">
        <v>0</v>
      </c>
      <c r="AM148" s="180">
        <v>0</v>
      </c>
      <c r="AN148" s="181">
        <v>0</v>
      </c>
      <c r="AO148" s="180">
        <v>0</v>
      </c>
      <c r="AP148" s="180">
        <v>0</v>
      </c>
      <c r="AQ148" s="180">
        <v>0</v>
      </c>
      <c r="AR148" s="180">
        <v>0</v>
      </c>
      <c r="AS148" s="180">
        <v>0</v>
      </c>
      <c r="AT148" s="180">
        <v>0</v>
      </c>
      <c r="AU148" s="181">
        <v>0</v>
      </c>
      <c r="AV148" s="180">
        <v>0</v>
      </c>
      <c r="AW148" s="180">
        <v>0</v>
      </c>
      <c r="AX148" s="180">
        <v>0</v>
      </c>
      <c r="AY148" s="180">
        <v>0</v>
      </c>
      <c r="AZ148" s="180">
        <v>0</v>
      </c>
      <c r="BA148" s="180">
        <v>0</v>
      </c>
      <c r="BB148" s="181">
        <v>0</v>
      </c>
      <c r="BC148" s="180">
        <v>0</v>
      </c>
      <c r="BD148" s="180">
        <v>0</v>
      </c>
      <c r="BE148" s="180">
        <v>0</v>
      </c>
      <c r="BF148" s="180">
        <v>0</v>
      </c>
      <c r="BG148" s="180">
        <v>0</v>
      </c>
      <c r="BH148" s="180">
        <v>0</v>
      </c>
      <c r="BI148" s="180">
        <v>0</v>
      </c>
      <c r="BJ148" s="180">
        <v>0</v>
      </c>
      <c r="BK148" s="180">
        <v>0</v>
      </c>
      <c r="BL148" s="180">
        <v>0</v>
      </c>
      <c r="BM148" s="180">
        <v>0</v>
      </c>
      <c r="BN148" s="180">
        <v>0</v>
      </c>
      <c r="BO148" s="180">
        <v>0</v>
      </c>
      <c r="BP148" s="180">
        <v>0</v>
      </c>
      <c r="BQ148" s="182">
        <v>0</v>
      </c>
      <c r="BR148" s="180">
        <v>0</v>
      </c>
      <c r="BS148" s="180">
        <v>0</v>
      </c>
      <c r="BT148" s="180">
        <v>0</v>
      </c>
      <c r="BU148" s="180">
        <v>0</v>
      </c>
      <c r="BV148" s="180">
        <v>0</v>
      </c>
      <c r="BW148" s="181">
        <v>0</v>
      </c>
    </row>
    <row r="149" spans="1:75" ht="16.5" thickTop="1">
      <c r="A149" s="108">
        <v>0</v>
      </c>
      <c r="B149" s="115" t="s">
        <v>801</v>
      </c>
      <c r="C149" s="64" t="s">
        <v>11</v>
      </c>
      <c r="D149" s="4">
        <v>0</v>
      </c>
      <c r="E149" s="2">
        <v>0</v>
      </c>
      <c r="F149" s="2">
        <v>0</v>
      </c>
      <c r="G149" s="2">
        <v>0</v>
      </c>
      <c r="H149" s="2">
        <v>0</v>
      </c>
      <c r="I149" s="2">
        <v>0</v>
      </c>
      <c r="J149" s="2">
        <v>0</v>
      </c>
      <c r="K149" s="3">
        <v>0</v>
      </c>
      <c r="M149" s="2">
        <v>0</v>
      </c>
      <c r="N149" s="2">
        <v>0</v>
      </c>
      <c r="O149" s="2">
        <v>0</v>
      </c>
      <c r="P149" s="2">
        <v>0</v>
      </c>
      <c r="Q149" s="2">
        <v>0</v>
      </c>
      <c r="R149" s="2">
        <v>0</v>
      </c>
      <c r="S149" s="3">
        <v>0</v>
      </c>
      <c r="T149" s="2">
        <v>0</v>
      </c>
      <c r="U149" s="2">
        <v>0</v>
      </c>
      <c r="V149" s="2">
        <v>0</v>
      </c>
      <c r="W149" s="2">
        <v>0</v>
      </c>
      <c r="X149" s="2">
        <v>0</v>
      </c>
      <c r="Y149" s="2">
        <v>0</v>
      </c>
      <c r="Z149" s="3">
        <v>0</v>
      </c>
      <c r="AA149" s="2">
        <v>0</v>
      </c>
      <c r="AB149" s="2">
        <v>0</v>
      </c>
      <c r="AC149" s="2">
        <v>0</v>
      </c>
      <c r="AD149" s="2">
        <v>0</v>
      </c>
      <c r="AE149" s="2">
        <v>0</v>
      </c>
      <c r="AF149" s="2">
        <v>0</v>
      </c>
      <c r="AG149" s="3">
        <v>0</v>
      </c>
      <c r="AH149" s="2">
        <v>0</v>
      </c>
      <c r="AI149" s="2">
        <v>0</v>
      </c>
      <c r="AJ149" s="2">
        <v>0</v>
      </c>
      <c r="AK149" s="2">
        <v>0</v>
      </c>
      <c r="AL149" s="2">
        <v>0</v>
      </c>
      <c r="AM149" s="2">
        <v>0</v>
      </c>
      <c r="AN149" s="3">
        <v>0</v>
      </c>
      <c r="AO149" s="2">
        <v>0</v>
      </c>
      <c r="AP149" s="2">
        <v>0</v>
      </c>
      <c r="AQ149" s="2">
        <v>0</v>
      </c>
      <c r="AR149" s="2">
        <v>0</v>
      </c>
      <c r="AS149" s="2">
        <v>0</v>
      </c>
      <c r="AT149" s="2">
        <v>0</v>
      </c>
      <c r="AU149" s="3">
        <v>0</v>
      </c>
      <c r="AV149" s="2">
        <v>0</v>
      </c>
      <c r="AW149" s="2">
        <v>0</v>
      </c>
      <c r="AX149" s="2">
        <v>0</v>
      </c>
      <c r="AY149" s="2">
        <v>0</v>
      </c>
      <c r="AZ149" s="2">
        <v>0</v>
      </c>
      <c r="BA149" s="2">
        <v>0</v>
      </c>
      <c r="BB149" s="3">
        <v>0</v>
      </c>
      <c r="BC149" s="2">
        <v>0</v>
      </c>
      <c r="BD149" s="2">
        <v>0</v>
      </c>
      <c r="BE149" s="2">
        <v>0</v>
      </c>
      <c r="BF149" s="2">
        <v>0</v>
      </c>
      <c r="BG149" s="2">
        <v>0</v>
      </c>
      <c r="BH149" s="2">
        <v>0</v>
      </c>
      <c r="BI149" s="2">
        <v>0</v>
      </c>
      <c r="BJ149" s="2">
        <v>0</v>
      </c>
      <c r="BK149" s="2">
        <v>0</v>
      </c>
      <c r="BL149" s="2">
        <v>0</v>
      </c>
      <c r="BM149" s="2">
        <v>0</v>
      </c>
      <c r="BN149" s="2">
        <v>0</v>
      </c>
      <c r="BO149" s="2">
        <v>0</v>
      </c>
      <c r="BP149" s="2">
        <v>0</v>
      </c>
      <c r="BQ149" s="98">
        <v>0</v>
      </c>
      <c r="BR149" s="2">
        <v>0</v>
      </c>
      <c r="BS149" s="2">
        <v>0</v>
      </c>
      <c r="BT149" s="2">
        <v>0</v>
      </c>
      <c r="BU149" s="2">
        <v>0</v>
      </c>
      <c r="BV149" s="2">
        <v>0</v>
      </c>
      <c r="BW149" s="3">
        <v>0</v>
      </c>
    </row>
    <row r="150" spans="1:75">
      <c r="A150" s="108">
        <v>0</v>
      </c>
      <c r="B150" s="115" t="s">
        <v>801</v>
      </c>
      <c r="C150" s="64" t="s">
        <v>11</v>
      </c>
      <c r="D150" s="4">
        <v>0</v>
      </c>
      <c r="E150" s="2">
        <v>0</v>
      </c>
      <c r="F150" s="2">
        <v>0</v>
      </c>
      <c r="G150" s="2">
        <v>0</v>
      </c>
      <c r="H150" s="2">
        <v>0</v>
      </c>
      <c r="I150" s="2">
        <v>0</v>
      </c>
      <c r="J150" s="2">
        <v>0</v>
      </c>
      <c r="K150" s="3">
        <v>0</v>
      </c>
      <c r="M150" s="2">
        <v>0</v>
      </c>
      <c r="N150" s="2">
        <v>0</v>
      </c>
      <c r="O150" s="2">
        <v>0</v>
      </c>
      <c r="P150" s="2">
        <v>0</v>
      </c>
      <c r="Q150" s="2">
        <v>0</v>
      </c>
      <c r="R150" s="2">
        <v>0</v>
      </c>
      <c r="S150" s="3">
        <v>0</v>
      </c>
      <c r="T150" s="2">
        <v>0</v>
      </c>
      <c r="U150" s="2">
        <v>0</v>
      </c>
      <c r="V150" s="2">
        <v>0</v>
      </c>
      <c r="W150" s="2">
        <v>0</v>
      </c>
      <c r="X150" s="2">
        <v>0</v>
      </c>
      <c r="Y150" s="2">
        <v>0</v>
      </c>
      <c r="Z150" s="3">
        <v>0</v>
      </c>
      <c r="AA150" s="2">
        <v>0</v>
      </c>
      <c r="AB150" s="2">
        <v>0</v>
      </c>
      <c r="AC150" s="2">
        <v>0</v>
      </c>
      <c r="AD150" s="2">
        <v>0</v>
      </c>
      <c r="AE150" s="2">
        <v>0</v>
      </c>
      <c r="AF150" s="2">
        <v>0</v>
      </c>
      <c r="AG150" s="3">
        <v>0</v>
      </c>
      <c r="AH150" s="2">
        <v>0</v>
      </c>
      <c r="AI150" s="2">
        <v>0</v>
      </c>
      <c r="AJ150" s="2">
        <v>0</v>
      </c>
      <c r="AK150" s="2">
        <v>0</v>
      </c>
      <c r="AL150" s="2">
        <v>0</v>
      </c>
      <c r="AM150" s="2">
        <v>0</v>
      </c>
      <c r="AN150" s="3">
        <v>0</v>
      </c>
      <c r="AO150" s="2">
        <v>0</v>
      </c>
      <c r="AP150" s="2">
        <v>0</v>
      </c>
      <c r="AQ150" s="2">
        <v>0</v>
      </c>
      <c r="AR150" s="2">
        <v>0</v>
      </c>
      <c r="AS150" s="2">
        <v>0</v>
      </c>
      <c r="AT150" s="2">
        <v>0</v>
      </c>
      <c r="AU150" s="3">
        <v>0</v>
      </c>
      <c r="AV150" s="2">
        <v>0</v>
      </c>
      <c r="AW150" s="2">
        <v>0</v>
      </c>
      <c r="AX150" s="2">
        <v>0</v>
      </c>
      <c r="AY150" s="2">
        <v>0</v>
      </c>
      <c r="AZ150" s="2">
        <v>0</v>
      </c>
      <c r="BA150" s="2">
        <v>0</v>
      </c>
      <c r="BB150" s="3">
        <v>0</v>
      </c>
      <c r="BC150" s="2">
        <v>0</v>
      </c>
      <c r="BD150" s="2">
        <v>0</v>
      </c>
      <c r="BE150" s="2">
        <v>0</v>
      </c>
      <c r="BF150" s="2">
        <v>0</v>
      </c>
      <c r="BG150" s="2">
        <v>0</v>
      </c>
      <c r="BH150" s="2">
        <v>0</v>
      </c>
      <c r="BI150" s="2">
        <v>0</v>
      </c>
      <c r="BJ150" s="2">
        <v>0</v>
      </c>
      <c r="BK150" s="2">
        <v>0</v>
      </c>
      <c r="BL150" s="2">
        <v>0</v>
      </c>
      <c r="BM150" s="2">
        <v>0</v>
      </c>
      <c r="BN150" s="2">
        <v>0</v>
      </c>
      <c r="BO150" s="2">
        <v>0</v>
      </c>
      <c r="BP150" s="2">
        <v>0</v>
      </c>
      <c r="BQ150" s="98">
        <v>0</v>
      </c>
      <c r="BR150" s="2">
        <v>0</v>
      </c>
      <c r="BS150" s="2">
        <v>0</v>
      </c>
      <c r="BT150" s="2">
        <v>0</v>
      </c>
      <c r="BU150" s="2">
        <v>0</v>
      </c>
      <c r="BV150" s="2">
        <v>0</v>
      </c>
      <c r="BW150" s="3">
        <v>0</v>
      </c>
    </row>
    <row r="151" spans="1:75">
      <c r="A151" s="108">
        <v>0</v>
      </c>
      <c r="B151" s="115" t="s">
        <v>801</v>
      </c>
      <c r="C151" s="64" t="s">
        <v>11</v>
      </c>
      <c r="D151" s="4">
        <v>0</v>
      </c>
      <c r="E151" s="2">
        <v>0</v>
      </c>
      <c r="F151" s="2">
        <v>0</v>
      </c>
      <c r="G151" s="2">
        <v>0</v>
      </c>
      <c r="H151" s="2">
        <v>0</v>
      </c>
      <c r="I151" s="2">
        <v>0</v>
      </c>
      <c r="J151" s="2">
        <v>0</v>
      </c>
      <c r="K151" s="3">
        <v>0</v>
      </c>
      <c r="M151" s="2">
        <v>0</v>
      </c>
      <c r="N151" s="2">
        <v>0</v>
      </c>
      <c r="O151" s="2">
        <v>0</v>
      </c>
      <c r="P151" s="2">
        <v>0</v>
      </c>
      <c r="Q151" s="2">
        <v>0</v>
      </c>
      <c r="R151" s="2">
        <v>0</v>
      </c>
      <c r="S151" s="3">
        <v>0</v>
      </c>
      <c r="T151" s="2">
        <v>0</v>
      </c>
      <c r="U151" s="2">
        <v>0</v>
      </c>
      <c r="V151" s="2">
        <v>0</v>
      </c>
      <c r="W151" s="2">
        <v>0</v>
      </c>
      <c r="X151" s="2">
        <v>0</v>
      </c>
      <c r="Y151" s="2">
        <v>0</v>
      </c>
      <c r="Z151" s="3">
        <v>0</v>
      </c>
      <c r="AA151" s="2">
        <v>0</v>
      </c>
      <c r="AB151" s="2">
        <v>0</v>
      </c>
      <c r="AC151" s="2">
        <v>0</v>
      </c>
      <c r="AD151" s="2">
        <v>0</v>
      </c>
      <c r="AE151" s="2">
        <v>0</v>
      </c>
      <c r="AF151" s="2">
        <v>0</v>
      </c>
      <c r="AG151" s="3">
        <v>0</v>
      </c>
      <c r="AH151" s="2">
        <v>0</v>
      </c>
      <c r="AI151" s="2">
        <v>0</v>
      </c>
      <c r="AJ151" s="2">
        <v>0</v>
      </c>
      <c r="AK151" s="2">
        <v>0</v>
      </c>
      <c r="AL151" s="2">
        <v>0</v>
      </c>
      <c r="AM151" s="2">
        <v>0</v>
      </c>
      <c r="AN151" s="3">
        <v>0</v>
      </c>
      <c r="AO151" s="2">
        <v>0</v>
      </c>
      <c r="AP151" s="2">
        <v>0</v>
      </c>
      <c r="AQ151" s="2">
        <v>0</v>
      </c>
      <c r="AR151" s="2">
        <v>0</v>
      </c>
      <c r="AS151" s="2">
        <v>0</v>
      </c>
      <c r="AT151" s="2">
        <v>0</v>
      </c>
      <c r="AU151" s="3">
        <v>0</v>
      </c>
      <c r="AV151" s="2">
        <v>0</v>
      </c>
      <c r="AW151" s="2">
        <v>0</v>
      </c>
      <c r="AX151" s="2">
        <v>0</v>
      </c>
      <c r="AY151" s="2">
        <v>0</v>
      </c>
      <c r="AZ151" s="2">
        <v>0</v>
      </c>
      <c r="BA151" s="2">
        <v>0</v>
      </c>
      <c r="BB151" s="3">
        <v>0</v>
      </c>
      <c r="BC151" s="2">
        <v>0</v>
      </c>
      <c r="BD151" s="2">
        <v>0</v>
      </c>
      <c r="BE151" s="2">
        <v>0</v>
      </c>
      <c r="BF151" s="2">
        <v>0</v>
      </c>
      <c r="BG151" s="2">
        <v>0</v>
      </c>
      <c r="BH151" s="2">
        <v>0</v>
      </c>
      <c r="BI151" s="2">
        <v>0</v>
      </c>
      <c r="BJ151" s="2">
        <v>0</v>
      </c>
      <c r="BK151" s="2">
        <v>0</v>
      </c>
      <c r="BL151" s="2">
        <v>0</v>
      </c>
      <c r="BM151" s="2">
        <v>0</v>
      </c>
      <c r="BN151" s="2">
        <v>0</v>
      </c>
      <c r="BO151" s="2">
        <v>0</v>
      </c>
      <c r="BP151" s="2">
        <v>0</v>
      </c>
      <c r="BQ151" s="98">
        <v>0</v>
      </c>
      <c r="BR151" s="2">
        <v>0</v>
      </c>
      <c r="BS151" s="2">
        <v>0</v>
      </c>
      <c r="BT151" s="2">
        <v>0</v>
      </c>
      <c r="BU151" s="2">
        <v>0</v>
      </c>
      <c r="BV151" s="2">
        <v>0</v>
      </c>
      <c r="BW151" s="3">
        <v>0</v>
      </c>
    </row>
    <row r="152" spans="1:75">
      <c r="A152" s="108">
        <v>0</v>
      </c>
      <c r="B152" s="115" t="s">
        <v>801</v>
      </c>
      <c r="C152" s="64" t="s">
        <v>11</v>
      </c>
      <c r="D152" s="4">
        <v>0</v>
      </c>
      <c r="E152" s="2">
        <v>0</v>
      </c>
      <c r="F152" s="2">
        <v>0</v>
      </c>
      <c r="G152" s="2">
        <v>0</v>
      </c>
      <c r="H152" s="2">
        <v>0</v>
      </c>
      <c r="I152" s="2">
        <v>0</v>
      </c>
      <c r="J152" s="2">
        <v>0</v>
      </c>
      <c r="K152" s="3">
        <v>0</v>
      </c>
      <c r="M152" s="2">
        <v>0</v>
      </c>
      <c r="N152" s="2">
        <v>0</v>
      </c>
      <c r="O152" s="2">
        <v>0</v>
      </c>
      <c r="P152" s="2">
        <v>0</v>
      </c>
      <c r="Q152" s="2">
        <v>0</v>
      </c>
      <c r="R152" s="2">
        <v>0</v>
      </c>
      <c r="S152" s="3">
        <v>0</v>
      </c>
      <c r="T152" s="2">
        <v>0</v>
      </c>
      <c r="U152" s="2">
        <v>0</v>
      </c>
      <c r="V152" s="2">
        <v>0</v>
      </c>
      <c r="W152" s="2">
        <v>0</v>
      </c>
      <c r="X152" s="2">
        <v>0</v>
      </c>
      <c r="Y152" s="2">
        <v>0</v>
      </c>
      <c r="Z152" s="3">
        <v>0</v>
      </c>
      <c r="AA152" s="2">
        <v>0</v>
      </c>
      <c r="AB152" s="2">
        <v>0</v>
      </c>
      <c r="AC152" s="2">
        <v>0</v>
      </c>
      <c r="AD152" s="2">
        <v>0</v>
      </c>
      <c r="AE152" s="2">
        <v>0</v>
      </c>
      <c r="AF152" s="2">
        <v>0</v>
      </c>
      <c r="AG152" s="3">
        <v>0</v>
      </c>
      <c r="AH152" s="2">
        <v>0</v>
      </c>
      <c r="AI152" s="2">
        <v>0</v>
      </c>
      <c r="AJ152" s="2">
        <v>0</v>
      </c>
      <c r="AK152" s="2">
        <v>0</v>
      </c>
      <c r="AL152" s="2">
        <v>0</v>
      </c>
      <c r="AM152" s="2">
        <v>0</v>
      </c>
      <c r="AN152" s="3">
        <v>0</v>
      </c>
      <c r="AO152" s="2">
        <v>0</v>
      </c>
      <c r="AP152" s="2">
        <v>0</v>
      </c>
      <c r="AQ152" s="2">
        <v>0</v>
      </c>
      <c r="AR152" s="2">
        <v>0</v>
      </c>
      <c r="AS152" s="2">
        <v>0</v>
      </c>
      <c r="AT152" s="2">
        <v>0</v>
      </c>
      <c r="AU152" s="3">
        <v>0</v>
      </c>
      <c r="AV152" s="2">
        <v>0</v>
      </c>
      <c r="AW152" s="2">
        <v>0</v>
      </c>
      <c r="AX152" s="2">
        <v>0</v>
      </c>
      <c r="AY152" s="2">
        <v>0</v>
      </c>
      <c r="AZ152" s="2">
        <v>0</v>
      </c>
      <c r="BA152" s="2">
        <v>0</v>
      </c>
      <c r="BB152" s="3">
        <v>0</v>
      </c>
      <c r="BC152" s="2">
        <v>0</v>
      </c>
      <c r="BD152" s="2">
        <v>0</v>
      </c>
      <c r="BE152" s="2">
        <v>0</v>
      </c>
      <c r="BF152" s="2">
        <v>0</v>
      </c>
      <c r="BG152" s="2">
        <v>0</v>
      </c>
      <c r="BH152" s="2">
        <v>0</v>
      </c>
      <c r="BI152" s="2">
        <v>0</v>
      </c>
      <c r="BJ152" s="2">
        <v>0</v>
      </c>
      <c r="BK152" s="2">
        <v>0</v>
      </c>
      <c r="BL152" s="2">
        <v>0</v>
      </c>
      <c r="BM152" s="2">
        <v>0</v>
      </c>
      <c r="BN152" s="2">
        <v>0</v>
      </c>
      <c r="BO152" s="2">
        <v>0</v>
      </c>
      <c r="BP152" s="2">
        <v>0</v>
      </c>
      <c r="BQ152" s="98">
        <v>0</v>
      </c>
      <c r="BR152" s="2">
        <v>0</v>
      </c>
      <c r="BS152" s="2">
        <v>0</v>
      </c>
      <c r="BT152" s="2">
        <v>0</v>
      </c>
      <c r="BU152" s="2">
        <v>0</v>
      </c>
      <c r="BV152" s="2">
        <v>0</v>
      </c>
      <c r="BW152" s="3">
        <v>0</v>
      </c>
    </row>
    <row r="153" spans="1:75">
      <c r="A153" s="108">
        <v>0</v>
      </c>
      <c r="B153" s="115" t="s">
        <v>801</v>
      </c>
      <c r="C153" s="64" t="s">
        <v>11</v>
      </c>
      <c r="D153" s="4">
        <v>0</v>
      </c>
      <c r="E153" s="2">
        <v>0</v>
      </c>
      <c r="F153" s="2">
        <v>0</v>
      </c>
      <c r="G153" s="2">
        <v>0</v>
      </c>
      <c r="H153" s="2">
        <v>0</v>
      </c>
      <c r="I153" s="2">
        <v>0</v>
      </c>
      <c r="J153" s="2">
        <v>0</v>
      </c>
      <c r="K153" s="3">
        <v>0</v>
      </c>
      <c r="M153" s="2">
        <v>0</v>
      </c>
      <c r="N153" s="2">
        <v>0</v>
      </c>
      <c r="O153" s="2">
        <v>0</v>
      </c>
      <c r="P153" s="2">
        <v>0</v>
      </c>
      <c r="Q153" s="2">
        <v>0</v>
      </c>
      <c r="R153" s="2">
        <v>0</v>
      </c>
      <c r="S153" s="3">
        <v>0</v>
      </c>
      <c r="T153" s="2">
        <v>0</v>
      </c>
      <c r="U153" s="2">
        <v>0</v>
      </c>
      <c r="V153" s="2">
        <v>0</v>
      </c>
      <c r="W153" s="2">
        <v>0</v>
      </c>
      <c r="X153" s="2">
        <v>0</v>
      </c>
      <c r="Y153" s="2">
        <v>0</v>
      </c>
      <c r="Z153" s="3">
        <v>0</v>
      </c>
      <c r="AA153" s="2">
        <v>0</v>
      </c>
      <c r="AB153" s="2">
        <v>0</v>
      </c>
      <c r="AC153" s="2">
        <v>0</v>
      </c>
      <c r="AD153" s="2">
        <v>0</v>
      </c>
      <c r="AE153" s="2">
        <v>0</v>
      </c>
      <c r="AF153" s="2">
        <v>0</v>
      </c>
      <c r="AG153" s="3">
        <v>0</v>
      </c>
      <c r="AH153" s="2">
        <v>0</v>
      </c>
      <c r="AI153" s="2">
        <v>0</v>
      </c>
      <c r="AJ153" s="2">
        <v>0</v>
      </c>
      <c r="AK153" s="2">
        <v>0</v>
      </c>
      <c r="AL153" s="2">
        <v>0</v>
      </c>
      <c r="AM153" s="2">
        <v>0</v>
      </c>
      <c r="AN153" s="3">
        <v>0</v>
      </c>
      <c r="AO153" s="2">
        <v>0</v>
      </c>
      <c r="AP153" s="2">
        <v>0</v>
      </c>
      <c r="AQ153" s="2">
        <v>0</v>
      </c>
      <c r="AR153" s="2">
        <v>0</v>
      </c>
      <c r="AS153" s="2">
        <v>0</v>
      </c>
      <c r="AT153" s="2">
        <v>0</v>
      </c>
      <c r="AU153" s="3">
        <v>0</v>
      </c>
      <c r="AV153" s="2">
        <v>0</v>
      </c>
      <c r="AW153" s="2">
        <v>0</v>
      </c>
      <c r="AX153" s="2">
        <v>0</v>
      </c>
      <c r="AY153" s="2">
        <v>0</v>
      </c>
      <c r="AZ153" s="2">
        <v>0</v>
      </c>
      <c r="BA153" s="2">
        <v>0</v>
      </c>
      <c r="BB153" s="3">
        <v>0</v>
      </c>
      <c r="BC153" s="2">
        <v>0</v>
      </c>
      <c r="BD153" s="2">
        <v>0</v>
      </c>
      <c r="BE153" s="2">
        <v>0</v>
      </c>
      <c r="BF153" s="2">
        <v>0</v>
      </c>
      <c r="BG153" s="2">
        <v>0</v>
      </c>
      <c r="BH153" s="2">
        <v>0</v>
      </c>
      <c r="BI153" s="2">
        <v>0</v>
      </c>
      <c r="BJ153" s="2">
        <v>0</v>
      </c>
      <c r="BK153" s="2">
        <v>0</v>
      </c>
      <c r="BL153" s="2">
        <v>0</v>
      </c>
      <c r="BM153" s="2">
        <v>0</v>
      </c>
      <c r="BN153" s="2">
        <v>0</v>
      </c>
      <c r="BO153" s="2">
        <v>0</v>
      </c>
      <c r="BP153" s="2">
        <v>0</v>
      </c>
      <c r="BQ153" s="98">
        <v>0</v>
      </c>
      <c r="BR153" s="2">
        <v>0</v>
      </c>
      <c r="BS153" s="2">
        <v>0</v>
      </c>
      <c r="BT153" s="2">
        <v>0</v>
      </c>
      <c r="BU153" s="2">
        <v>0</v>
      </c>
      <c r="BV153" s="2">
        <v>0</v>
      </c>
      <c r="BW153" s="3">
        <v>0</v>
      </c>
    </row>
    <row r="154" spans="1:75">
      <c r="A154" s="108">
        <v>0</v>
      </c>
      <c r="B154" s="115" t="s">
        <v>801</v>
      </c>
      <c r="C154" s="64" t="s">
        <v>11</v>
      </c>
      <c r="D154" s="4">
        <v>0</v>
      </c>
      <c r="E154" s="2">
        <v>0</v>
      </c>
      <c r="F154" s="2">
        <v>0</v>
      </c>
      <c r="G154" s="2">
        <v>0</v>
      </c>
      <c r="H154" s="2">
        <v>0</v>
      </c>
      <c r="I154" s="2">
        <v>0</v>
      </c>
      <c r="J154" s="2">
        <v>0</v>
      </c>
      <c r="K154" s="3">
        <v>0</v>
      </c>
      <c r="M154" s="2">
        <v>0</v>
      </c>
      <c r="N154" s="2">
        <v>0</v>
      </c>
      <c r="O154" s="2">
        <v>0</v>
      </c>
      <c r="P154" s="2">
        <v>0</v>
      </c>
      <c r="Q154" s="2">
        <v>0</v>
      </c>
      <c r="R154" s="2">
        <v>0</v>
      </c>
      <c r="S154" s="3">
        <v>0</v>
      </c>
      <c r="T154" s="2">
        <v>0</v>
      </c>
      <c r="U154" s="2">
        <v>0</v>
      </c>
      <c r="V154" s="2">
        <v>0</v>
      </c>
      <c r="W154" s="2">
        <v>0</v>
      </c>
      <c r="X154" s="2">
        <v>0</v>
      </c>
      <c r="Y154" s="2">
        <v>0</v>
      </c>
      <c r="Z154" s="3">
        <v>0</v>
      </c>
      <c r="AA154" s="2">
        <v>0</v>
      </c>
      <c r="AB154" s="2">
        <v>0</v>
      </c>
      <c r="AC154" s="2">
        <v>0</v>
      </c>
      <c r="AD154" s="2">
        <v>0</v>
      </c>
      <c r="AE154" s="2">
        <v>0</v>
      </c>
      <c r="AF154" s="2">
        <v>0</v>
      </c>
      <c r="AG154" s="3">
        <v>0</v>
      </c>
      <c r="AH154" s="2">
        <v>0</v>
      </c>
      <c r="AI154" s="2">
        <v>0</v>
      </c>
      <c r="AJ154" s="2">
        <v>0</v>
      </c>
      <c r="AK154" s="2">
        <v>0</v>
      </c>
      <c r="AL154" s="2">
        <v>0</v>
      </c>
      <c r="AM154" s="2">
        <v>0</v>
      </c>
      <c r="AN154" s="3">
        <v>0</v>
      </c>
      <c r="AO154" s="2">
        <v>0</v>
      </c>
      <c r="AP154" s="2">
        <v>0</v>
      </c>
      <c r="AQ154" s="2">
        <v>0</v>
      </c>
      <c r="AR154" s="2">
        <v>0</v>
      </c>
      <c r="AS154" s="2">
        <v>0</v>
      </c>
      <c r="AT154" s="2">
        <v>0</v>
      </c>
      <c r="AU154" s="3">
        <v>0</v>
      </c>
      <c r="AV154" s="2">
        <v>0</v>
      </c>
      <c r="AW154" s="2">
        <v>0</v>
      </c>
      <c r="AX154" s="2">
        <v>0</v>
      </c>
      <c r="AY154" s="2">
        <v>0</v>
      </c>
      <c r="AZ154" s="2">
        <v>0</v>
      </c>
      <c r="BA154" s="2">
        <v>0</v>
      </c>
      <c r="BB154" s="3">
        <v>0</v>
      </c>
      <c r="BC154" s="2">
        <v>0</v>
      </c>
      <c r="BD154" s="2">
        <v>0</v>
      </c>
      <c r="BE154" s="2">
        <v>0</v>
      </c>
      <c r="BF154" s="2">
        <v>0</v>
      </c>
      <c r="BG154" s="2">
        <v>0</v>
      </c>
      <c r="BH154" s="2">
        <v>0</v>
      </c>
      <c r="BI154" s="2">
        <v>0</v>
      </c>
      <c r="BJ154" s="2">
        <v>0</v>
      </c>
      <c r="BK154" s="2">
        <v>0</v>
      </c>
      <c r="BL154" s="2">
        <v>0</v>
      </c>
      <c r="BM154" s="2">
        <v>0</v>
      </c>
      <c r="BN154" s="2">
        <v>0</v>
      </c>
      <c r="BO154" s="2">
        <v>0</v>
      </c>
      <c r="BP154" s="2">
        <v>0</v>
      </c>
      <c r="BQ154" s="98">
        <v>0</v>
      </c>
      <c r="BR154" s="2">
        <v>0</v>
      </c>
      <c r="BS154" s="2">
        <v>0</v>
      </c>
      <c r="BT154" s="2">
        <v>0</v>
      </c>
      <c r="BU154" s="2">
        <v>0</v>
      </c>
      <c r="BV154" s="2">
        <v>0</v>
      </c>
      <c r="BW154" s="3">
        <v>0</v>
      </c>
    </row>
    <row r="155" spans="1:75">
      <c r="A155" s="108">
        <v>0</v>
      </c>
      <c r="B155" s="115" t="s">
        <v>801</v>
      </c>
      <c r="C155" s="64" t="s">
        <v>11</v>
      </c>
      <c r="D155" s="4">
        <v>0</v>
      </c>
      <c r="E155" s="2">
        <v>0</v>
      </c>
      <c r="F155" s="2">
        <v>0</v>
      </c>
      <c r="G155" s="2">
        <v>0</v>
      </c>
      <c r="H155" s="2">
        <v>0</v>
      </c>
      <c r="I155" s="2">
        <v>0</v>
      </c>
      <c r="J155" s="2">
        <v>0</v>
      </c>
      <c r="K155" s="3">
        <v>0</v>
      </c>
      <c r="M155" s="2">
        <v>0</v>
      </c>
      <c r="N155" s="2">
        <v>0</v>
      </c>
      <c r="O155" s="2">
        <v>0</v>
      </c>
      <c r="P155" s="2">
        <v>0</v>
      </c>
      <c r="Q155" s="2">
        <v>0</v>
      </c>
      <c r="R155" s="2">
        <v>0</v>
      </c>
      <c r="S155" s="3">
        <v>0</v>
      </c>
      <c r="T155" s="2">
        <v>0</v>
      </c>
      <c r="U155" s="2">
        <v>0</v>
      </c>
      <c r="V155" s="2">
        <v>0</v>
      </c>
      <c r="W155" s="2">
        <v>0</v>
      </c>
      <c r="X155" s="2">
        <v>0</v>
      </c>
      <c r="Y155" s="2">
        <v>0</v>
      </c>
      <c r="Z155" s="3">
        <v>0</v>
      </c>
      <c r="AA155" s="2">
        <v>0</v>
      </c>
      <c r="AB155" s="2">
        <v>0</v>
      </c>
      <c r="AC155" s="2">
        <v>0</v>
      </c>
      <c r="AD155" s="2">
        <v>0</v>
      </c>
      <c r="AE155" s="2">
        <v>0</v>
      </c>
      <c r="AF155" s="2">
        <v>0</v>
      </c>
      <c r="AG155" s="3">
        <v>0</v>
      </c>
      <c r="AH155" s="2">
        <v>0</v>
      </c>
      <c r="AI155" s="2">
        <v>0</v>
      </c>
      <c r="AJ155" s="2">
        <v>0</v>
      </c>
      <c r="AK155" s="2">
        <v>0</v>
      </c>
      <c r="AL155" s="2">
        <v>0</v>
      </c>
      <c r="AM155" s="2">
        <v>0</v>
      </c>
      <c r="AN155" s="3">
        <v>0</v>
      </c>
      <c r="AO155" s="2">
        <v>0</v>
      </c>
      <c r="AP155" s="2">
        <v>0</v>
      </c>
      <c r="AQ155" s="2">
        <v>0</v>
      </c>
      <c r="AR155" s="2">
        <v>0</v>
      </c>
      <c r="AS155" s="2">
        <v>0</v>
      </c>
      <c r="AT155" s="2">
        <v>0</v>
      </c>
      <c r="AU155" s="3">
        <v>0</v>
      </c>
      <c r="AV155" s="2">
        <v>0</v>
      </c>
      <c r="AW155" s="2">
        <v>0</v>
      </c>
      <c r="AX155" s="2">
        <v>0</v>
      </c>
      <c r="AY155" s="2">
        <v>0</v>
      </c>
      <c r="AZ155" s="2">
        <v>0</v>
      </c>
      <c r="BA155" s="2">
        <v>0</v>
      </c>
      <c r="BB155" s="3">
        <v>0</v>
      </c>
      <c r="BC155" s="2">
        <v>0</v>
      </c>
      <c r="BD155" s="2">
        <v>0</v>
      </c>
      <c r="BE155" s="2">
        <v>0</v>
      </c>
      <c r="BF155" s="2">
        <v>0</v>
      </c>
      <c r="BG155" s="2">
        <v>0</v>
      </c>
      <c r="BH155" s="2">
        <v>0</v>
      </c>
      <c r="BI155" s="2">
        <v>0</v>
      </c>
      <c r="BJ155" s="2">
        <v>0</v>
      </c>
      <c r="BK155" s="2">
        <v>0</v>
      </c>
      <c r="BL155" s="2">
        <v>0</v>
      </c>
      <c r="BM155" s="2">
        <v>0</v>
      </c>
      <c r="BN155" s="2">
        <v>0</v>
      </c>
      <c r="BO155" s="2">
        <v>0</v>
      </c>
      <c r="BP155" s="2">
        <v>0</v>
      </c>
      <c r="BQ155" s="98">
        <v>0</v>
      </c>
      <c r="BR155" s="2">
        <v>0</v>
      </c>
      <c r="BS155" s="2">
        <v>0</v>
      </c>
      <c r="BT155" s="2">
        <v>0</v>
      </c>
      <c r="BU155" s="2">
        <v>0</v>
      </c>
      <c r="BV155" s="2">
        <v>0</v>
      </c>
      <c r="BW155" s="3">
        <v>0</v>
      </c>
    </row>
    <row r="156" spans="1:75">
      <c r="A156" s="108">
        <v>0</v>
      </c>
      <c r="B156" s="115" t="s">
        <v>801</v>
      </c>
      <c r="C156" s="64" t="s">
        <v>11</v>
      </c>
      <c r="D156" s="4">
        <v>0</v>
      </c>
      <c r="E156" s="2">
        <v>0</v>
      </c>
      <c r="F156" s="2">
        <v>0</v>
      </c>
      <c r="G156" s="2">
        <v>0</v>
      </c>
      <c r="H156" s="2">
        <v>0</v>
      </c>
      <c r="I156" s="2">
        <v>0</v>
      </c>
      <c r="J156" s="2">
        <v>0</v>
      </c>
      <c r="K156" s="3">
        <v>0</v>
      </c>
      <c r="M156" s="2">
        <v>0</v>
      </c>
      <c r="N156" s="2">
        <v>0</v>
      </c>
      <c r="O156" s="2">
        <v>0</v>
      </c>
      <c r="P156" s="2">
        <v>0</v>
      </c>
      <c r="Q156" s="2">
        <v>0</v>
      </c>
      <c r="R156" s="2">
        <v>0</v>
      </c>
      <c r="S156" s="3">
        <v>0</v>
      </c>
      <c r="T156" s="2">
        <v>0</v>
      </c>
      <c r="U156" s="2">
        <v>0</v>
      </c>
      <c r="V156" s="2">
        <v>0</v>
      </c>
      <c r="W156" s="2">
        <v>0</v>
      </c>
      <c r="X156" s="2">
        <v>0</v>
      </c>
      <c r="Y156" s="2">
        <v>0</v>
      </c>
      <c r="Z156" s="3">
        <v>0</v>
      </c>
      <c r="AA156" s="2">
        <v>0</v>
      </c>
      <c r="AB156" s="2">
        <v>0</v>
      </c>
      <c r="AC156" s="2">
        <v>0</v>
      </c>
      <c r="AD156" s="2">
        <v>0</v>
      </c>
      <c r="AE156" s="2">
        <v>0</v>
      </c>
      <c r="AF156" s="2">
        <v>0</v>
      </c>
      <c r="AG156" s="3">
        <v>0</v>
      </c>
      <c r="AH156" s="2">
        <v>0</v>
      </c>
      <c r="AI156" s="2">
        <v>0</v>
      </c>
      <c r="AJ156" s="2">
        <v>0</v>
      </c>
      <c r="AK156" s="2">
        <v>0</v>
      </c>
      <c r="AL156" s="2">
        <v>0</v>
      </c>
      <c r="AM156" s="2">
        <v>0</v>
      </c>
      <c r="AN156" s="3">
        <v>0</v>
      </c>
      <c r="AO156" s="2">
        <v>0</v>
      </c>
      <c r="AP156" s="2">
        <v>0</v>
      </c>
      <c r="AQ156" s="2">
        <v>0</v>
      </c>
      <c r="AR156" s="2">
        <v>0</v>
      </c>
      <c r="AS156" s="2">
        <v>0</v>
      </c>
      <c r="AT156" s="2">
        <v>0</v>
      </c>
      <c r="AU156" s="3">
        <v>0</v>
      </c>
      <c r="AV156" s="2">
        <v>0</v>
      </c>
      <c r="AW156" s="2">
        <v>0</v>
      </c>
      <c r="AX156" s="2">
        <v>0</v>
      </c>
      <c r="AY156" s="2">
        <v>0</v>
      </c>
      <c r="AZ156" s="2">
        <v>0</v>
      </c>
      <c r="BA156" s="2">
        <v>0</v>
      </c>
      <c r="BB156" s="3">
        <v>0</v>
      </c>
      <c r="BC156" s="2">
        <v>0</v>
      </c>
      <c r="BD156" s="2">
        <v>0</v>
      </c>
      <c r="BE156" s="2">
        <v>0</v>
      </c>
      <c r="BF156" s="2">
        <v>0</v>
      </c>
      <c r="BG156" s="2">
        <v>0</v>
      </c>
      <c r="BH156" s="2">
        <v>0</v>
      </c>
      <c r="BI156" s="2">
        <v>0</v>
      </c>
      <c r="BJ156" s="2">
        <v>0</v>
      </c>
      <c r="BK156" s="2">
        <v>0</v>
      </c>
      <c r="BL156" s="2">
        <v>0</v>
      </c>
      <c r="BM156" s="2">
        <v>0</v>
      </c>
      <c r="BN156" s="2">
        <v>0</v>
      </c>
      <c r="BO156" s="2">
        <v>0</v>
      </c>
      <c r="BP156" s="2">
        <v>0</v>
      </c>
      <c r="BQ156" s="98">
        <v>0</v>
      </c>
      <c r="BR156" s="2">
        <v>0</v>
      </c>
      <c r="BS156" s="2">
        <v>0</v>
      </c>
      <c r="BT156" s="2">
        <v>0</v>
      </c>
      <c r="BU156" s="2">
        <v>0</v>
      </c>
      <c r="BV156" s="2">
        <v>0</v>
      </c>
      <c r="BW156" s="3">
        <v>0</v>
      </c>
    </row>
    <row r="157" spans="1:75">
      <c r="A157" s="108">
        <v>0</v>
      </c>
      <c r="B157" s="115" t="s">
        <v>801</v>
      </c>
      <c r="C157" s="64" t="s">
        <v>11</v>
      </c>
      <c r="D157" s="4">
        <v>0</v>
      </c>
      <c r="E157" s="2">
        <v>0</v>
      </c>
      <c r="F157" s="2">
        <v>0</v>
      </c>
      <c r="G157" s="2">
        <v>0</v>
      </c>
      <c r="H157" s="2">
        <v>0</v>
      </c>
      <c r="I157" s="2">
        <v>0</v>
      </c>
      <c r="J157" s="2">
        <v>0</v>
      </c>
      <c r="K157" s="3">
        <v>0</v>
      </c>
      <c r="M157" s="2">
        <v>0</v>
      </c>
      <c r="N157" s="2">
        <v>0</v>
      </c>
      <c r="O157" s="2">
        <v>0</v>
      </c>
      <c r="P157" s="2">
        <v>0</v>
      </c>
      <c r="Q157" s="2">
        <v>0</v>
      </c>
      <c r="R157" s="2">
        <v>0</v>
      </c>
      <c r="S157" s="3">
        <v>0</v>
      </c>
      <c r="T157" s="2">
        <v>0</v>
      </c>
      <c r="U157" s="2">
        <v>0</v>
      </c>
      <c r="V157" s="2">
        <v>0</v>
      </c>
      <c r="W157" s="2">
        <v>0</v>
      </c>
      <c r="X157" s="2">
        <v>0</v>
      </c>
      <c r="Y157" s="2">
        <v>0</v>
      </c>
      <c r="Z157" s="3">
        <v>0</v>
      </c>
      <c r="AA157" s="2">
        <v>0</v>
      </c>
      <c r="AB157" s="2">
        <v>0</v>
      </c>
      <c r="AC157" s="2">
        <v>0</v>
      </c>
      <c r="AD157" s="2">
        <v>0</v>
      </c>
      <c r="AE157" s="2">
        <v>0</v>
      </c>
      <c r="AF157" s="2">
        <v>0</v>
      </c>
      <c r="AG157" s="3">
        <v>0</v>
      </c>
      <c r="AH157" s="2">
        <v>0</v>
      </c>
      <c r="AI157" s="2">
        <v>0</v>
      </c>
      <c r="AJ157" s="2">
        <v>0</v>
      </c>
      <c r="AK157" s="2">
        <v>0</v>
      </c>
      <c r="AL157" s="2">
        <v>0</v>
      </c>
      <c r="AM157" s="2">
        <v>0</v>
      </c>
      <c r="AN157" s="3">
        <v>0</v>
      </c>
      <c r="AO157" s="2">
        <v>0</v>
      </c>
      <c r="AP157" s="2">
        <v>0</v>
      </c>
      <c r="AQ157" s="2">
        <v>0</v>
      </c>
      <c r="AR157" s="2">
        <v>0</v>
      </c>
      <c r="AS157" s="2">
        <v>0</v>
      </c>
      <c r="AT157" s="2">
        <v>0</v>
      </c>
      <c r="AU157" s="3">
        <v>0</v>
      </c>
      <c r="AV157" s="2">
        <v>0</v>
      </c>
      <c r="AW157" s="2">
        <v>0</v>
      </c>
      <c r="AX157" s="2">
        <v>0</v>
      </c>
      <c r="AY157" s="2">
        <v>0</v>
      </c>
      <c r="AZ157" s="2">
        <v>0</v>
      </c>
      <c r="BA157" s="2">
        <v>0</v>
      </c>
      <c r="BB157" s="3">
        <v>0</v>
      </c>
      <c r="BC157" s="2">
        <v>0</v>
      </c>
      <c r="BD157" s="2">
        <v>0</v>
      </c>
      <c r="BE157" s="2">
        <v>0</v>
      </c>
      <c r="BF157" s="2">
        <v>0</v>
      </c>
      <c r="BG157" s="2">
        <v>0</v>
      </c>
      <c r="BH157" s="2">
        <v>0</v>
      </c>
      <c r="BI157" s="2">
        <v>0</v>
      </c>
      <c r="BJ157" s="2">
        <v>0</v>
      </c>
      <c r="BK157" s="2">
        <v>0</v>
      </c>
      <c r="BL157" s="2">
        <v>0</v>
      </c>
      <c r="BM157" s="2">
        <v>0</v>
      </c>
      <c r="BN157" s="2">
        <v>0</v>
      </c>
      <c r="BO157" s="2">
        <v>0</v>
      </c>
      <c r="BP157" s="2">
        <v>0</v>
      </c>
      <c r="BQ157" s="98">
        <v>0</v>
      </c>
      <c r="BR157" s="2">
        <v>0</v>
      </c>
      <c r="BS157" s="2">
        <v>0</v>
      </c>
      <c r="BT157" s="2">
        <v>0</v>
      </c>
      <c r="BU157" s="2">
        <v>0</v>
      </c>
      <c r="BV157" s="2">
        <v>0</v>
      </c>
      <c r="BW157" s="3">
        <v>0</v>
      </c>
    </row>
    <row r="158" spans="1:75">
      <c r="A158" s="108">
        <v>0</v>
      </c>
      <c r="B158" s="115" t="s">
        <v>801</v>
      </c>
      <c r="C158" s="64" t="s">
        <v>11</v>
      </c>
      <c r="D158" s="4">
        <v>0</v>
      </c>
      <c r="E158" s="2">
        <v>0</v>
      </c>
      <c r="F158" s="2">
        <v>0</v>
      </c>
      <c r="G158" s="2">
        <v>0</v>
      </c>
      <c r="H158" s="2">
        <v>0</v>
      </c>
      <c r="I158" s="2">
        <v>0</v>
      </c>
      <c r="J158" s="2">
        <v>0</v>
      </c>
      <c r="K158" s="3">
        <v>0</v>
      </c>
      <c r="M158" s="2">
        <v>0</v>
      </c>
      <c r="N158" s="2">
        <v>0</v>
      </c>
      <c r="O158" s="2">
        <v>0</v>
      </c>
      <c r="P158" s="2">
        <v>0</v>
      </c>
      <c r="Q158" s="2">
        <v>0</v>
      </c>
      <c r="R158" s="2">
        <v>0</v>
      </c>
      <c r="S158" s="3">
        <v>0</v>
      </c>
      <c r="T158" s="2">
        <v>0</v>
      </c>
      <c r="U158" s="2">
        <v>0</v>
      </c>
      <c r="V158" s="2">
        <v>0</v>
      </c>
      <c r="W158" s="2">
        <v>0</v>
      </c>
      <c r="X158" s="2">
        <v>0</v>
      </c>
      <c r="Y158" s="2">
        <v>0</v>
      </c>
      <c r="Z158" s="3">
        <v>0</v>
      </c>
      <c r="AA158" s="2">
        <v>0</v>
      </c>
      <c r="AB158" s="2">
        <v>0</v>
      </c>
      <c r="AC158" s="2">
        <v>0</v>
      </c>
      <c r="AD158" s="2">
        <v>0</v>
      </c>
      <c r="AE158" s="2">
        <v>0</v>
      </c>
      <c r="AF158" s="2">
        <v>0</v>
      </c>
      <c r="AG158" s="3">
        <v>0</v>
      </c>
      <c r="AH158" s="2">
        <v>0</v>
      </c>
      <c r="AI158" s="2">
        <v>0</v>
      </c>
      <c r="AJ158" s="2">
        <v>0</v>
      </c>
      <c r="AK158" s="2">
        <v>0</v>
      </c>
      <c r="AL158" s="2">
        <v>0</v>
      </c>
      <c r="AM158" s="2">
        <v>0</v>
      </c>
      <c r="AN158" s="3">
        <v>0</v>
      </c>
      <c r="AO158" s="2">
        <v>0</v>
      </c>
      <c r="AP158" s="2">
        <v>0</v>
      </c>
      <c r="AQ158" s="2">
        <v>0</v>
      </c>
      <c r="AR158" s="2">
        <v>0</v>
      </c>
      <c r="AS158" s="2">
        <v>0</v>
      </c>
      <c r="AT158" s="2">
        <v>0</v>
      </c>
      <c r="AU158" s="3">
        <v>0</v>
      </c>
      <c r="AV158" s="2">
        <v>0</v>
      </c>
      <c r="AW158" s="2">
        <v>0</v>
      </c>
      <c r="AX158" s="2">
        <v>0</v>
      </c>
      <c r="AY158" s="2">
        <v>0</v>
      </c>
      <c r="AZ158" s="2">
        <v>0</v>
      </c>
      <c r="BA158" s="2">
        <v>0</v>
      </c>
      <c r="BB158" s="3">
        <v>0</v>
      </c>
      <c r="BC158" s="2">
        <v>0</v>
      </c>
      <c r="BD158" s="2">
        <v>0</v>
      </c>
      <c r="BE158" s="2">
        <v>0</v>
      </c>
      <c r="BF158" s="2">
        <v>0</v>
      </c>
      <c r="BG158" s="2">
        <v>0</v>
      </c>
      <c r="BH158" s="2">
        <v>0</v>
      </c>
      <c r="BI158" s="2">
        <v>0</v>
      </c>
      <c r="BJ158" s="2">
        <v>0</v>
      </c>
      <c r="BK158" s="2">
        <v>0</v>
      </c>
      <c r="BL158" s="2">
        <v>0</v>
      </c>
      <c r="BM158" s="2">
        <v>0</v>
      </c>
      <c r="BN158" s="2">
        <v>0</v>
      </c>
      <c r="BO158" s="2">
        <v>0</v>
      </c>
      <c r="BP158" s="2">
        <v>0</v>
      </c>
      <c r="BQ158" s="98">
        <v>0</v>
      </c>
      <c r="BR158" s="2">
        <v>0</v>
      </c>
      <c r="BS158" s="2">
        <v>0</v>
      </c>
      <c r="BT158" s="2">
        <v>0</v>
      </c>
      <c r="BU158" s="2">
        <v>0</v>
      </c>
      <c r="BV158" s="2">
        <v>0</v>
      </c>
      <c r="BW158" s="3">
        <v>0</v>
      </c>
    </row>
    <row r="159" spans="1:75">
      <c r="A159" s="108">
        <v>0</v>
      </c>
      <c r="B159" s="115" t="s">
        <v>801</v>
      </c>
      <c r="C159" s="64" t="s">
        <v>11</v>
      </c>
      <c r="D159" s="4">
        <v>0</v>
      </c>
      <c r="E159" s="2">
        <v>0</v>
      </c>
      <c r="F159" s="2">
        <v>0</v>
      </c>
      <c r="G159" s="2">
        <v>0</v>
      </c>
      <c r="H159" s="2">
        <v>0</v>
      </c>
      <c r="I159" s="2">
        <v>0</v>
      </c>
      <c r="J159" s="2">
        <v>0</v>
      </c>
      <c r="K159" s="3">
        <v>0</v>
      </c>
      <c r="M159" s="2">
        <v>0</v>
      </c>
      <c r="N159" s="2">
        <v>0</v>
      </c>
      <c r="O159" s="2">
        <v>0</v>
      </c>
      <c r="P159" s="2">
        <v>0</v>
      </c>
      <c r="Q159" s="2">
        <v>0</v>
      </c>
      <c r="R159" s="2">
        <v>0</v>
      </c>
      <c r="S159" s="3">
        <v>0</v>
      </c>
      <c r="T159" s="2">
        <v>0</v>
      </c>
      <c r="U159" s="2">
        <v>0</v>
      </c>
      <c r="V159" s="2">
        <v>0</v>
      </c>
      <c r="W159" s="2">
        <v>0</v>
      </c>
      <c r="X159" s="2">
        <v>0</v>
      </c>
      <c r="Y159" s="2">
        <v>0</v>
      </c>
      <c r="Z159" s="3">
        <v>0</v>
      </c>
      <c r="AA159" s="2">
        <v>0</v>
      </c>
      <c r="AB159" s="2">
        <v>0</v>
      </c>
      <c r="AC159" s="2">
        <v>0</v>
      </c>
      <c r="AD159" s="2">
        <v>0</v>
      </c>
      <c r="AE159" s="2">
        <v>0</v>
      </c>
      <c r="AF159" s="2">
        <v>0</v>
      </c>
      <c r="AG159" s="3">
        <v>0</v>
      </c>
      <c r="AH159" s="2">
        <v>0</v>
      </c>
      <c r="AI159" s="2">
        <v>0</v>
      </c>
      <c r="AJ159" s="2">
        <v>0</v>
      </c>
      <c r="AK159" s="2">
        <v>0</v>
      </c>
      <c r="AL159" s="2">
        <v>0</v>
      </c>
      <c r="AM159" s="2">
        <v>0</v>
      </c>
      <c r="AN159" s="3">
        <v>0</v>
      </c>
      <c r="AO159" s="2">
        <v>0</v>
      </c>
      <c r="AP159" s="2">
        <v>0</v>
      </c>
      <c r="AQ159" s="2">
        <v>0</v>
      </c>
      <c r="AR159" s="2">
        <v>0</v>
      </c>
      <c r="AS159" s="2">
        <v>0</v>
      </c>
      <c r="AT159" s="2">
        <v>0</v>
      </c>
      <c r="AU159" s="3">
        <v>0</v>
      </c>
      <c r="AV159" s="2">
        <v>0</v>
      </c>
      <c r="AW159" s="2">
        <v>0</v>
      </c>
      <c r="AX159" s="2">
        <v>0</v>
      </c>
      <c r="AY159" s="2">
        <v>0</v>
      </c>
      <c r="AZ159" s="2">
        <v>0</v>
      </c>
      <c r="BA159" s="2">
        <v>0</v>
      </c>
      <c r="BB159" s="3">
        <v>0</v>
      </c>
      <c r="BC159" s="2">
        <v>0</v>
      </c>
      <c r="BD159" s="2">
        <v>0</v>
      </c>
      <c r="BE159" s="2">
        <v>0</v>
      </c>
      <c r="BF159" s="2">
        <v>0</v>
      </c>
      <c r="BG159" s="2">
        <v>0</v>
      </c>
      <c r="BH159" s="2">
        <v>0</v>
      </c>
      <c r="BI159" s="2">
        <v>0</v>
      </c>
      <c r="BJ159" s="2">
        <v>0</v>
      </c>
      <c r="BK159" s="2">
        <v>0</v>
      </c>
      <c r="BL159" s="2">
        <v>0</v>
      </c>
      <c r="BM159" s="2">
        <v>0</v>
      </c>
      <c r="BN159" s="2">
        <v>0</v>
      </c>
      <c r="BO159" s="2">
        <v>0</v>
      </c>
      <c r="BP159" s="2">
        <v>0</v>
      </c>
      <c r="BQ159" s="98">
        <v>0</v>
      </c>
      <c r="BR159" s="2">
        <v>0</v>
      </c>
      <c r="BS159" s="2">
        <v>0</v>
      </c>
      <c r="BT159" s="2">
        <v>0</v>
      </c>
      <c r="BU159" s="2">
        <v>0</v>
      </c>
      <c r="BV159" s="2">
        <v>0</v>
      </c>
      <c r="BW159" s="3">
        <v>0</v>
      </c>
    </row>
    <row r="160" spans="1:75">
      <c r="A160" s="108">
        <v>0</v>
      </c>
      <c r="B160" s="115" t="s">
        <v>801</v>
      </c>
      <c r="C160" s="64" t="s">
        <v>11</v>
      </c>
      <c r="D160" s="4">
        <v>0</v>
      </c>
      <c r="E160" s="2">
        <v>0</v>
      </c>
      <c r="F160" s="2">
        <v>0</v>
      </c>
      <c r="G160" s="2">
        <v>0</v>
      </c>
      <c r="H160" s="2">
        <v>0</v>
      </c>
      <c r="I160" s="2">
        <v>0</v>
      </c>
      <c r="J160" s="2">
        <v>0</v>
      </c>
      <c r="K160" s="3">
        <v>0</v>
      </c>
      <c r="M160" s="2">
        <v>0</v>
      </c>
      <c r="N160" s="2">
        <v>0</v>
      </c>
      <c r="O160" s="2">
        <v>0</v>
      </c>
      <c r="P160" s="2">
        <v>0</v>
      </c>
      <c r="Q160" s="2">
        <v>0</v>
      </c>
      <c r="R160" s="2">
        <v>0</v>
      </c>
      <c r="S160" s="3">
        <v>0</v>
      </c>
      <c r="T160" s="2">
        <v>0</v>
      </c>
      <c r="U160" s="2">
        <v>0</v>
      </c>
      <c r="V160" s="2">
        <v>0</v>
      </c>
      <c r="W160" s="2">
        <v>0</v>
      </c>
      <c r="X160" s="2">
        <v>0</v>
      </c>
      <c r="Y160" s="2">
        <v>0</v>
      </c>
      <c r="Z160" s="3">
        <v>0</v>
      </c>
      <c r="AA160" s="2">
        <v>0</v>
      </c>
      <c r="AB160" s="2">
        <v>0</v>
      </c>
      <c r="AC160" s="2">
        <v>0</v>
      </c>
      <c r="AD160" s="2">
        <v>0</v>
      </c>
      <c r="AE160" s="2">
        <v>0</v>
      </c>
      <c r="AF160" s="2">
        <v>0</v>
      </c>
      <c r="AG160" s="3">
        <v>0</v>
      </c>
      <c r="AH160" s="2">
        <v>0</v>
      </c>
      <c r="AI160" s="2">
        <v>0</v>
      </c>
      <c r="AJ160" s="2">
        <v>0</v>
      </c>
      <c r="AK160" s="2">
        <v>0</v>
      </c>
      <c r="AL160" s="2">
        <v>0</v>
      </c>
      <c r="AM160" s="2">
        <v>0</v>
      </c>
      <c r="AN160" s="3">
        <v>0</v>
      </c>
      <c r="AO160" s="2">
        <v>0</v>
      </c>
      <c r="AP160" s="2">
        <v>0</v>
      </c>
      <c r="AQ160" s="2">
        <v>0</v>
      </c>
      <c r="AR160" s="2">
        <v>0</v>
      </c>
      <c r="AS160" s="2">
        <v>0</v>
      </c>
      <c r="AT160" s="2">
        <v>0</v>
      </c>
      <c r="AU160" s="3">
        <v>0</v>
      </c>
      <c r="AV160" s="2">
        <v>0</v>
      </c>
      <c r="AW160" s="2">
        <v>0</v>
      </c>
      <c r="AX160" s="2">
        <v>0</v>
      </c>
      <c r="AY160" s="2">
        <v>0</v>
      </c>
      <c r="AZ160" s="2">
        <v>0</v>
      </c>
      <c r="BA160" s="2">
        <v>0</v>
      </c>
      <c r="BB160" s="3">
        <v>0</v>
      </c>
      <c r="BC160" s="2">
        <v>0</v>
      </c>
      <c r="BD160" s="2">
        <v>0</v>
      </c>
      <c r="BE160" s="2">
        <v>0</v>
      </c>
      <c r="BF160" s="2">
        <v>0</v>
      </c>
      <c r="BG160" s="2">
        <v>0</v>
      </c>
      <c r="BH160" s="2">
        <v>0</v>
      </c>
      <c r="BI160" s="2">
        <v>0</v>
      </c>
      <c r="BJ160" s="2">
        <v>0</v>
      </c>
      <c r="BK160" s="2">
        <v>0</v>
      </c>
      <c r="BL160" s="2">
        <v>0</v>
      </c>
      <c r="BM160" s="2">
        <v>0</v>
      </c>
      <c r="BN160" s="2">
        <v>0</v>
      </c>
      <c r="BO160" s="2">
        <v>0</v>
      </c>
      <c r="BP160" s="2">
        <v>0</v>
      </c>
      <c r="BQ160" s="98">
        <v>0</v>
      </c>
      <c r="BR160" s="2">
        <v>0</v>
      </c>
      <c r="BS160" s="2">
        <v>0</v>
      </c>
      <c r="BT160" s="2">
        <v>0</v>
      </c>
      <c r="BU160" s="2">
        <v>0</v>
      </c>
      <c r="BV160" s="2">
        <v>0</v>
      </c>
      <c r="BW160" s="3">
        <v>0</v>
      </c>
    </row>
    <row r="161" spans="1:75">
      <c r="A161" s="108">
        <v>0</v>
      </c>
      <c r="B161" s="115" t="s">
        <v>801</v>
      </c>
      <c r="C161" s="64" t="s">
        <v>11</v>
      </c>
      <c r="D161" s="4">
        <v>0</v>
      </c>
      <c r="E161" s="2">
        <v>0</v>
      </c>
      <c r="F161" s="2">
        <v>0</v>
      </c>
      <c r="G161" s="2">
        <v>0</v>
      </c>
      <c r="H161" s="2">
        <v>0</v>
      </c>
      <c r="I161" s="2">
        <v>0</v>
      </c>
      <c r="J161" s="2">
        <v>0</v>
      </c>
      <c r="K161" s="3">
        <v>0</v>
      </c>
      <c r="M161" s="2">
        <v>0</v>
      </c>
      <c r="N161" s="2">
        <v>0</v>
      </c>
      <c r="O161" s="2">
        <v>0</v>
      </c>
      <c r="P161" s="2">
        <v>0</v>
      </c>
      <c r="Q161" s="2">
        <v>0</v>
      </c>
      <c r="R161" s="2">
        <v>0</v>
      </c>
      <c r="S161" s="3">
        <v>0</v>
      </c>
      <c r="T161" s="2">
        <v>0</v>
      </c>
      <c r="U161" s="2">
        <v>0</v>
      </c>
      <c r="V161" s="2">
        <v>0</v>
      </c>
      <c r="W161" s="2">
        <v>0</v>
      </c>
      <c r="X161" s="2">
        <v>0</v>
      </c>
      <c r="Y161" s="2">
        <v>0</v>
      </c>
      <c r="Z161" s="3">
        <v>0</v>
      </c>
      <c r="AA161" s="2">
        <v>0</v>
      </c>
      <c r="AB161" s="2">
        <v>0</v>
      </c>
      <c r="AC161" s="2">
        <v>0</v>
      </c>
      <c r="AD161" s="2">
        <v>0</v>
      </c>
      <c r="AE161" s="2">
        <v>0</v>
      </c>
      <c r="AF161" s="2">
        <v>0</v>
      </c>
      <c r="AG161" s="3">
        <v>0</v>
      </c>
      <c r="AH161" s="2">
        <v>0</v>
      </c>
      <c r="AI161" s="2">
        <v>0</v>
      </c>
      <c r="AJ161" s="2">
        <v>0</v>
      </c>
      <c r="AK161" s="2">
        <v>0</v>
      </c>
      <c r="AL161" s="2">
        <v>0</v>
      </c>
      <c r="AM161" s="2">
        <v>0</v>
      </c>
      <c r="AN161" s="3">
        <v>0</v>
      </c>
      <c r="AO161" s="2">
        <v>0</v>
      </c>
      <c r="AP161" s="2">
        <v>0</v>
      </c>
      <c r="AQ161" s="2">
        <v>0</v>
      </c>
      <c r="AR161" s="2">
        <v>0</v>
      </c>
      <c r="AS161" s="2">
        <v>0</v>
      </c>
      <c r="AT161" s="2">
        <v>0</v>
      </c>
      <c r="AU161" s="3">
        <v>0</v>
      </c>
      <c r="AV161" s="2">
        <v>0</v>
      </c>
      <c r="AW161" s="2">
        <v>0</v>
      </c>
      <c r="AX161" s="2">
        <v>0</v>
      </c>
      <c r="AY161" s="2">
        <v>0</v>
      </c>
      <c r="AZ161" s="2">
        <v>0</v>
      </c>
      <c r="BA161" s="2">
        <v>0</v>
      </c>
      <c r="BB161" s="3">
        <v>0</v>
      </c>
      <c r="BC161" s="2">
        <v>0</v>
      </c>
      <c r="BD161" s="2">
        <v>0</v>
      </c>
      <c r="BE161" s="2">
        <v>0</v>
      </c>
      <c r="BF161" s="2">
        <v>0</v>
      </c>
      <c r="BG161" s="2">
        <v>0</v>
      </c>
      <c r="BH161" s="2">
        <v>0</v>
      </c>
      <c r="BI161" s="2">
        <v>0</v>
      </c>
      <c r="BJ161" s="2">
        <v>0</v>
      </c>
      <c r="BK161" s="2">
        <v>0</v>
      </c>
      <c r="BL161" s="2">
        <v>0</v>
      </c>
      <c r="BM161" s="2">
        <v>0</v>
      </c>
      <c r="BN161" s="2">
        <v>0</v>
      </c>
      <c r="BO161" s="2">
        <v>0</v>
      </c>
      <c r="BP161" s="2">
        <v>0</v>
      </c>
      <c r="BQ161" s="98">
        <v>0</v>
      </c>
      <c r="BR161" s="2">
        <v>0</v>
      </c>
      <c r="BS161" s="2">
        <v>0</v>
      </c>
      <c r="BT161" s="2">
        <v>0</v>
      </c>
      <c r="BU161" s="2">
        <v>0</v>
      </c>
      <c r="BV161" s="2">
        <v>0</v>
      </c>
      <c r="BW161" s="3">
        <v>0</v>
      </c>
    </row>
    <row r="162" spans="1:75">
      <c r="A162" s="108">
        <v>0</v>
      </c>
      <c r="B162" s="115" t="s">
        <v>801</v>
      </c>
      <c r="C162" s="64" t="s">
        <v>11</v>
      </c>
      <c r="D162" s="4">
        <v>0</v>
      </c>
      <c r="E162" s="2">
        <v>0</v>
      </c>
      <c r="F162" s="2">
        <v>0</v>
      </c>
      <c r="G162" s="2">
        <v>0</v>
      </c>
      <c r="H162" s="2">
        <v>0</v>
      </c>
      <c r="I162" s="2">
        <v>0</v>
      </c>
      <c r="J162" s="2">
        <v>0</v>
      </c>
      <c r="K162" s="3">
        <v>0</v>
      </c>
      <c r="M162" s="2">
        <v>0</v>
      </c>
      <c r="N162" s="2">
        <v>0</v>
      </c>
      <c r="O162" s="2">
        <v>0</v>
      </c>
      <c r="P162" s="2">
        <v>0</v>
      </c>
      <c r="Q162" s="2">
        <v>0</v>
      </c>
      <c r="R162" s="2">
        <v>0</v>
      </c>
      <c r="S162" s="3">
        <v>0</v>
      </c>
      <c r="T162" s="2">
        <v>0</v>
      </c>
      <c r="U162" s="2">
        <v>0</v>
      </c>
      <c r="V162" s="2">
        <v>0</v>
      </c>
      <c r="W162" s="2">
        <v>0</v>
      </c>
      <c r="X162" s="2">
        <v>0</v>
      </c>
      <c r="Y162" s="2">
        <v>0</v>
      </c>
      <c r="Z162" s="3">
        <v>0</v>
      </c>
      <c r="AA162" s="2">
        <v>0</v>
      </c>
      <c r="AB162" s="2">
        <v>0</v>
      </c>
      <c r="AC162" s="2">
        <v>0</v>
      </c>
      <c r="AD162" s="2">
        <v>0</v>
      </c>
      <c r="AE162" s="2">
        <v>0</v>
      </c>
      <c r="AF162" s="2">
        <v>0</v>
      </c>
      <c r="AG162" s="3">
        <v>0</v>
      </c>
      <c r="AH162" s="2">
        <v>0</v>
      </c>
      <c r="AI162" s="2">
        <v>0</v>
      </c>
      <c r="AJ162" s="2">
        <v>0</v>
      </c>
      <c r="AK162" s="2">
        <v>0</v>
      </c>
      <c r="AL162" s="2">
        <v>0</v>
      </c>
      <c r="AM162" s="2">
        <v>0</v>
      </c>
      <c r="AN162" s="3">
        <v>0</v>
      </c>
      <c r="AO162" s="2">
        <v>0</v>
      </c>
      <c r="AP162" s="2">
        <v>0</v>
      </c>
      <c r="AQ162" s="2">
        <v>0</v>
      </c>
      <c r="AR162" s="2">
        <v>0</v>
      </c>
      <c r="AS162" s="2">
        <v>0</v>
      </c>
      <c r="AT162" s="2">
        <v>0</v>
      </c>
      <c r="AU162" s="3">
        <v>0</v>
      </c>
      <c r="AV162" s="2">
        <v>0</v>
      </c>
      <c r="AW162" s="2">
        <v>0</v>
      </c>
      <c r="AX162" s="2">
        <v>0</v>
      </c>
      <c r="AY162" s="2">
        <v>0</v>
      </c>
      <c r="AZ162" s="2">
        <v>0</v>
      </c>
      <c r="BA162" s="2">
        <v>0</v>
      </c>
      <c r="BB162" s="3">
        <v>0</v>
      </c>
      <c r="BC162" s="2">
        <v>0</v>
      </c>
      <c r="BD162" s="2">
        <v>0</v>
      </c>
      <c r="BE162" s="2">
        <v>0</v>
      </c>
      <c r="BF162" s="2">
        <v>0</v>
      </c>
      <c r="BG162" s="2">
        <v>0</v>
      </c>
      <c r="BH162" s="2">
        <v>0</v>
      </c>
      <c r="BI162" s="2">
        <v>0</v>
      </c>
      <c r="BJ162" s="2">
        <v>0</v>
      </c>
      <c r="BK162" s="2">
        <v>0</v>
      </c>
      <c r="BL162" s="2">
        <v>0</v>
      </c>
      <c r="BM162" s="2">
        <v>0</v>
      </c>
      <c r="BN162" s="2">
        <v>0</v>
      </c>
      <c r="BO162" s="2">
        <v>0</v>
      </c>
      <c r="BP162" s="2">
        <v>0</v>
      </c>
      <c r="BQ162" s="98">
        <v>0</v>
      </c>
      <c r="BR162" s="2">
        <v>0</v>
      </c>
      <c r="BS162" s="2">
        <v>0</v>
      </c>
      <c r="BT162" s="2">
        <v>0</v>
      </c>
      <c r="BU162" s="2">
        <v>0</v>
      </c>
      <c r="BV162" s="2">
        <v>0</v>
      </c>
      <c r="BW162" s="3">
        <v>0</v>
      </c>
    </row>
    <row r="163" spans="1:75">
      <c r="A163" s="108">
        <v>0</v>
      </c>
      <c r="B163" s="115" t="s">
        <v>801</v>
      </c>
      <c r="C163" s="64" t="s">
        <v>11</v>
      </c>
      <c r="D163" s="4">
        <v>0</v>
      </c>
      <c r="E163" s="2">
        <v>0</v>
      </c>
      <c r="F163" s="2">
        <v>0</v>
      </c>
      <c r="G163" s="2">
        <v>0</v>
      </c>
      <c r="H163" s="2">
        <v>0</v>
      </c>
      <c r="I163" s="2">
        <v>0</v>
      </c>
      <c r="J163" s="2">
        <v>0</v>
      </c>
      <c r="K163" s="3">
        <v>0</v>
      </c>
      <c r="M163" s="2">
        <v>0</v>
      </c>
      <c r="N163" s="2">
        <v>0</v>
      </c>
      <c r="O163" s="2">
        <v>0</v>
      </c>
      <c r="P163" s="2">
        <v>0</v>
      </c>
      <c r="Q163" s="2">
        <v>0</v>
      </c>
      <c r="R163" s="2">
        <v>0</v>
      </c>
      <c r="S163" s="3">
        <v>0</v>
      </c>
      <c r="T163" s="2">
        <v>0</v>
      </c>
      <c r="U163" s="2">
        <v>0</v>
      </c>
      <c r="V163" s="2">
        <v>0</v>
      </c>
      <c r="W163" s="2">
        <v>0</v>
      </c>
      <c r="X163" s="2">
        <v>0</v>
      </c>
      <c r="Y163" s="2">
        <v>0</v>
      </c>
      <c r="Z163" s="3">
        <v>0</v>
      </c>
      <c r="AA163" s="2">
        <v>0</v>
      </c>
      <c r="AB163" s="2">
        <v>0</v>
      </c>
      <c r="AC163" s="2">
        <v>0</v>
      </c>
      <c r="AD163" s="2">
        <v>0</v>
      </c>
      <c r="AE163" s="2">
        <v>0</v>
      </c>
      <c r="AF163" s="2">
        <v>0</v>
      </c>
      <c r="AG163" s="3">
        <v>0</v>
      </c>
      <c r="AH163" s="2">
        <v>0</v>
      </c>
      <c r="AI163" s="2">
        <v>0</v>
      </c>
      <c r="AJ163" s="2">
        <v>0</v>
      </c>
      <c r="AK163" s="2">
        <v>0</v>
      </c>
      <c r="AL163" s="2">
        <v>0</v>
      </c>
      <c r="AM163" s="2">
        <v>0</v>
      </c>
      <c r="AN163" s="3">
        <v>0</v>
      </c>
      <c r="AO163" s="2">
        <v>0</v>
      </c>
      <c r="AP163" s="2">
        <v>0</v>
      </c>
      <c r="AQ163" s="2">
        <v>0</v>
      </c>
      <c r="AR163" s="2">
        <v>0</v>
      </c>
      <c r="AS163" s="2">
        <v>0</v>
      </c>
      <c r="AT163" s="2">
        <v>0</v>
      </c>
      <c r="AU163" s="3">
        <v>0</v>
      </c>
      <c r="AV163" s="2">
        <v>0</v>
      </c>
      <c r="AW163" s="2">
        <v>0</v>
      </c>
      <c r="AX163" s="2">
        <v>0</v>
      </c>
      <c r="AY163" s="2">
        <v>0</v>
      </c>
      <c r="AZ163" s="2">
        <v>0</v>
      </c>
      <c r="BA163" s="2">
        <v>0</v>
      </c>
      <c r="BB163" s="3">
        <v>0</v>
      </c>
      <c r="BC163" s="2">
        <v>0</v>
      </c>
      <c r="BD163" s="2">
        <v>0</v>
      </c>
      <c r="BE163" s="2">
        <v>0</v>
      </c>
      <c r="BF163" s="2">
        <v>0</v>
      </c>
      <c r="BG163" s="2">
        <v>0</v>
      </c>
      <c r="BH163" s="2">
        <v>0</v>
      </c>
      <c r="BI163" s="2">
        <v>0</v>
      </c>
      <c r="BJ163" s="2">
        <v>0</v>
      </c>
      <c r="BK163" s="2">
        <v>0</v>
      </c>
      <c r="BL163" s="2">
        <v>0</v>
      </c>
      <c r="BM163" s="2">
        <v>0</v>
      </c>
      <c r="BN163" s="2">
        <v>0</v>
      </c>
      <c r="BO163" s="2">
        <v>0</v>
      </c>
      <c r="BP163" s="2">
        <v>0</v>
      </c>
      <c r="BQ163" s="98">
        <v>0</v>
      </c>
      <c r="BR163" s="2">
        <v>0</v>
      </c>
      <c r="BS163" s="2">
        <v>0</v>
      </c>
      <c r="BT163" s="2">
        <v>0</v>
      </c>
      <c r="BU163" s="2">
        <v>0</v>
      </c>
      <c r="BV163" s="2">
        <v>0</v>
      </c>
      <c r="BW163" s="3">
        <v>0</v>
      </c>
    </row>
    <row r="164" spans="1:75">
      <c r="A164" s="108">
        <v>0</v>
      </c>
      <c r="B164" s="115" t="s">
        <v>801</v>
      </c>
      <c r="C164" s="64" t="s">
        <v>11</v>
      </c>
      <c r="D164" s="4">
        <v>0</v>
      </c>
      <c r="E164" s="2">
        <v>0</v>
      </c>
      <c r="F164" s="2">
        <v>0</v>
      </c>
      <c r="G164" s="2">
        <v>0</v>
      </c>
      <c r="H164" s="2">
        <v>0</v>
      </c>
      <c r="I164" s="2">
        <v>0</v>
      </c>
      <c r="J164" s="2">
        <v>0</v>
      </c>
      <c r="K164" s="3">
        <v>0</v>
      </c>
      <c r="M164" s="2">
        <v>0</v>
      </c>
      <c r="N164" s="2">
        <v>0</v>
      </c>
      <c r="O164" s="2">
        <v>0</v>
      </c>
      <c r="P164" s="2">
        <v>0</v>
      </c>
      <c r="Q164" s="2">
        <v>0</v>
      </c>
      <c r="R164" s="2">
        <v>0</v>
      </c>
      <c r="S164" s="3">
        <v>0</v>
      </c>
      <c r="T164" s="2">
        <v>0</v>
      </c>
      <c r="U164" s="2">
        <v>0</v>
      </c>
      <c r="V164" s="2">
        <v>0</v>
      </c>
      <c r="W164" s="2">
        <v>0</v>
      </c>
      <c r="X164" s="2">
        <v>0</v>
      </c>
      <c r="Y164" s="2">
        <v>0</v>
      </c>
      <c r="Z164" s="3">
        <v>0</v>
      </c>
      <c r="AA164" s="2">
        <v>0</v>
      </c>
      <c r="AB164" s="2">
        <v>0</v>
      </c>
      <c r="AC164" s="2">
        <v>0</v>
      </c>
      <c r="AD164" s="2">
        <v>0</v>
      </c>
      <c r="AE164" s="2">
        <v>0</v>
      </c>
      <c r="AF164" s="2">
        <v>0</v>
      </c>
      <c r="AG164" s="3">
        <v>0</v>
      </c>
      <c r="AH164" s="2">
        <v>0</v>
      </c>
      <c r="AI164" s="2">
        <v>0</v>
      </c>
      <c r="AJ164" s="2">
        <v>0</v>
      </c>
      <c r="AK164" s="2">
        <v>0</v>
      </c>
      <c r="AL164" s="2">
        <v>0</v>
      </c>
      <c r="AM164" s="2">
        <v>0</v>
      </c>
      <c r="AN164" s="3">
        <v>0</v>
      </c>
      <c r="AO164" s="2">
        <v>0</v>
      </c>
      <c r="AP164" s="2">
        <v>0</v>
      </c>
      <c r="AQ164" s="2">
        <v>0</v>
      </c>
      <c r="AR164" s="2">
        <v>0</v>
      </c>
      <c r="AS164" s="2">
        <v>0</v>
      </c>
      <c r="AT164" s="2">
        <v>0</v>
      </c>
      <c r="AU164" s="3">
        <v>0</v>
      </c>
      <c r="AV164" s="2">
        <v>0</v>
      </c>
      <c r="AW164" s="2">
        <v>0</v>
      </c>
      <c r="AX164" s="2">
        <v>0</v>
      </c>
      <c r="AY164" s="2">
        <v>0</v>
      </c>
      <c r="AZ164" s="2">
        <v>0</v>
      </c>
      <c r="BA164" s="2">
        <v>0</v>
      </c>
      <c r="BB164" s="3">
        <v>0</v>
      </c>
      <c r="BC164" s="2">
        <v>0</v>
      </c>
      <c r="BD164" s="2">
        <v>0</v>
      </c>
      <c r="BE164" s="2">
        <v>0</v>
      </c>
      <c r="BF164" s="2">
        <v>0</v>
      </c>
      <c r="BG164" s="2">
        <v>0</v>
      </c>
      <c r="BH164" s="2">
        <v>0</v>
      </c>
      <c r="BI164" s="2">
        <v>0</v>
      </c>
      <c r="BJ164" s="2">
        <v>0</v>
      </c>
      <c r="BK164" s="2">
        <v>0</v>
      </c>
      <c r="BL164" s="2">
        <v>0</v>
      </c>
      <c r="BM164" s="2">
        <v>0</v>
      </c>
      <c r="BN164" s="2">
        <v>0</v>
      </c>
      <c r="BO164" s="2">
        <v>0</v>
      </c>
      <c r="BP164" s="2">
        <v>0</v>
      </c>
      <c r="BQ164" s="98">
        <v>0</v>
      </c>
      <c r="BR164" s="2">
        <v>0</v>
      </c>
      <c r="BS164" s="2">
        <v>0</v>
      </c>
      <c r="BT164" s="2">
        <v>0</v>
      </c>
      <c r="BU164" s="2">
        <v>0</v>
      </c>
      <c r="BV164" s="2">
        <v>0</v>
      </c>
      <c r="BW164" s="3">
        <v>0</v>
      </c>
    </row>
    <row r="165" spans="1:75">
      <c r="A165" s="108">
        <v>0</v>
      </c>
      <c r="B165" s="115" t="s">
        <v>801</v>
      </c>
      <c r="C165" s="64" t="s">
        <v>11</v>
      </c>
      <c r="D165" s="4">
        <v>0</v>
      </c>
      <c r="E165" s="2">
        <v>0</v>
      </c>
      <c r="F165" s="2">
        <v>0</v>
      </c>
      <c r="G165" s="2">
        <v>0</v>
      </c>
      <c r="H165" s="2">
        <v>0</v>
      </c>
      <c r="I165" s="2">
        <v>0</v>
      </c>
      <c r="J165" s="2">
        <v>0</v>
      </c>
      <c r="K165" s="3">
        <v>0</v>
      </c>
      <c r="M165" s="2">
        <v>0</v>
      </c>
      <c r="N165" s="2">
        <v>0</v>
      </c>
      <c r="O165" s="2">
        <v>0</v>
      </c>
      <c r="P165" s="2">
        <v>0</v>
      </c>
      <c r="Q165" s="2">
        <v>0</v>
      </c>
      <c r="R165" s="2">
        <v>0</v>
      </c>
      <c r="S165" s="3">
        <v>0</v>
      </c>
      <c r="T165" s="2">
        <v>0</v>
      </c>
      <c r="U165" s="2">
        <v>0</v>
      </c>
      <c r="V165" s="2">
        <v>0</v>
      </c>
      <c r="W165" s="2">
        <v>0</v>
      </c>
      <c r="X165" s="2">
        <v>0</v>
      </c>
      <c r="Y165" s="2">
        <v>0</v>
      </c>
      <c r="Z165" s="3">
        <v>0</v>
      </c>
      <c r="AA165" s="2">
        <v>0</v>
      </c>
      <c r="AB165" s="2">
        <v>0</v>
      </c>
      <c r="AC165" s="2">
        <v>0</v>
      </c>
      <c r="AD165" s="2">
        <v>0</v>
      </c>
      <c r="AE165" s="2">
        <v>0</v>
      </c>
      <c r="AF165" s="2">
        <v>0</v>
      </c>
      <c r="AG165" s="3">
        <v>0</v>
      </c>
      <c r="AH165" s="2">
        <v>0</v>
      </c>
      <c r="AI165" s="2">
        <v>0</v>
      </c>
      <c r="AJ165" s="2">
        <v>0</v>
      </c>
      <c r="AK165" s="2">
        <v>0</v>
      </c>
      <c r="AL165" s="2">
        <v>0</v>
      </c>
      <c r="AM165" s="2">
        <v>0</v>
      </c>
      <c r="AN165" s="3">
        <v>0</v>
      </c>
      <c r="AO165" s="2">
        <v>0</v>
      </c>
      <c r="AP165" s="2">
        <v>0</v>
      </c>
      <c r="AQ165" s="2">
        <v>0</v>
      </c>
      <c r="AR165" s="2">
        <v>0</v>
      </c>
      <c r="AS165" s="2">
        <v>0</v>
      </c>
      <c r="AT165" s="2">
        <v>0</v>
      </c>
      <c r="AU165" s="3">
        <v>0</v>
      </c>
      <c r="AV165" s="2">
        <v>0</v>
      </c>
      <c r="AW165" s="2">
        <v>0</v>
      </c>
      <c r="AX165" s="2">
        <v>0</v>
      </c>
      <c r="AY165" s="2">
        <v>0</v>
      </c>
      <c r="AZ165" s="2">
        <v>0</v>
      </c>
      <c r="BA165" s="2">
        <v>0</v>
      </c>
      <c r="BB165" s="3">
        <v>0</v>
      </c>
      <c r="BC165" s="2">
        <v>0</v>
      </c>
      <c r="BD165" s="2">
        <v>0</v>
      </c>
      <c r="BE165" s="2">
        <v>0</v>
      </c>
      <c r="BF165" s="2">
        <v>0</v>
      </c>
      <c r="BG165" s="2">
        <v>0</v>
      </c>
      <c r="BH165" s="2">
        <v>0</v>
      </c>
      <c r="BI165" s="2">
        <v>0</v>
      </c>
      <c r="BJ165" s="2">
        <v>0</v>
      </c>
      <c r="BK165" s="2">
        <v>0</v>
      </c>
      <c r="BL165" s="2">
        <v>0</v>
      </c>
      <c r="BM165" s="2">
        <v>0</v>
      </c>
      <c r="BN165" s="2">
        <v>0</v>
      </c>
      <c r="BO165" s="2">
        <v>0</v>
      </c>
      <c r="BP165" s="2">
        <v>0</v>
      </c>
      <c r="BQ165" s="98">
        <v>0</v>
      </c>
      <c r="BR165" s="2">
        <v>0</v>
      </c>
      <c r="BS165" s="2">
        <v>0</v>
      </c>
      <c r="BT165" s="2">
        <v>0</v>
      </c>
      <c r="BU165" s="2">
        <v>0</v>
      </c>
      <c r="BV165" s="2">
        <v>0</v>
      </c>
      <c r="BW165" s="3">
        <v>0</v>
      </c>
    </row>
    <row r="166" spans="1:75">
      <c r="A166" s="108">
        <v>0</v>
      </c>
      <c r="B166" s="115" t="s">
        <v>801</v>
      </c>
      <c r="C166" s="64" t="s">
        <v>11</v>
      </c>
      <c r="D166" s="4">
        <v>0</v>
      </c>
      <c r="E166" s="2">
        <v>0</v>
      </c>
      <c r="F166" s="2">
        <v>0</v>
      </c>
      <c r="G166" s="2">
        <v>0</v>
      </c>
      <c r="H166" s="2">
        <v>0</v>
      </c>
      <c r="I166" s="2">
        <v>0</v>
      </c>
      <c r="J166" s="2">
        <v>0</v>
      </c>
      <c r="K166" s="3">
        <v>0</v>
      </c>
      <c r="M166" s="2">
        <v>0</v>
      </c>
      <c r="N166" s="2">
        <v>0</v>
      </c>
      <c r="O166" s="2">
        <v>0</v>
      </c>
      <c r="P166" s="2">
        <v>0</v>
      </c>
      <c r="Q166" s="2">
        <v>0</v>
      </c>
      <c r="R166" s="2">
        <v>0</v>
      </c>
      <c r="S166" s="3">
        <v>0</v>
      </c>
      <c r="T166" s="2">
        <v>0</v>
      </c>
      <c r="U166" s="2">
        <v>0</v>
      </c>
      <c r="V166" s="2">
        <v>0</v>
      </c>
      <c r="W166" s="2">
        <v>0</v>
      </c>
      <c r="X166" s="2">
        <v>0</v>
      </c>
      <c r="Y166" s="2">
        <v>0</v>
      </c>
      <c r="Z166" s="3">
        <v>0</v>
      </c>
      <c r="AA166" s="2">
        <v>0</v>
      </c>
      <c r="AB166" s="2">
        <v>0</v>
      </c>
      <c r="AC166" s="2">
        <v>0</v>
      </c>
      <c r="AD166" s="2">
        <v>0</v>
      </c>
      <c r="AE166" s="2">
        <v>0</v>
      </c>
      <c r="AF166" s="2">
        <v>0</v>
      </c>
      <c r="AG166" s="3">
        <v>0</v>
      </c>
      <c r="AH166" s="2">
        <v>0</v>
      </c>
      <c r="AI166" s="2">
        <v>0</v>
      </c>
      <c r="AJ166" s="2">
        <v>0</v>
      </c>
      <c r="AK166" s="2">
        <v>0</v>
      </c>
      <c r="AL166" s="2">
        <v>0</v>
      </c>
      <c r="AM166" s="2">
        <v>0</v>
      </c>
      <c r="AN166" s="3">
        <v>0</v>
      </c>
      <c r="AO166" s="2">
        <v>0</v>
      </c>
      <c r="AP166" s="2">
        <v>0</v>
      </c>
      <c r="AQ166" s="2">
        <v>0</v>
      </c>
      <c r="AR166" s="2">
        <v>0</v>
      </c>
      <c r="AS166" s="2">
        <v>0</v>
      </c>
      <c r="AT166" s="2">
        <v>0</v>
      </c>
      <c r="AU166" s="3">
        <v>0</v>
      </c>
      <c r="AV166" s="2">
        <v>0</v>
      </c>
      <c r="AW166" s="2">
        <v>0</v>
      </c>
      <c r="AX166" s="2">
        <v>0</v>
      </c>
      <c r="AY166" s="2">
        <v>0</v>
      </c>
      <c r="AZ166" s="2">
        <v>0</v>
      </c>
      <c r="BA166" s="2">
        <v>0</v>
      </c>
      <c r="BB166" s="3">
        <v>0</v>
      </c>
      <c r="BC166" s="2">
        <v>0</v>
      </c>
      <c r="BD166" s="2">
        <v>0</v>
      </c>
      <c r="BE166" s="2">
        <v>0</v>
      </c>
      <c r="BF166" s="2">
        <v>0</v>
      </c>
      <c r="BG166" s="2">
        <v>0</v>
      </c>
      <c r="BH166" s="2">
        <v>0</v>
      </c>
      <c r="BI166" s="2">
        <v>0</v>
      </c>
      <c r="BJ166" s="2">
        <v>0</v>
      </c>
      <c r="BK166" s="2">
        <v>0</v>
      </c>
      <c r="BL166" s="2">
        <v>0</v>
      </c>
      <c r="BM166" s="2">
        <v>0</v>
      </c>
      <c r="BN166" s="2">
        <v>0</v>
      </c>
      <c r="BO166" s="2">
        <v>0</v>
      </c>
      <c r="BP166" s="2">
        <v>0</v>
      </c>
      <c r="BQ166" s="98">
        <v>0</v>
      </c>
      <c r="BR166" s="2">
        <v>0</v>
      </c>
      <c r="BS166" s="2">
        <v>0</v>
      </c>
      <c r="BT166" s="2">
        <v>0</v>
      </c>
      <c r="BU166" s="2">
        <v>0</v>
      </c>
      <c r="BV166" s="2">
        <v>0</v>
      </c>
      <c r="BW166" s="3">
        <v>0</v>
      </c>
    </row>
    <row r="167" spans="1:75">
      <c r="A167" s="108">
        <v>0</v>
      </c>
      <c r="B167" s="115" t="s">
        <v>801</v>
      </c>
      <c r="C167" s="64" t="s">
        <v>11</v>
      </c>
      <c r="D167" s="4">
        <v>0</v>
      </c>
      <c r="E167" s="2">
        <v>0</v>
      </c>
      <c r="F167" s="2">
        <v>0</v>
      </c>
      <c r="G167" s="2">
        <v>0</v>
      </c>
      <c r="H167" s="2">
        <v>0</v>
      </c>
      <c r="I167" s="2">
        <v>0</v>
      </c>
      <c r="J167" s="2">
        <v>0</v>
      </c>
      <c r="K167" s="3">
        <v>0</v>
      </c>
      <c r="M167" s="2">
        <v>0</v>
      </c>
      <c r="N167" s="2">
        <v>0</v>
      </c>
      <c r="O167" s="2">
        <v>0</v>
      </c>
      <c r="P167" s="2">
        <v>0</v>
      </c>
      <c r="Q167" s="2">
        <v>0</v>
      </c>
      <c r="R167" s="2">
        <v>0</v>
      </c>
      <c r="S167" s="3">
        <v>0</v>
      </c>
      <c r="T167" s="2">
        <v>0</v>
      </c>
      <c r="U167" s="2">
        <v>0</v>
      </c>
      <c r="V167" s="2">
        <v>0</v>
      </c>
      <c r="W167" s="2">
        <v>0</v>
      </c>
      <c r="X167" s="2">
        <v>0</v>
      </c>
      <c r="Y167" s="2">
        <v>0</v>
      </c>
      <c r="Z167" s="3">
        <v>0</v>
      </c>
      <c r="AA167" s="2">
        <v>0</v>
      </c>
      <c r="AB167" s="2">
        <v>0</v>
      </c>
      <c r="AC167" s="2">
        <v>0</v>
      </c>
      <c r="AD167" s="2">
        <v>0</v>
      </c>
      <c r="AE167" s="2">
        <v>0</v>
      </c>
      <c r="AF167" s="2">
        <v>0</v>
      </c>
      <c r="AG167" s="3">
        <v>0</v>
      </c>
      <c r="AH167" s="2">
        <v>0</v>
      </c>
      <c r="AI167" s="2">
        <v>0</v>
      </c>
      <c r="AJ167" s="2">
        <v>0</v>
      </c>
      <c r="AK167" s="2">
        <v>0</v>
      </c>
      <c r="AL167" s="2">
        <v>0</v>
      </c>
      <c r="AM167" s="2">
        <v>0</v>
      </c>
      <c r="AN167" s="3">
        <v>0</v>
      </c>
      <c r="AO167" s="2">
        <v>0</v>
      </c>
      <c r="AP167" s="2">
        <v>0</v>
      </c>
      <c r="AQ167" s="2">
        <v>0</v>
      </c>
      <c r="AR167" s="2">
        <v>0</v>
      </c>
      <c r="AS167" s="2">
        <v>0</v>
      </c>
      <c r="AT167" s="2">
        <v>0</v>
      </c>
      <c r="AU167" s="3">
        <v>0</v>
      </c>
      <c r="AV167" s="2">
        <v>0</v>
      </c>
      <c r="AW167" s="2">
        <v>0</v>
      </c>
      <c r="AX167" s="2">
        <v>0</v>
      </c>
      <c r="AY167" s="2">
        <v>0</v>
      </c>
      <c r="AZ167" s="2">
        <v>0</v>
      </c>
      <c r="BA167" s="2">
        <v>0</v>
      </c>
      <c r="BB167" s="3">
        <v>0</v>
      </c>
      <c r="BC167" s="2">
        <v>0</v>
      </c>
      <c r="BD167" s="2">
        <v>0</v>
      </c>
      <c r="BE167" s="2">
        <v>0</v>
      </c>
      <c r="BF167" s="2">
        <v>0</v>
      </c>
      <c r="BG167" s="2">
        <v>0</v>
      </c>
      <c r="BH167" s="2">
        <v>0</v>
      </c>
      <c r="BI167" s="2">
        <v>0</v>
      </c>
      <c r="BJ167" s="2">
        <v>0</v>
      </c>
      <c r="BK167" s="2">
        <v>0</v>
      </c>
      <c r="BL167" s="2">
        <v>0</v>
      </c>
      <c r="BM167" s="2">
        <v>0</v>
      </c>
      <c r="BN167" s="2">
        <v>0</v>
      </c>
      <c r="BO167" s="2">
        <v>0</v>
      </c>
      <c r="BP167" s="2">
        <v>0</v>
      </c>
      <c r="BQ167" s="98">
        <v>0</v>
      </c>
      <c r="BR167" s="2">
        <v>0</v>
      </c>
      <c r="BS167" s="2">
        <v>0</v>
      </c>
      <c r="BT167" s="2">
        <v>0</v>
      </c>
      <c r="BU167" s="2">
        <v>0</v>
      </c>
      <c r="BV167" s="2">
        <v>0</v>
      </c>
      <c r="BW167" s="3">
        <v>0</v>
      </c>
    </row>
    <row r="168" spans="1:75">
      <c r="A168" s="108">
        <v>0</v>
      </c>
      <c r="B168" s="115" t="s">
        <v>801</v>
      </c>
      <c r="C168" s="64" t="s">
        <v>11</v>
      </c>
      <c r="D168" s="4">
        <v>0</v>
      </c>
      <c r="E168" s="2">
        <v>0</v>
      </c>
      <c r="F168" s="2">
        <v>0</v>
      </c>
      <c r="G168" s="2">
        <v>0</v>
      </c>
      <c r="H168" s="2">
        <v>0</v>
      </c>
      <c r="I168" s="2">
        <v>0</v>
      </c>
      <c r="J168" s="2">
        <v>0</v>
      </c>
      <c r="K168" s="3">
        <v>0</v>
      </c>
      <c r="M168" s="2">
        <v>0</v>
      </c>
      <c r="N168" s="2">
        <v>0</v>
      </c>
      <c r="O168" s="2">
        <v>0</v>
      </c>
      <c r="P168" s="2">
        <v>0</v>
      </c>
      <c r="Q168" s="2">
        <v>0</v>
      </c>
      <c r="R168" s="2">
        <v>0</v>
      </c>
      <c r="S168" s="3">
        <v>0</v>
      </c>
      <c r="T168" s="2">
        <v>0</v>
      </c>
      <c r="U168" s="2">
        <v>0</v>
      </c>
      <c r="V168" s="2">
        <v>0</v>
      </c>
      <c r="W168" s="2">
        <v>0</v>
      </c>
      <c r="X168" s="2">
        <v>0</v>
      </c>
      <c r="Y168" s="2">
        <v>0</v>
      </c>
      <c r="Z168" s="3">
        <v>0</v>
      </c>
      <c r="AA168" s="2">
        <v>0</v>
      </c>
      <c r="AB168" s="2">
        <v>0</v>
      </c>
      <c r="AC168" s="2">
        <v>0</v>
      </c>
      <c r="AD168" s="2">
        <v>0</v>
      </c>
      <c r="AE168" s="2">
        <v>0</v>
      </c>
      <c r="AF168" s="2">
        <v>0</v>
      </c>
      <c r="AG168" s="3">
        <v>0</v>
      </c>
      <c r="AH168" s="2">
        <v>0</v>
      </c>
      <c r="AI168" s="2">
        <v>0</v>
      </c>
      <c r="AJ168" s="2">
        <v>0</v>
      </c>
      <c r="AK168" s="2">
        <v>0</v>
      </c>
      <c r="AL168" s="2">
        <v>0</v>
      </c>
      <c r="AM168" s="2">
        <v>0</v>
      </c>
      <c r="AN168" s="3">
        <v>0</v>
      </c>
      <c r="AO168" s="2">
        <v>0</v>
      </c>
      <c r="AP168" s="2">
        <v>0</v>
      </c>
      <c r="AQ168" s="2">
        <v>0</v>
      </c>
      <c r="AR168" s="2">
        <v>0</v>
      </c>
      <c r="AS168" s="2">
        <v>0</v>
      </c>
      <c r="AT168" s="2">
        <v>0</v>
      </c>
      <c r="AU168" s="3">
        <v>0</v>
      </c>
      <c r="AV168" s="2">
        <v>0</v>
      </c>
      <c r="AW168" s="2">
        <v>0</v>
      </c>
      <c r="AX168" s="2">
        <v>0</v>
      </c>
      <c r="AY168" s="2">
        <v>0</v>
      </c>
      <c r="AZ168" s="2">
        <v>0</v>
      </c>
      <c r="BA168" s="2">
        <v>0</v>
      </c>
      <c r="BB168" s="3">
        <v>0</v>
      </c>
      <c r="BC168" s="2">
        <v>0</v>
      </c>
      <c r="BD168" s="2">
        <v>0</v>
      </c>
      <c r="BE168" s="2">
        <v>0</v>
      </c>
      <c r="BF168" s="2">
        <v>0</v>
      </c>
      <c r="BG168" s="2">
        <v>0</v>
      </c>
      <c r="BH168" s="2">
        <v>0</v>
      </c>
      <c r="BI168" s="2">
        <v>0</v>
      </c>
      <c r="BJ168" s="2">
        <v>0</v>
      </c>
      <c r="BK168" s="2">
        <v>0</v>
      </c>
      <c r="BL168" s="2">
        <v>0</v>
      </c>
      <c r="BM168" s="2">
        <v>0</v>
      </c>
      <c r="BN168" s="2">
        <v>0</v>
      </c>
      <c r="BO168" s="2">
        <v>0</v>
      </c>
      <c r="BP168" s="2">
        <v>0</v>
      </c>
      <c r="BQ168" s="98">
        <v>0</v>
      </c>
      <c r="BR168" s="2">
        <v>0</v>
      </c>
      <c r="BS168" s="2">
        <v>0</v>
      </c>
      <c r="BT168" s="2">
        <v>0</v>
      </c>
      <c r="BU168" s="2">
        <v>0</v>
      </c>
      <c r="BV168" s="2">
        <v>0</v>
      </c>
      <c r="BW168" s="3">
        <v>0</v>
      </c>
    </row>
    <row r="169" spans="1:75">
      <c r="A169" s="108">
        <v>0</v>
      </c>
      <c r="B169" s="115" t="s">
        <v>801</v>
      </c>
      <c r="C169" s="64" t="s">
        <v>11</v>
      </c>
      <c r="D169" s="4">
        <v>0</v>
      </c>
      <c r="E169" s="2">
        <v>0</v>
      </c>
      <c r="F169" s="2">
        <v>0</v>
      </c>
      <c r="G169" s="2">
        <v>0</v>
      </c>
      <c r="H169" s="2">
        <v>0</v>
      </c>
      <c r="I169" s="2">
        <v>0</v>
      </c>
      <c r="J169" s="2">
        <v>0</v>
      </c>
      <c r="K169" s="3">
        <v>0</v>
      </c>
      <c r="M169" s="2">
        <v>0</v>
      </c>
      <c r="N169" s="2">
        <v>0</v>
      </c>
      <c r="O169" s="2">
        <v>0</v>
      </c>
      <c r="P169" s="2">
        <v>0</v>
      </c>
      <c r="Q169" s="2">
        <v>0</v>
      </c>
      <c r="R169" s="2">
        <v>0</v>
      </c>
      <c r="S169" s="3">
        <v>0</v>
      </c>
      <c r="T169" s="2">
        <v>0</v>
      </c>
      <c r="U169" s="2">
        <v>0</v>
      </c>
      <c r="V169" s="2">
        <v>0</v>
      </c>
      <c r="W169" s="2">
        <v>0</v>
      </c>
      <c r="X169" s="2">
        <v>0</v>
      </c>
      <c r="Y169" s="2">
        <v>0</v>
      </c>
      <c r="Z169" s="3">
        <v>0</v>
      </c>
      <c r="AA169" s="2">
        <v>0</v>
      </c>
      <c r="AB169" s="2">
        <v>0</v>
      </c>
      <c r="AC169" s="2">
        <v>0</v>
      </c>
      <c r="AD169" s="2">
        <v>0</v>
      </c>
      <c r="AE169" s="2">
        <v>0</v>
      </c>
      <c r="AF169" s="2">
        <v>0</v>
      </c>
      <c r="AG169" s="3">
        <v>0</v>
      </c>
      <c r="AH169" s="2">
        <v>0</v>
      </c>
      <c r="AI169" s="2">
        <v>0</v>
      </c>
      <c r="AJ169" s="2">
        <v>0</v>
      </c>
      <c r="AK169" s="2">
        <v>0</v>
      </c>
      <c r="AL169" s="2">
        <v>0</v>
      </c>
      <c r="AM169" s="2">
        <v>0</v>
      </c>
      <c r="AN169" s="3">
        <v>0</v>
      </c>
      <c r="AO169" s="2">
        <v>0</v>
      </c>
      <c r="AP169" s="2">
        <v>0</v>
      </c>
      <c r="AQ169" s="2">
        <v>0</v>
      </c>
      <c r="AR169" s="2">
        <v>0</v>
      </c>
      <c r="AS169" s="2">
        <v>0</v>
      </c>
      <c r="AT169" s="2">
        <v>0</v>
      </c>
      <c r="AU169" s="3">
        <v>0</v>
      </c>
      <c r="AV169" s="2">
        <v>0</v>
      </c>
      <c r="AW169" s="2">
        <v>0</v>
      </c>
      <c r="AX169" s="2">
        <v>0</v>
      </c>
      <c r="AY169" s="2">
        <v>0</v>
      </c>
      <c r="AZ169" s="2">
        <v>0</v>
      </c>
      <c r="BA169" s="2">
        <v>0</v>
      </c>
      <c r="BB169" s="3">
        <v>0</v>
      </c>
      <c r="BC169" s="2">
        <v>0</v>
      </c>
      <c r="BD169" s="2">
        <v>0</v>
      </c>
      <c r="BE169" s="2">
        <v>0</v>
      </c>
      <c r="BF169" s="2">
        <v>0</v>
      </c>
      <c r="BG169" s="2">
        <v>0</v>
      </c>
      <c r="BH169" s="2">
        <v>0</v>
      </c>
      <c r="BI169" s="2">
        <v>0</v>
      </c>
      <c r="BJ169" s="2">
        <v>0</v>
      </c>
      <c r="BK169" s="2">
        <v>0</v>
      </c>
      <c r="BL169" s="2">
        <v>0</v>
      </c>
      <c r="BM169" s="2">
        <v>0</v>
      </c>
      <c r="BN169" s="2">
        <v>0</v>
      </c>
      <c r="BO169" s="2">
        <v>0</v>
      </c>
      <c r="BP169" s="2">
        <v>0</v>
      </c>
      <c r="BQ169" s="98">
        <v>0</v>
      </c>
      <c r="BR169" s="2">
        <v>0</v>
      </c>
      <c r="BS169" s="2">
        <v>0</v>
      </c>
      <c r="BT169" s="2">
        <v>0</v>
      </c>
      <c r="BU169" s="2">
        <v>0</v>
      </c>
      <c r="BV169" s="2">
        <v>0</v>
      </c>
      <c r="BW169" s="3">
        <v>0</v>
      </c>
    </row>
    <row r="170" spans="1:75">
      <c r="A170" s="108">
        <v>0</v>
      </c>
      <c r="B170" s="115" t="s">
        <v>801</v>
      </c>
      <c r="C170" s="64" t="s">
        <v>11</v>
      </c>
      <c r="D170" s="4">
        <v>0</v>
      </c>
      <c r="E170" s="2">
        <v>0</v>
      </c>
      <c r="F170" s="2">
        <v>0</v>
      </c>
      <c r="G170" s="2">
        <v>0</v>
      </c>
      <c r="H170" s="2">
        <v>0</v>
      </c>
      <c r="I170" s="2">
        <v>0</v>
      </c>
      <c r="J170" s="2">
        <v>0</v>
      </c>
      <c r="K170" s="3">
        <v>0</v>
      </c>
      <c r="M170" s="2">
        <v>0</v>
      </c>
      <c r="N170" s="2">
        <v>0</v>
      </c>
      <c r="O170" s="2">
        <v>0</v>
      </c>
      <c r="P170" s="2">
        <v>0</v>
      </c>
      <c r="Q170" s="2">
        <v>0</v>
      </c>
      <c r="R170" s="2">
        <v>0</v>
      </c>
      <c r="S170" s="3">
        <v>0</v>
      </c>
      <c r="T170" s="2">
        <v>0</v>
      </c>
      <c r="U170" s="2">
        <v>0</v>
      </c>
      <c r="V170" s="2">
        <v>0</v>
      </c>
      <c r="W170" s="2">
        <v>0</v>
      </c>
      <c r="X170" s="2">
        <v>0</v>
      </c>
      <c r="Y170" s="2">
        <v>0</v>
      </c>
      <c r="Z170" s="3">
        <v>0</v>
      </c>
      <c r="AA170" s="2">
        <v>0</v>
      </c>
      <c r="AB170" s="2">
        <v>0</v>
      </c>
      <c r="AC170" s="2">
        <v>0</v>
      </c>
      <c r="AD170" s="2">
        <v>0</v>
      </c>
      <c r="AE170" s="2">
        <v>0</v>
      </c>
      <c r="AF170" s="2">
        <v>0</v>
      </c>
      <c r="AG170" s="3">
        <v>0</v>
      </c>
      <c r="AH170" s="2">
        <v>0</v>
      </c>
      <c r="AI170" s="2">
        <v>0</v>
      </c>
      <c r="AJ170" s="2">
        <v>0</v>
      </c>
      <c r="AK170" s="2">
        <v>0</v>
      </c>
      <c r="AL170" s="2">
        <v>0</v>
      </c>
      <c r="AM170" s="2">
        <v>0</v>
      </c>
      <c r="AN170" s="3">
        <v>0</v>
      </c>
      <c r="AO170" s="2">
        <v>0</v>
      </c>
      <c r="AP170" s="2">
        <v>0</v>
      </c>
      <c r="AQ170" s="2">
        <v>0</v>
      </c>
      <c r="AR170" s="2">
        <v>0</v>
      </c>
      <c r="AS170" s="2">
        <v>0</v>
      </c>
      <c r="AT170" s="2">
        <v>0</v>
      </c>
      <c r="AU170" s="3">
        <v>0</v>
      </c>
      <c r="AV170" s="2">
        <v>0</v>
      </c>
      <c r="AW170" s="2">
        <v>0</v>
      </c>
      <c r="AX170" s="2">
        <v>0</v>
      </c>
      <c r="AY170" s="2">
        <v>0</v>
      </c>
      <c r="AZ170" s="2">
        <v>0</v>
      </c>
      <c r="BA170" s="2">
        <v>0</v>
      </c>
      <c r="BB170" s="3">
        <v>0</v>
      </c>
      <c r="BC170" s="2">
        <v>0</v>
      </c>
      <c r="BD170" s="2">
        <v>0</v>
      </c>
      <c r="BE170" s="2">
        <v>0</v>
      </c>
      <c r="BF170" s="2">
        <v>0</v>
      </c>
      <c r="BG170" s="2">
        <v>0</v>
      </c>
      <c r="BH170" s="2">
        <v>0</v>
      </c>
      <c r="BI170" s="2">
        <v>0</v>
      </c>
      <c r="BJ170" s="2">
        <v>0</v>
      </c>
      <c r="BK170" s="2">
        <v>0</v>
      </c>
      <c r="BL170" s="2">
        <v>0</v>
      </c>
      <c r="BM170" s="2">
        <v>0</v>
      </c>
      <c r="BN170" s="2">
        <v>0</v>
      </c>
      <c r="BO170" s="2">
        <v>0</v>
      </c>
      <c r="BP170" s="2">
        <v>0</v>
      </c>
      <c r="BQ170" s="98">
        <v>0</v>
      </c>
      <c r="BR170" s="2">
        <v>0</v>
      </c>
      <c r="BS170" s="2">
        <v>0</v>
      </c>
      <c r="BT170" s="2">
        <v>0</v>
      </c>
      <c r="BU170" s="2">
        <v>0</v>
      </c>
      <c r="BV170" s="2">
        <v>0</v>
      </c>
      <c r="BW170" s="3">
        <v>0</v>
      </c>
    </row>
    <row r="171" spans="1:75" s="180" customFormat="1" ht="16.5" thickBot="1">
      <c r="A171" s="177">
        <v>0</v>
      </c>
      <c r="B171" s="183" t="s">
        <v>801</v>
      </c>
      <c r="C171" s="230" t="s">
        <v>11</v>
      </c>
      <c r="D171" s="179">
        <v>0</v>
      </c>
      <c r="E171" s="180">
        <v>0</v>
      </c>
      <c r="F171" s="180">
        <v>0</v>
      </c>
      <c r="G171" s="180">
        <v>0</v>
      </c>
      <c r="H171" s="180">
        <v>0</v>
      </c>
      <c r="I171" s="180">
        <v>0</v>
      </c>
      <c r="J171" s="180">
        <v>0</v>
      </c>
      <c r="K171" s="181">
        <v>0</v>
      </c>
      <c r="L171" s="181"/>
      <c r="M171" s="180">
        <v>0</v>
      </c>
      <c r="N171" s="180">
        <v>0</v>
      </c>
      <c r="O171" s="180">
        <v>0</v>
      </c>
      <c r="P171" s="180">
        <v>0</v>
      </c>
      <c r="Q171" s="180">
        <v>0</v>
      </c>
      <c r="R171" s="180">
        <v>0</v>
      </c>
      <c r="S171" s="181">
        <v>0</v>
      </c>
      <c r="T171" s="180">
        <v>0</v>
      </c>
      <c r="U171" s="180">
        <v>0</v>
      </c>
      <c r="V171" s="180">
        <v>0</v>
      </c>
      <c r="W171" s="180">
        <v>0</v>
      </c>
      <c r="X171" s="180">
        <v>0</v>
      </c>
      <c r="Y171" s="180">
        <v>0</v>
      </c>
      <c r="Z171" s="181">
        <v>0</v>
      </c>
      <c r="AA171" s="180">
        <v>0</v>
      </c>
      <c r="AB171" s="180">
        <v>0</v>
      </c>
      <c r="AC171" s="180">
        <v>0</v>
      </c>
      <c r="AD171" s="180">
        <v>0</v>
      </c>
      <c r="AE171" s="180">
        <v>0</v>
      </c>
      <c r="AF171" s="180">
        <v>0</v>
      </c>
      <c r="AG171" s="181">
        <v>0</v>
      </c>
      <c r="AH171" s="180">
        <v>0</v>
      </c>
      <c r="AI171" s="180">
        <v>0</v>
      </c>
      <c r="AJ171" s="180">
        <v>0</v>
      </c>
      <c r="AK171" s="180">
        <v>0</v>
      </c>
      <c r="AL171" s="180">
        <v>0</v>
      </c>
      <c r="AM171" s="180">
        <v>0</v>
      </c>
      <c r="AN171" s="181">
        <v>0</v>
      </c>
      <c r="AO171" s="180">
        <v>0</v>
      </c>
      <c r="AP171" s="180">
        <v>0</v>
      </c>
      <c r="AQ171" s="180">
        <v>0</v>
      </c>
      <c r="AR171" s="180">
        <v>0</v>
      </c>
      <c r="AS171" s="180">
        <v>0</v>
      </c>
      <c r="AT171" s="180">
        <v>0</v>
      </c>
      <c r="AU171" s="181">
        <v>0</v>
      </c>
      <c r="AV171" s="180">
        <v>0</v>
      </c>
      <c r="AW171" s="180">
        <v>0</v>
      </c>
      <c r="AX171" s="180">
        <v>0</v>
      </c>
      <c r="AY171" s="180">
        <v>0</v>
      </c>
      <c r="AZ171" s="180">
        <v>0</v>
      </c>
      <c r="BA171" s="180">
        <v>0</v>
      </c>
      <c r="BB171" s="181">
        <v>0</v>
      </c>
      <c r="BC171" s="180">
        <v>0</v>
      </c>
      <c r="BD171" s="180">
        <v>0</v>
      </c>
      <c r="BE171" s="180">
        <v>0</v>
      </c>
      <c r="BF171" s="180">
        <v>0</v>
      </c>
      <c r="BG171" s="180">
        <v>0</v>
      </c>
      <c r="BH171" s="180">
        <v>0</v>
      </c>
      <c r="BI171" s="180">
        <v>0</v>
      </c>
      <c r="BJ171" s="180">
        <v>0</v>
      </c>
      <c r="BK171" s="180">
        <v>0</v>
      </c>
      <c r="BL171" s="180">
        <v>0</v>
      </c>
      <c r="BM171" s="180">
        <v>0</v>
      </c>
      <c r="BN171" s="180">
        <v>0</v>
      </c>
      <c r="BO171" s="180">
        <v>0</v>
      </c>
      <c r="BP171" s="180">
        <v>0</v>
      </c>
      <c r="BQ171" s="182">
        <v>0</v>
      </c>
      <c r="BR171" s="180">
        <v>0</v>
      </c>
      <c r="BS171" s="180">
        <v>0</v>
      </c>
      <c r="BT171" s="180">
        <v>0</v>
      </c>
      <c r="BU171" s="180">
        <v>0</v>
      </c>
      <c r="BV171" s="180">
        <v>0</v>
      </c>
      <c r="BW171" s="181">
        <v>0</v>
      </c>
    </row>
    <row r="172" spans="1:75" ht="16.5" thickTop="1"/>
    <row r="181" spans="2:2">
      <c r="B181" s="2"/>
    </row>
    <row r="182" spans="2:2">
      <c r="B182" s="2"/>
    </row>
    <row r="183" spans="2:2">
      <c r="B183" s="2"/>
    </row>
  </sheetData>
  <phoneticPr fontId="4"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0"/>
  <dimension ref="A1:HO746"/>
  <sheetViews>
    <sheetView zoomScaleNormal="100" workbookViewId="0">
      <pane ySplit="1" topLeftCell="A2" activePane="bottomLeft" state="frozen"/>
      <selection pane="bottomLeft" activeCell="B89" sqref="B89"/>
    </sheetView>
  </sheetViews>
  <sheetFormatPr defaultColWidth="10.875" defaultRowHeight="30" customHeight="1"/>
  <cols>
    <col min="1" max="1" width="6" style="141" customWidth="1"/>
    <col min="2" max="2" width="58.375" style="66" customWidth="1"/>
    <col min="3" max="3" width="13.875" style="15" customWidth="1"/>
    <col min="4" max="4" width="10.25" style="141" customWidth="1"/>
    <col min="5" max="5" width="8.25" style="141" customWidth="1"/>
    <col min="6" max="6" width="8.875" style="15" customWidth="1"/>
    <col min="7" max="7" width="10.625" style="154" customWidth="1"/>
    <col min="8" max="8" width="10.625" style="141" customWidth="1"/>
    <col min="9" max="12" width="10.625" style="142" customWidth="1"/>
    <col min="13" max="15" width="12.625" style="141" customWidth="1"/>
    <col min="16" max="16" width="12.625" style="142" customWidth="1"/>
    <col min="17" max="17" width="12.625" style="141" customWidth="1"/>
    <col min="18" max="19" width="15.5" style="143" customWidth="1"/>
    <col min="20" max="24" width="10.875" style="143"/>
    <col min="25" max="223" width="10.875" style="144"/>
    <col min="224" max="16384" width="10.875" style="6"/>
  </cols>
  <sheetData>
    <row r="1" spans="1:223" s="195" customFormat="1" ht="85.5" customHeight="1" thickBot="1">
      <c r="A1" s="188" t="s">
        <v>2155</v>
      </c>
      <c r="B1" s="189" t="s">
        <v>2714</v>
      </c>
      <c r="C1" s="190" t="s">
        <v>2093</v>
      </c>
      <c r="D1" s="188" t="s">
        <v>2378</v>
      </c>
      <c r="E1" s="188" t="s">
        <v>2261</v>
      </c>
      <c r="F1" s="190" t="s">
        <v>2373</v>
      </c>
      <c r="G1" s="191" t="s">
        <v>2009</v>
      </c>
      <c r="H1" s="188" t="s">
        <v>2372</v>
      </c>
      <c r="I1" s="192" t="s">
        <v>2012</v>
      </c>
      <c r="J1" s="192" t="s">
        <v>2013</v>
      </c>
      <c r="K1" s="192" t="s">
        <v>2015</v>
      </c>
      <c r="L1" s="192" t="s">
        <v>2014</v>
      </c>
      <c r="M1" s="188" t="s">
        <v>2018</v>
      </c>
      <c r="N1" s="188" t="s">
        <v>2151</v>
      </c>
      <c r="O1" s="188" t="s">
        <v>2016</v>
      </c>
      <c r="P1" s="192" t="s">
        <v>2019</v>
      </c>
      <c r="Q1" s="188" t="s">
        <v>2017</v>
      </c>
      <c r="R1" s="193"/>
      <c r="S1" s="193"/>
      <c r="T1" s="193"/>
      <c r="U1" s="193"/>
      <c r="V1" s="193"/>
      <c r="W1" s="193"/>
      <c r="X1" s="193"/>
      <c r="Y1" s="194"/>
      <c r="Z1" s="194"/>
      <c r="AA1" s="194"/>
      <c r="AB1" s="194"/>
      <c r="AC1" s="194"/>
      <c r="AD1" s="194"/>
      <c r="AE1" s="194"/>
      <c r="AF1" s="194"/>
      <c r="AG1" s="194"/>
      <c r="AH1" s="194"/>
      <c r="AI1" s="194"/>
      <c r="AJ1" s="194"/>
      <c r="AK1" s="194"/>
      <c r="AL1" s="194"/>
      <c r="AM1" s="194"/>
      <c r="AN1" s="194"/>
      <c r="AO1" s="194"/>
      <c r="AP1" s="194"/>
      <c r="AQ1" s="194"/>
      <c r="AR1" s="194"/>
      <c r="AS1" s="194"/>
      <c r="AT1" s="194"/>
      <c r="AU1" s="194"/>
      <c r="AV1" s="194"/>
      <c r="AW1" s="194"/>
      <c r="AX1" s="194"/>
      <c r="AY1" s="194"/>
      <c r="AZ1" s="194"/>
      <c r="BA1" s="194"/>
      <c r="BB1" s="194"/>
      <c r="BC1" s="194"/>
      <c r="BD1" s="194"/>
      <c r="BE1" s="194"/>
      <c r="BF1" s="194"/>
      <c r="BG1" s="194"/>
      <c r="BH1" s="194"/>
      <c r="BI1" s="194"/>
      <c r="BJ1" s="194"/>
      <c r="BK1" s="194"/>
      <c r="BL1" s="194"/>
      <c r="BM1" s="194"/>
      <c r="BN1" s="194"/>
      <c r="BO1" s="194"/>
      <c r="BP1" s="194"/>
      <c r="BQ1" s="194"/>
      <c r="BR1" s="194"/>
      <c r="BS1" s="194"/>
      <c r="BT1" s="194"/>
      <c r="BU1" s="194"/>
      <c r="BV1" s="194"/>
      <c r="BW1" s="194"/>
      <c r="BX1" s="194"/>
      <c r="BY1" s="194"/>
      <c r="BZ1" s="194"/>
      <c r="CA1" s="194"/>
      <c r="CB1" s="194"/>
      <c r="CC1" s="194"/>
      <c r="CD1" s="194"/>
      <c r="CE1" s="194"/>
      <c r="CF1" s="194"/>
      <c r="CG1" s="194"/>
      <c r="CH1" s="194"/>
      <c r="CI1" s="194"/>
      <c r="CJ1" s="194"/>
      <c r="CK1" s="194"/>
      <c r="CL1" s="194"/>
      <c r="CM1" s="194"/>
      <c r="CN1" s="194"/>
      <c r="CO1" s="194"/>
      <c r="CP1" s="194"/>
      <c r="CQ1" s="194"/>
      <c r="CR1" s="194"/>
      <c r="CS1" s="194"/>
      <c r="CT1" s="194"/>
      <c r="CU1" s="194"/>
      <c r="CV1" s="194"/>
      <c r="CW1" s="194"/>
      <c r="CX1" s="194"/>
      <c r="CY1" s="194"/>
      <c r="CZ1" s="194"/>
      <c r="DA1" s="194"/>
      <c r="DB1" s="194"/>
      <c r="DC1" s="194"/>
      <c r="DD1" s="194"/>
      <c r="DE1" s="194"/>
      <c r="DF1" s="194"/>
      <c r="DG1" s="194"/>
      <c r="DH1" s="194"/>
      <c r="DI1" s="194"/>
      <c r="DJ1" s="194"/>
      <c r="DK1" s="194"/>
      <c r="DL1" s="194"/>
      <c r="DM1" s="194"/>
      <c r="DN1" s="194"/>
      <c r="DO1" s="194"/>
      <c r="DP1" s="194"/>
      <c r="DQ1" s="194"/>
      <c r="DR1" s="194"/>
      <c r="DS1" s="194"/>
      <c r="DT1" s="194"/>
      <c r="DU1" s="194"/>
      <c r="DV1" s="194"/>
      <c r="DW1" s="194"/>
      <c r="DX1" s="194"/>
      <c r="DY1" s="194"/>
      <c r="DZ1" s="194"/>
      <c r="EA1" s="194"/>
      <c r="EB1" s="194"/>
      <c r="EC1" s="194"/>
      <c r="ED1" s="194"/>
      <c r="EE1" s="194"/>
      <c r="EF1" s="194"/>
      <c r="EG1" s="194"/>
      <c r="EH1" s="194"/>
      <c r="EI1" s="194"/>
      <c r="EJ1" s="194"/>
      <c r="EK1" s="194"/>
      <c r="EL1" s="194"/>
      <c r="EM1" s="194"/>
      <c r="EN1" s="194"/>
      <c r="EO1" s="194"/>
      <c r="EP1" s="194"/>
      <c r="EQ1" s="194"/>
      <c r="ER1" s="194"/>
      <c r="ES1" s="194"/>
      <c r="ET1" s="194"/>
      <c r="EU1" s="194"/>
      <c r="EV1" s="194"/>
      <c r="EW1" s="194"/>
      <c r="EX1" s="194"/>
      <c r="EY1" s="194"/>
      <c r="EZ1" s="194"/>
      <c r="FA1" s="194"/>
      <c r="FB1" s="194"/>
      <c r="FC1" s="194"/>
      <c r="FD1" s="194"/>
      <c r="FE1" s="194"/>
      <c r="FF1" s="194"/>
      <c r="FG1" s="194"/>
      <c r="FH1" s="194"/>
      <c r="FI1" s="194"/>
      <c r="FJ1" s="194"/>
      <c r="FK1" s="194"/>
      <c r="FL1" s="194"/>
      <c r="FM1" s="194"/>
      <c r="FN1" s="194"/>
      <c r="FO1" s="194"/>
      <c r="FP1" s="194"/>
      <c r="FQ1" s="194"/>
      <c r="FR1" s="194"/>
      <c r="FS1" s="194"/>
      <c r="FT1" s="194"/>
      <c r="FU1" s="194"/>
      <c r="FV1" s="194"/>
      <c r="FW1" s="194"/>
      <c r="FX1" s="194"/>
      <c r="FY1" s="194"/>
      <c r="FZ1" s="194"/>
      <c r="GA1" s="194"/>
      <c r="GB1" s="194"/>
      <c r="GC1" s="194"/>
      <c r="GD1" s="194"/>
      <c r="GE1" s="194"/>
      <c r="GF1" s="194"/>
      <c r="GG1" s="194"/>
      <c r="GH1" s="194"/>
      <c r="GI1" s="194"/>
      <c r="GJ1" s="194"/>
      <c r="GK1" s="194"/>
      <c r="GL1" s="194"/>
      <c r="GM1" s="194"/>
      <c r="GN1" s="194"/>
      <c r="GO1" s="194"/>
      <c r="GP1" s="194"/>
      <c r="GQ1" s="194"/>
      <c r="GR1" s="194"/>
      <c r="GS1" s="194"/>
      <c r="GT1" s="194"/>
      <c r="GU1" s="194"/>
      <c r="GV1" s="194"/>
      <c r="GW1" s="194"/>
      <c r="GX1" s="194"/>
      <c r="GY1" s="194"/>
      <c r="GZ1" s="194"/>
      <c r="HA1" s="194"/>
      <c r="HB1" s="194"/>
      <c r="HC1" s="194"/>
      <c r="HD1" s="194"/>
      <c r="HE1" s="194"/>
      <c r="HF1" s="194"/>
      <c r="HG1" s="194"/>
      <c r="HH1" s="194"/>
      <c r="HI1" s="194"/>
      <c r="HJ1" s="194"/>
      <c r="HK1" s="194"/>
      <c r="HL1" s="194"/>
      <c r="HM1" s="194"/>
      <c r="HN1" s="194"/>
      <c r="HO1" s="194"/>
    </row>
    <row r="2" spans="1:223" s="144" customFormat="1" ht="30" customHeight="1">
      <c r="A2" s="141">
        <f t="shared" ref="A2:A33" si="0">F2*G2</f>
        <v>73.5</v>
      </c>
      <c r="B2" s="66" t="s">
        <v>2341</v>
      </c>
      <c r="C2" s="15" t="s">
        <v>2048</v>
      </c>
      <c r="D2" s="151">
        <f t="shared" ref="D2:D33" si="1">(E2*0.17)*G2</f>
        <v>0</v>
      </c>
      <c r="E2" s="151"/>
      <c r="F2" s="150">
        <v>6</v>
      </c>
      <c r="G2" s="153">
        <f t="shared" ref="G2:G33" si="2">((I2*N2)+(J2*O2)+(K2*Q2)+(L2*M2)+(P2*H2))/10</f>
        <v>12.25</v>
      </c>
      <c r="H2" s="141">
        <v>50</v>
      </c>
      <c r="I2" s="142">
        <v>0.65</v>
      </c>
      <c r="J2" s="142">
        <v>0.65</v>
      </c>
      <c r="K2" s="142">
        <v>0.5</v>
      </c>
      <c r="L2" s="142">
        <v>0.1</v>
      </c>
      <c r="M2" s="141">
        <v>-100</v>
      </c>
      <c r="N2" s="141">
        <v>25</v>
      </c>
      <c r="O2" s="141">
        <v>25</v>
      </c>
      <c r="P2" s="142">
        <v>1</v>
      </c>
      <c r="Q2" s="141">
        <v>100</v>
      </c>
      <c r="R2" s="143"/>
      <c r="S2" s="143"/>
      <c r="T2" s="143"/>
      <c r="U2" s="143"/>
      <c r="V2" s="143"/>
      <c r="W2" s="143"/>
      <c r="X2" s="143"/>
    </row>
    <row r="3" spans="1:223" s="144" customFormat="1" ht="30" customHeight="1">
      <c r="A3" s="141">
        <f t="shared" si="0"/>
        <v>63</v>
      </c>
      <c r="B3" s="66" t="s">
        <v>1678</v>
      </c>
      <c r="C3" s="15" t="s">
        <v>2704</v>
      </c>
      <c r="D3" s="151">
        <f t="shared" si="1"/>
        <v>0</v>
      </c>
      <c r="E3" s="151"/>
      <c r="F3" s="150">
        <v>9</v>
      </c>
      <c r="G3" s="153">
        <f t="shared" si="2"/>
        <v>7</v>
      </c>
      <c r="H3" s="141">
        <v>25</v>
      </c>
      <c r="I3" s="142">
        <v>0.9</v>
      </c>
      <c r="J3" s="142">
        <v>0.9</v>
      </c>
      <c r="K3" s="142">
        <v>0</v>
      </c>
      <c r="L3" s="142">
        <v>0</v>
      </c>
      <c r="M3" s="141">
        <v>-100</v>
      </c>
      <c r="N3" s="141">
        <v>25</v>
      </c>
      <c r="O3" s="141">
        <v>25</v>
      </c>
      <c r="P3" s="142">
        <v>1</v>
      </c>
      <c r="Q3" s="141">
        <v>100</v>
      </c>
      <c r="R3" s="143"/>
      <c r="S3" s="143"/>
      <c r="T3" s="143"/>
      <c r="U3" s="143"/>
      <c r="V3" s="143"/>
      <c r="W3" s="143"/>
      <c r="X3" s="143"/>
    </row>
    <row r="4" spans="1:223" ht="30" customHeight="1">
      <c r="A4" s="141">
        <f t="shared" si="0"/>
        <v>60.300000000000004</v>
      </c>
      <c r="B4" s="66" t="s">
        <v>1694</v>
      </c>
      <c r="C4" s="15" t="s">
        <v>1358</v>
      </c>
      <c r="D4" s="151">
        <f t="shared" si="1"/>
        <v>0</v>
      </c>
      <c r="E4" s="151"/>
      <c r="F4" s="150">
        <v>9</v>
      </c>
      <c r="G4" s="153">
        <f t="shared" si="2"/>
        <v>6.7</v>
      </c>
      <c r="H4" s="141">
        <v>25</v>
      </c>
      <c r="I4" s="142">
        <v>0.9</v>
      </c>
      <c r="J4" s="142">
        <v>0.78</v>
      </c>
      <c r="K4" s="142">
        <v>0</v>
      </c>
      <c r="L4" s="142">
        <v>0</v>
      </c>
      <c r="M4" s="141">
        <v>-100</v>
      </c>
      <c r="N4" s="141">
        <v>25</v>
      </c>
      <c r="O4" s="141">
        <v>25</v>
      </c>
      <c r="P4" s="142">
        <v>1</v>
      </c>
      <c r="Q4" s="141">
        <v>100</v>
      </c>
    </row>
    <row r="5" spans="1:223" s="144" customFormat="1" ht="30" customHeight="1">
      <c r="A5" s="141">
        <f t="shared" si="0"/>
        <v>54</v>
      </c>
      <c r="B5" s="66" t="s">
        <v>1354</v>
      </c>
      <c r="C5" s="15" t="s">
        <v>2048</v>
      </c>
      <c r="D5" s="151">
        <f t="shared" si="1"/>
        <v>0</v>
      </c>
      <c r="E5" s="151"/>
      <c r="F5" s="150">
        <v>8</v>
      </c>
      <c r="G5" s="153">
        <f t="shared" si="2"/>
        <v>6.75</v>
      </c>
      <c r="H5" s="141">
        <v>25</v>
      </c>
      <c r="I5" s="142">
        <v>0.9</v>
      </c>
      <c r="J5" s="142">
        <v>0.8</v>
      </c>
      <c r="K5" s="142">
        <v>0</v>
      </c>
      <c r="L5" s="142">
        <v>0</v>
      </c>
      <c r="M5" s="141">
        <v>-100</v>
      </c>
      <c r="N5" s="141">
        <v>25</v>
      </c>
      <c r="O5" s="141">
        <v>25</v>
      </c>
      <c r="P5" s="142">
        <v>1</v>
      </c>
      <c r="Q5" s="141">
        <v>100</v>
      </c>
      <c r="R5" s="143"/>
      <c r="S5" s="143"/>
      <c r="T5" s="143"/>
      <c r="U5" s="143"/>
      <c r="V5" s="143"/>
      <c r="W5" s="143"/>
      <c r="X5" s="143"/>
    </row>
    <row r="6" spans="1:223" s="144" customFormat="1" ht="30" customHeight="1">
      <c r="A6" s="141">
        <f t="shared" si="0"/>
        <v>51.2</v>
      </c>
      <c r="B6" s="66" t="s">
        <v>868</v>
      </c>
      <c r="C6" s="15" t="s">
        <v>2704</v>
      </c>
      <c r="D6" s="151">
        <f t="shared" si="1"/>
        <v>0</v>
      </c>
      <c r="E6" s="151"/>
      <c r="F6" s="150">
        <v>8</v>
      </c>
      <c r="G6" s="153">
        <f t="shared" si="2"/>
        <v>6.4</v>
      </c>
      <c r="H6" s="141">
        <v>25</v>
      </c>
      <c r="I6" s="142">
        <v>0.8</v>
      </c>
      <c r="J6" s="142">
        <v>0.76</v>
      </c>
      <c r="K6" s="142">
        <v>0</v>
      </c>
      <c r="L6" s="142">
        <v>0</v>
      </c>
      <c r="M6" s="141">
        <v>-100</v>
      </c>
      <c r="N6" s="141">
        <v>25</v>
      </c>
      <c r="O6" s="141">
        <v>25</v>
      </c>
      <c r="P6" s="142">
        <v>1</v>
      </c>
      <c r="Q6" s="141">
        <v>100</v>
      </c>
      <c r="R6" s="143"/>
      <c r="S6" s="143"/>
      <c r="T6" s="143"/>
      <c r="U6" s="143"/>
      <c r="V6" s="143"/>
      <c r="W6" s="143"/>
      <c r="X6" s="143"/>
    </row>
    <row r="7" spans="1:223" s="144" customFormat="1" ht="30" customHeight="1">
      <c r="A7" s="141">
        <f t="shared" si="0"/>
        <v>46.375</v>
      </c>
      <c r="B7" s="66" t="s">
        <v>803</v>
      </c>
      <c r="C7" s="15" t="s">
        <v>1358</v>
      </c>
      <c r="D7" s="151">
        <f t="shared" si="1"/>
        <v>0</v>
      </c>
      <c r="E7" s="151"/>
      <c r="F7" s="150">
        <v>7</v>
      </c>
      <c r="G7" s="153">
        <f t="shared" si="2"/>
        <v>6.625</v>
      </c>
      <c r="H7" s="141">
        <v>35</v>
      </c>
      <c r="I7" s="142">
        <v>0.5</v>
      </c>
      <c r="J7" s="142">
        <v>0.75</v>
      </c>
      <c r="K7" s="142">
        <v>0</v>
      </c>
      <c r="L7" s="142">
        <v>0</v>
      </c>
      <c r="M7" s="141">
        <v>-100</v>
      </c>
      <c r="N7" s="141">
        <v>25</v>
      </c>
      <c r="O7" s="141">
        <v>25</v>
      </c>
      <c r="P7" s="142">
        <v>1</v>
      </c>
      <c r="Q7" s="141">
        <v>100</v>
      </c>
      <c r="R7" s="143"/>
      <c r="S7" s="143"/>
      <c r="T7" s="143"/>
      <c r="U7" s="143"/>
      <c r="V7" s="143"/>
      <c r="W7" s="143"/>
      <c r="X7" s="143"/>
    </row>
    <row r="8" spans="1:223" s="144" customFormat="1" ht="30" customHeight="1">
      <c r="A8" s="141">
        <f t="shared" si="0"/>
        <v>45</v>
      </c>
      <c r="B8" s="66" t="s">
        <v>2144</v>
      </c>
      <c r="C8" s="15" t="s">
        <v>1357</v>
      </c>
      <c r="D8" s="151">
        <f t="shared" si="1"/>
        <v>0</v>
      </c>
      <c r="E8" s="151"/>
      <c r="F8" s="150">
        <v>6</v>
      </c>
      <c r="G8" s="153">
        <f t="shared" si="2"/>
        <v>7.5</v>
      </c>
      <c r="H8" s="141">
        <v>35</v>
      </c>
      <c r="I8" s="142">
        <v>0.6</v>
      </c>
      <c r="J8" s="142">
        <v>0.6</v>
      </c>
      <c r="K8" s="142">
        <v>0.15</v>
      </c>
      <c r="L8" s="142">
        <v>0.05</v>
      </c>
      <c r="M8" s="141">
        <v>-100</v>
      </c>
      <c r="N8" s="141">
        <v>25</v>
      </c>
      <c r="O8" s="141">
        <v>25</v>
      </c>
      <c r="P8" s="142">
        <v>1</v>
      </c>
      <c r="Q8" s="141">
        <v>100</v>
      </c>
      <c r="R8" s="143"/>
      <c r="S8" s="143"/>
      <c r="T8" s="143"/>
      <c r="U8" s="143"/>
      <c r="V8" s="143"/>
      <c r="W8" s="143"/>
      <c r="X8" s="143"/>
    </row>
    <row r="9" spans="1:223" ht="30" customHeight="1">
      <c r="A9" s="141">
        <f t="shared" si="0"/>
        <v>42.2</v>
      </c>
      <c r="B9" s="66" t="s">
        <v>2717</v>
      </c>
      <c r="C9" s="15" t="s">
        <v>2048</v>
      </c>
      <c r="D9" s="151">
        <f t="shared" si="1"/>
        <v>0</v>
      </c>
      <c r="E9" s="151"/>
      <c r="F9" s="150">
        <v>8</v>
      </c>
      <c r="G9" s="153">
        <f t="shared" si="2"/>
        <v>5.2750000000000004</v>
      </c>
      <c r="H9" s="141">
        <v>34</v>
      </c>
      <c r="I9" s="142">
        <v>0.6</v>
      </c>
      <c r="J9" s="142">
        <v>0.15</v>
      </c>
      <c r="K9" s="142">
        <v>0</v>
      </c>
      <c r="L9" s="142">
        <v>0</v>
      </c>
      <c r="M9" s="141">
        <v>-100</v>
      </c>
      <c r="N9" s="141">
        <v>25</v>
      </c>
      <c r="O9" s="141">
        <v>25</v>
      </c>
      <c r="P9" s="142">
        <v>1</v>
      </c>
      <c r="Q9" s="141">
        <v>100</v>
      </c>
    </row>
    <row r="10" spans="1:223" ht="30" customHeight="1">
      <c r="A10" s="141">
        <f t="shared" si="0"/>
        <v>41.65</v>
      </c>
      <c r="B10" s="66" t="s">
        <v>1784</v>
      </c>
      <c r="C10" s="15" t="s">
        <v>1325</v>
      </c>
      <c r="D10" s="151">
        <f t="shared" si="1"/>
        <v>0</v>
      </c>
      <c r="E10" s="151"/>
      <c r="F10" s="150">
        <v>7</v>
      </c>
      <c r="G10" s="153">
        <f t="shared" si="2"/>
        <v>5.95</v>
      </c>
      <c r="H10" s="141">
        <v>32</v>
      </c>
      <c r="I10" s="142">
        <v>0.6</v>
      </c>
      <c r="J10" s="142">
        <v>0.5</v>
      </c>
      <c r="K10" s="142">
        <v>0</v>
      </c>
      <c r="L10" s="142">
        <v>0</v>
      </c>
      <c r="M10" s="141">
        <v>-100</v>
      </c>
      <c r="N10" s="141">
        <v>25</v>
      </c>
      <c r="O10" s="141">
        <v>25</v>
      </c>
      <c r="P10" s="142">
        <v>1</v>
      </c>
      <c r="Q10" s="141">
        <v>100</v>
      </c>
    </row>
    <row r="11" spans="1:223" ht="30" customHeight="1">
      <c r="A11" s="141">
        <f t="shared" si="0"/>
        <v>40.25</v>
      </c>
      <c r="B11" s="66" t="s">
        <v>2416</v>
      </c>
      <c r="C11" s="15" t="s">
        <v>1358</v>
      </c>
      <c r="D11" s="151">
        <f t="shared" si="1"/>
        <v>0</v>
      </c>
      <c r="E11" s="151"/>
      <c r="F11" s="150">
        <v>7</v>
      </c>
      <c r="G11" s="153">
        <f t="shared" si="2"/>
        <v>5.75</v>
      </c>
      <c r="H11" s="141">
        <v>35</v>
      </c>
      <c r="I11" s="142">
        <v>0.15</v>
      </c>
      <c r="J11" s="142">
        <v>0.75</v>
      </c>
      <c r="K11" s="142">
        <v>0</v>
      </c>
      <c r="L11" s="142">
        <v>0</v>
      </c>
      <c r="M11" s="141">
        <v>-100</v>
      </c>
      <c r="N11" s="141">
        <v>25</v>
      </c>
      <c r="O11" s="141">
        <v>25</v>
      </c>
      <c r="P11" s="142">
        <v>1</v>
      </c>
      <c r="Q11" s="141">
        <v>100</v>
      </c>
    </row>
    <row r="12" spans="1:223" ht="30" customHeight="1">
      <c r="A12" s="141">
        <f t="shared" si="0"/>
        <v>39.200000000000003</v>
      </c>
      <c r="B12" s="66" t="s">
        <v>1196</v>
      </c>
      <c r="C12" s="15" t="s">
        <v>2048</v>
      </c>
      <c r="D12" s="151">
        <f t="shared" si="1"/>
        <v>0</v>
      </c>
      <c r="E12" s="151"/>
      <c r="F12" s="150">
        <v>8</v>
      </c>
      <c r="G12" s="153">
        <f t="shared" si="2"/>
        <v>4.9000000000000004</v>
      </c>
      <c r="H12" s="141">
        <v>14</v>
      </c>
      <c r="I12" s="142">
        <v>0.6</v>
      </c>
      <c r="J12" s="142">
        <v>0.8</v>
      </c>
      <c r="K12" s="142">
        <v>0</v>
      </c>
      <c r="L12" s="142">
        <v>0</v>
      </c>
      <c r="M12" s="141">
        <v>-100</v>
      </c>
      <c r="N12" s="141">
        <v>25</v>
      </c>
      <c r="O12" s="141">
        <v>25</v>
      </c>
      <c r="P12" s="142">
        <v>1</v>
      </c>
      <c r="Q12" s="141">
        <v>100</v>
      </c>
    </row>
    <row r="13" spans="1:223" ht="30" customHeight="1">
      <c r="A13" s="141">
        <f t="shared" si="0"/>
        <v>36.4</v>
      </c>
      <c r="B13" s="66" t="s">
        <v>1977</v>
      </c>
      <c r="C13" s="15" t="s">
        <v>2048</v>
      </c>
      <c r="D13" s="151">
        <f t="shared" si="1"/>
        <v>0</v>
      </c>
      <c r="E13" s="151"/>
      <c r="F13" s="150">
        <v>8</v>
      </c>
      <c r="G13" s="153">
        <f t="shared" si="2"/>
        <v>4.55</v>
      </c>
      <c r="H13" s="141">
        <v>18</v>
      </c>
      <c r="I13" s="142">
        <v>0.6</v>
      </c>
      <c r="J13" s="142">
        <v>0.5</v>
      </c>
      <c r="K13" s="142">
        <v>0</v>
      </c>
      <c r="L13" s="142">
        <v>0</v>
      </c>
      <c r="M13" s="141">
        <v>-100</v>
      </c>
      <c r="N13" s="141">
        <v>25</v>
      </c>
      <c r="O13" s="141">
        <v>25</v>
      </c>
      <c r="P13" s="142">
        <v>1</v>
      </c>
      <c r="Q13" s="141">
        <v>100</v>
      </c>
    </row>
    <row r="14" spans="1:223" s="144" customFormat="1" ht="30" customHeight="1">
      <c r="A14" s="141">
        <f t="shared" si="0"/>
        <v>32.5</v>
      </c>
      <c r="B14" s="66" t="s">
        <v>1001</v>
      </c>
      <c r="C14" s="15" t="s">
        <v>2704</v>
      </c>
      <c r="D14" s="151">
        <f t="shared" si="1"/>
        <v>0</v>
      </c>
      <c r="E14" s="151"/>
      <c r="F14" s="150">
        <v>5</v>
      </c>
      <c r="G14" s="153">
        <f t="shared" si="2"/>
        <v>6.5</v>
      </c>
      <c r="H14" s="141">
        <v>25</v>
      </c>
      <c r="I14" s="142">
        <v>0.8</v>
      </c>
      <c r="J14" s="142">
        <v>0.8</v>
      </c>
      <c r="K14" s="142">
        <v>0</v>
      </c>
      <c r="L14" s="142">
        <v>0</v>
      </c>
      <c r="M14" s="141">
        <v>-100</v>
      </c>
      <c r="N14" s="141">
        <v>25</v>
      </c>
      <c r="O14" s="141">
        <v>25</v>
      </c>
      <c r="P14" s="142">
        <v>1</v>
      </c>
      <c r="Q14" s="141">
        <v>100</v>
      </c>
      <c r="R14" s="143"/>
      <c r="S14" s="143"/>
      <c r="T14" s="143"/>
      <c r="U14" s="143"/>
      <c r="V14" s="143"/>
      <c r="W14" s="143"/>
      <c r="X14" s="143"/>
    </row>
    <row r="15" spans="1:223" s="144" customFormat="1" ht="30" customHeight="1">
      <c r="A15" s="141">
        <f t="shared" si="0"/>
        <v>32.5</v>
      </c>
      <c r="B15" s="131" t="s">
        <v>72</v>
      </c>
      <c r="C15" s="15" t="s">
        <v>1358</v>
      </c>
      <c r="D15" s="151">
        <f t="shared" si="1"/>
        <v>0</v>
      </c>
      <c r="E15" s="151"/>
      <c r="F15" s="150">
        <v>5</v>
      </c>
      <c r="G15" s="153">
        <f t="shared" si="2"/>
        <v>6.5</v>
      </c>
      <c r="H15" s="141">
        <v>25</v>
      </c>
      <c r="I15" s="142">
        <v>0.9</v>
      </c>
      <c r="J15" s="142">
        <v>0.7</v>
      </c>
      <c r="K15" s="142">
        <v>0</v>
      </c>
      <c r="L15" s="142">
        <v>0</v>
      </c>
      <c r="M15" s="141">
        <v>-100</v>
      </c>
      <c r="N15" s="141">
        <v>25</v>
      </c>
      <c r="O15" s="141">
        <v>25</v>
      </c>
      <c r="P15" s="142">
        <v>1</v>
      </c>
      <c r="Q15" s="141">
        <v>100</v>
      </c>
      <c r="R15" s="143"/>
      <c r="S15" s="143"/>
      <c r="T15" s="143"/>
      <c r="U15" s="143"/>
      <c r="V15" s="143"/>
      <c r="W15" s="143"/>
      <c r="X15" s="143"/>
    </row>
    <row r="16" spans="1:223" s="144" customFormat="1" ht="30" customHeight="1">
      <c r="A16" s="141">
        <f t="shared" si="0"/>
        <v>32.375</v>
      </c>
      <c r="B16" s="66" t="s">
        <v>2417</v>
      </c>
      <c r="C16" s="15" t="s">
        <v>2704</v>
      </c>
      <c r="D16" s="151">
        <f t="shared" si="1"/>
        <v>0</v>
      </c>
      <c r="E16" s="151"/>
      <c r="F16" s="150">
        <v>7</v>
      </c>
      <c r="G16" s="153">
        <f t="shared" si="2"/>
        <v>4.625</v>
      </c>
      <c r="H16" s="141">
        <v>25</v>
      </c>
      <c r="I16" s="142">
        <v>0.45</v>
      </c>
      <c r="J16" s="142">
        <v>0.4</v>
      </c>
      <c r="K16" s="142">
        <v>0</v>
      </c>
      <c r="L16" s="142">
        <v>0</v>
      </c>
      <c r="M16" s="141">
        <v>-100</v>
      </c>
      <c r="N16" s="141">
        <v>25</v>
      </c>
      <c r="O16" s="141">
        <v>25</v>
      </c>
      <c r="P16" s="142">
        <v>1</v>
      </c>
      <c r="Q16" s="141">
        <v>100</v>
      </c>
      <c r="R16" s="143"/>
      <c r="S16" s="143"/>
      <c r="T16" s="143"/>
      <c r="U16" s="143"/>
      <c r="V16" s="143"/>
      <c r="W16" s="143"/>
      <c r="X16" s="143"/>
    </row>
    <row r="17" spans="1:24" ht="30" customHeight="1">
      <c r="A17" s="141">
        <f t="shared" si="0"/>
        <v>31</v>
      </c>
      <c r="B17" s="66" t="s">
        <v>619</v>
      </c>
      <c r="C17" s="15" t="s">
        <v>2048</v>
      </c>
      <c r="D17" s="151">
        <f t="shared" si="1"/>
        <v>0</v>
      </c>
      <c r="E17" s="151"/>
      <c r="F17" s="150">
        <v>4</v>
      </c>
      <c r="G17" s="153">
        <f t="shared" si="2"/>
        <v>7.75</v>
      </c>
      <c r="H17" s="141">
        <v>40</v>
      </c>
      <c r="I17" s="142">
        <v>0.6</v>
      </c>
      <c r="J17" s="142">
        <v>0.9</v>
      </c>
      <c r="K17" s="142">
        <v>0</v>
      </c>
      <c r="L17" s="142">
        <v>0</v>
      </c>
      <c r="M17" s="141">
        <v>-100</v>
      </c>
      <c r="N17" s="141">
        <v>25</v>
      </c>
      <c r="O17" s="141">
        <v>25</v>
      </c>
      <c r="P17" s="142">
        <v>1</v>
      </c>
      <c r="Q17" s="141">
        <v>100</v>
      </c>
    </row>
    <row r="18" spans="1:24" ht="30" customHeight="1">
      <c r="A18" s="141">
        <f t="shared" si="0"/>
        <v>29.099999999999998</v>
      </c>
      <c r="B18" s="66" t="s">
        <v>8</v>
      </c>
      <c r="C18" s="15" t="s">
        <v>1358</v>
      </c>
      <c r="D18" s="151">
        <f t="shared" si="1"/>
        <v>0</v>
      </c>
      <c r="E18" s="151"/>
      <c r="F18" s="150">
        <v>6</v>
      </c>
      <c r="G18" s="153">
        <f t="shared" si="2"/>
        <v>4.8499999999999996</v>
      </c>
      <c r="H18" s="141">
        <v>21</v>
      </c>
      <c r="I18" s="142">
        <v>0.6</v>
      </c>
      <c r="J18" s="142">
        <v>0.5</v>
      </c>
      <c r="K18" s="142">
        <v>0</v>
      </c>
      <c r="L18" s="142">
        <v>0</v>
      </c>
      <c r="M18" s="141">
        <v>-100</v>
      </c>
      <c r="N18" s="141">
        <v>25</v>
      </c>
      <c r="O18" s="141">
        <v>25</v>
      </c>
      <c r="P18" s="142">
        <v>1</v>
      </c>
      <c r="Q18" s="141">
        <v>100</v>
      </c>
    </row>
    <row r="19" spans="1:24" s="144" customFormat="1" ht="30" customHeight="1">
      <c r="A19" s="141">
        <f t="shared" si="0"/>
        <v>25.8</v>
      </c>
      <c r="B19" s="66" t="s">
        <v>1129</v>
      </c>
      <c r="C19" s="15" t="s">
        <v>2704</v>
      </c>
      <c r="D19" s="151">
        <f t="shared" si="1"/>
        <v>0</v>
      </c>
      <c r="E19" s="151"/>
      <c r="F19" s="150">
        <v>4</v>
      </c>
      <c r="G19" s="153">
        <f t="shared" si="2"/>
        <v>6.45</v>
      </c>
      <c r="H19" s="141">
        <v>33</v>
      </c>
      <c r="I19" s="142">
        <v>0.5</v>
      </c>
      <c r="J19" s="142">
        <v>0.76</v>
      </c>
      <c r="K19" s="142">
        <v>0</v>
      </c>
      <c r="L19" s="142">
        <v>0</v>
      </c>
      <c r="M19" s="141">
        <v>-100</v>
      </c>
      <c r="N19" s="141">
        <v>25</v>
      </c>
      <c r="O19" s="141">
        <v>25</v>
      </c>
      <c r="P19" s="142">
        <v>1</v>
      </c>
      <c r="Q19" s="141">
        <v>100</v>
      </c>
      <c r="R19" s="143"/>
      <c r="S19" s="143"/>
      <c r="T19" s="143"/>
      <c r="U19" s="143"/>
      <c r="V19" s="143"/>
      <c r="W19" s="143"/>
      <c r="X19" s="143"/>
    </row>
    <row r="20" spans="1:24" s="144" customFormat="1" ht="30" customHeight="1">
      <c r="A20" s="141">
        <f t="shared" si="0"/>
        <v>24</v>
      </c>
      <c r="B20" s="66" t="s">
        <v>1135</v>
      </c>
      <c r="C20" s="15" t="s">
        <v>2704</v>
      </c>
      <c r="D20" s="151">
        <f t="shared" si="1"/>
        <v>0</v>
      </c>
      <c r="E20" s="151"/>
      <c r="F20" s="150">
        <v>4</v>
      </c>
      <c r="G20" s="153">
        <f t="shared" si="2"/>
        <v>6</v>
      </c>
      <c r="H20" s="141">
        <v>25</v>
      </c>
      <c r="I20" s="142">
        <v>0.6</v>
      </c>
      <c r="J20" s="142">
        <v>0.8</v>
      </c>
      <c r="K20" s="142">
        <v>0</v>
      </c>
      <c r="L20" s="142">
        <v>0</v>
      </c>
      <c r="M20" s="141">
        <v>-100</v>
      </c>
      <c r="N20" s="141">
        <v>25</v>
      </c>
      <c r="O20" s="141">
        <v>25</v>
      </c>
      <c r="P20" s="142">
        <v>1</v>
      </c>
      <c r="Q20" s="141">
        <v>100</v>
      </c>
      <c r="R20" s="143"/>
      <c r="S20" s="143"/>
      <c r="T20" s="143"/>
      <c r="U20" s="143"/>
      <c r="V20" s="143"/>
      <c r="W20" s="143"/>
      <c r="X20" s="143"/>
    </row>
    <row r="21" spans="1:24" s="144" customFormat="1" ht="30" customHeight="1">
      <c r="A21" s="141">
        <f t="shared" si="0"/>
        <v>23.75</v>
      </c>
      <c r="B21" s="66" t="s">
        <v>1046</v>
      </c>
      <c r="C21" s="15" t="s">
        <v>2048</v>
      </c>
      <c r="D21" s="151">
        <f t="shared" si="1"/>
        <v>0</v>
      </c>
      <c r="E21" s="151"/>
      <c r="F21" s="150">
        <v>5</v>
      </c>
      <c r="G21" s="153">
        <f t="shared" si="2"/>
        <v>4.75</v>
      </c>
      <c r="H21" s="141">
        <v>20</v>
      </c>
      <c r="I21" s="142">
        <v>0.6</v>
      </c>
      <c r="J21" s="142">
        <v>0.5</v>
      </c>
      <c r="K21" s="142">
        <v>0</v>
      </c>
      <c r="L21" s="142">
        <v>0</v>
      </c>
      <c r="M21" s="141">
        <v>-100</v>
      </c>
      <c r="N21" s="141">
        <v>25</v>
      </c>
      <c r="O21" s="141">
        <v>25</v>
      </c>
      <c r="P21" s="142">
        <v>1</v>
      </c>
      <c r="Q21" s="141">
        <v>100</v>
      </c>
      <c r="R21" s="143"/>
      <c r="S21" s="143"/>
      <c r="T21" s="143"/>
      <c r="U21" s="143"/>
      <c r="V21" s="143"/>
      <c r="W21" s="143"/>
      <c r="X21" s="143"/>
    </row>
    <row r="22" spans="1:24" ht="30" customHeight="1">
      <c r="A22" s="141">
        <f t="shared" si="0"/>
        <v>23</v>
      </c>
      <c r="B22" s="66" t="s">
        <v>627</v>
      </c>
      <c r="C22" s="15" t="s">
        <v>2704</v>
      </c>
      <c r="D22" s="151">
        <f t="shared" si="1"/>
        <v>0</v>
      </c>
      <c r="E22" s="151"/>
      <c r="F22" s="150">
        <v>4</v>
      </c>
      <c r="G22" s="153">
        <f t="shared" si="2"/>
        <v>5.75</v>
      </c>
      <c r="H22" s="141">
        <v>20</v>
      </c>
      <c r="I22" s="142">
        <v>0.6</v>
      </c>
      <c r="J22" s="142">
        <v>0.9</v>
      </c>
      <c r="K22" s="142">
        <v>0</v>
      </c>
      <c r="L22" s="142">
        <v>0</v>
      </c>
      <c r="M22" s="141">
        <v>-100</v>
      </c>
      <c r="N22" s="141">
        <v>25</v>
      </c>
      <c r="O22" s="141">
        <v>25</v>
      </c>
      <c r="P22" s="142">
        <v>1</v>
      </c>
      <c r="Q22" s="141">
        <v>100</v>
      </c>
    </row>
    <row r="23" spans="1:24" s="144" customFormat="1" ht="30" customHeight="1">
      <c r="A23" s="141">
        <f t="shared" si="0"/>
        <v>22.875</v>
      </c>
      <c r="B23" s="66" t="s">
        <v>1120</v>
      </c>
      <c r="C23" s="15" t="s">
        <v>2704</v>
      </c>
      <c r="D23" s="151">
        <f t="shared" si="1"/>
        <v>0</v>
      </c>
      <c r="E23" s="151"/>
      <c r="F23" s="150">
        <v>3</v>
      </c>
      <c r="G23" s="153">
        <f t="shared" si="2"/>
        <v>7.625</v>
      </c>
      <c r="H23" s="141">
        <v>50</v>
      </c>
      <c r="I23" s="142">
        <v>0.5</v>
      </c>
      <c r="J23" s="142">
        <v>0.55000000000000004</v>
      </c>
      <c r="K23" s="142">
        <v>0</v>
      </c>
      <c r="L23" s="142">
        <v>0</v>
      </c>
      <c r="M23" s="141">
        <v>-100</v>
      </c>
      <c r="N23" s="141">
        <v>25</v>
      </c>
      <c r="O23" s="141">
        <v>25</v>
      </c>
      <c r="P23" s="142">
        <v>1</v>
      </c>
      <c r="Q23" s="141">
        <v>100</v>
      </c>
      <c r="R23" s="143"/>
      <c r="S23" s="143"/>
      <c r="T23" s="143"/>
      <c r="U23" s="143"/>
      <c r="V23" s="143"/>
      <c r="W23" s="143"/>
      <c r="X23" s="143"/>
    </row>
    <row r="24" spans="1:24" s="144" customFormat="1" ht="30" customHeight="1">
      <c r="A24" s="141">
        <f t="shared" si="0"/>
        <v>22.125</v>
      </c>
      <c r="B24" s="66" t="s">
        <v>861</v>
      </c>
      <c r="C24" s="15" t="s">
        <v>2048</v>
      </c>
      <c r="D24" s="151">
        <f t="shared" si="1"/>
        <v>0</v>
      </c>
      <c r="E24" s="151"/>
      <c r="F24" s="150">
        <v>5</v>
      </c>
      <c r="G24" s="153">
        <f t="shared" si="2"/>
        <v>4.4249999999999998</v>
      </c>
      <c r="H24" s="141">
        <v>23</v>
      </c>
      <c r="I24" s="142">
        <v>0.6</v>
      </c>
      <c r="J24" s="142">
        <v>0.25</v>
      </c>
      <c r="K24" s="142">
        <v>0</v>
      </c>
      <c r="L24" s="142">
        <v>0</v>
      </c>
      <c r="M24" s="141">
        <v>-100</v>
      </c>
      <c r="N24" s="141">
        <v>25</v>
      </c>
      <c r="O24" s="141">
        <v>25</v>
      </c>
      <c r="P24" s="142">
        <v>1</v>
      </c>
      <c r="Q24" s="141">
        <v>100</v>
      </c>
      <c r="R24" s="143"/>
      <c r="S24" s="143"/>
      <c r="T24" s="143"/>
      <c r="U24" s="143"/>
      <c r="V24" s="143"/>
      <c r="W24" s="143"/>
      <c r="X24" s="143"/>
    </row>
    <row r="25" spans="1:24" s="144" customFormat="1" ht="30" customHeight="1">
      <c r="A25" s="141">
        <f t="shared" si="0"/>
        <v>20.399999999999999</v>
      </c>
      <c r="B25" s="66" t="s">
        <v>1693</v>
      </c>
      <c r="C25" s="15" t="s">
        <v>2048</v>
      </c>
      <c r="D25" s="151">
        <f t="shared" si="1"/>
        <v>0</v>
      </c>
      <c r="E25" s="151"/>
      <c r="F25" s="150">
        <v>4</v>
      </c>
      <c r="G25" s="153">
        <f t="shared" si="2"/>
        <v>5.0999999999999996</v>
      </c>
      <c r="H25" s="141">
        <v>16</v>
      </c>
      <c r="I25" s="142">
        <v>0.6</v>
      </c>
      <c r="J25" s="142">
        <v>0.8</v>
      </c>
      <c r="K25" s="142">
        <v>0</v>
      </c>
      <c r="L25" s="142">
        <v>0</v>
      </c>
      <c r="M25" s="141">
        <v>-100</v>
      </c>
      <c r="N25" s="141">
        <v>25</v>
      </c>
      <c r="O25" s="141">
        <v>25</v>
      </c>
      <c r="P25" s="142">
        <v>1</v>
      </c>
      <c r="Q25" s="141">
        <v>100</v>
      </c>
      <c r="R25" s="143"/>
      <c r="S25" s="143"/>
      <c r="T25" s="143"/>
      <c r="U25" s="143"/>
      <c r="V25" s="143"/>
      <c r="W25" s="143"/>
      <c r="X25" s="143"/>
    </row>
    <row r="26" spans="1:24" ht="30" customHeight="1">
      <c r="A26" s="141">
        <f t="shared" si="0"/>
        <v>18.25</v>
      </c>
      <c r="B26" s="66" t="s">
        <v>2418</v>
      </c>
      <c r="C26" s="15" t="s">
        <v>2704</v>
      </c>
      <c r="D26" s="151">
        <f t="shared" si="1"/>
        <v>0</v>
      </c>
      <c r="E26" s="151"/>
      <c r="F26" s="150">
        <v>5</v>
      </c>
      <c r="G26" s="153">
        <f t="shared" si="2"/>
        <v>3.65</v>
      </c>
      <c r="H26" s="141">
        <v>14</v>
      </c>
      <c r="I26" s="142">
        <v>0.55000000000000004</v>
      </c>
      <c r="J26" s="142">
        <v>0.35</v>
      </c>
      <c r="K26" s="142">
        <v>0</v>
      </c>
      <c r="L26" s="142">
        <v>0</v>
      </c>
      <c r="M26" s="141">
        <v>-100</v>
      </c>
      <c r="N26" s="141">
        <v>25</v>
      </c>
      <c r="O26" s="141">
        <v>25</v>
      </c>
      <c r="P26" s="142">
        <v>1</v>
      </c>
      <c r="Q26" s="141">
        <v>100</v>
      </c>
    </row>
    <row r="27" spans="1:24" ht="30" customHeight="1">
      <c r="A27" s="141">
        <f t="shared" si="0"/>
        <v>16.875</v>
      </c>
      <c r="B27" s="66" t="s">
        <v>129</v>
      </c>
      <c r="C27" s="15" t="s">
        <v>1358</v>
      </c>
      <c r="D27" s="151">
        <f t="shared" si="1"/>
        <v>0</v>
      </c>
      <c r="E27" s="151"/>
      <c r="F27" s="150">
        <v>3</v>
      </c>
      <c r="G27" s="153">
        <f t="shared" si="2"/>
        <v>5.625</v>
      </c>
      <c r="H27" s="141">
        <v>40</v>
      </c>
      <c r="I27" s="142">
        <v>0.6</v>
      </c>
      <c r="J27" s="142">
        <v>0.05</v>
      </c>
      <c r="K27" s="142">
        <v>0</v>
      </c>
      <c r="L27" s="142">
        <v>0</v>
      </c>
      <c r="M27" s="141">
        <v>-100</v>
      </c>
      <c r="N27" s="141">
        <v>25</v>
      </c>
      <c r="O27" s="141">
        <v>25</v>
      </c>
      <c r="P27" s="142">
        <v>1</v>
      </c>
      <c r="Q27" s="141">
        <v>100</v>
      </c>
    </row>
    <row r="28" spans="1:24" ht="30" customHeight="1">
      <c r="A28" s="141">
        <f t="shared" si="0"/>
        <v>16.25</v>
      </c>
      <c r="B28" s="66" t="s">
        <v>2695</v>
      </c>
      <c r="C28" s="15" t="s">
        <v>2704</v>
      </c>
      <c r="D28" s="151">
        <f t="shared" si="1"/>
        <v>0</v>
      </c>
      <c r="E28" s="151"/>
      <c r="F28" s="150">
        <v>1</v>
      </c>
      <c r="G28" s="153">
        <f t="shared" si="2"/>
        <v>16.25</v>
      </c>
      <c r="H28" s="141">
        <v>15</v>
      </c>
      <c r="I28" s="142">
        <v>0.35</v>
      </c>
      <c r="J28" s="142">
        <v>5.55</v>
      </c>
      <c r="K28" s="142">
        <v>0</v>
      </c>
      <c r="L28" s="142">
        <v>0</v>
      </c>
      <c r="M28" s="141">
        <v>-100</v>
      </c>
      <c r="N28" s="141">
        <v>25</v>
      </c>
      <c r="O28" s="141">
        <v>25</v>
      </c>
      <c r="P28" s="142">
        <v>1</v>
      </c>
      <c r="Q28" s="141">
        <v>100</v>
      </c>
    </row>
    <row r="29" spans="1:24" s="144" customFormat="1" ht="30" customHeight="1">
      <c r="A29" s="141">
        <f t="shared" si="0"/>
        <v>15.4</v>
      </c>
      <c r="B29" s="66" t="s">
        <v>1094</v>
      </c>
      <c r="C29" s="15" t="s">
        <v>2704</v>
      </c>
      <c r="D29" s="151">
        <f t="shared" si="1"/>
        <v>0</v>
      </c>
      <c r="E29" s="151"/>
      <c r="F29" s="150">
        <v>4</v>
      </c>
      <c r="G29" s="153">
        <f t="shared" si="2"/>
        <v>3.85</v>
      </c>
      <c r="H29" s="141">
        <v>1</v>
      </c>
      <c r="I29" s="142">
        <v>0.6</v>
      </c>
      <c r="J29" s="142">
        <v>0.9</v>
      </c>
      <c r="K29" s="142">
        <v>0</v>
      </c>
      <c r="L29" s="142">
        <v>0</v>
      </c>
      <c r="M29" s="141">
        <v>-100</v>
      </c>
      <c r="N29" s="141">
        <v>25</v>
      </c>
      <c r="O29" s="141">
        <v>25</v>
      </c>
      <c r="P29" s="142">
        <v>1</v>
      </c>
      <c r="Q29" s="141">
        <v>100</v>
      </c>
      <c r="R29" s="143"/>
      <c r="S29" s="143"/>
      <c r="T29" s="143"/>
      <c r="U29" s="143"/>
      <c r="V29" s="143"/>
      <c r="W29" s="143"/>
      <c r="X29" s="143"/>
    </row>
    <row r="30" spans="1:24" s="144" customFormat="1" ht="30" customHeight="1">
      <c r="A30" s="141">
        <f t="shared" si="0"/>
        <v>14.25</v>
      </c>
      <c r="B30" s="66" t="s">
        <v>638</v>
      </c>
      <c r="C30" s="15" t="s">
        <v>2704</v>
      </c>
      <c r="D30" s="151">
        <f t="shared" si="1"/>
        <v>0</v>
      </c>
      <c r="E30" s="151"/>
      <c r="F30" s="150">
        <v>3</v>
      </c>
      <c r="G30" s="153">
        <f t="shared" si="2"/>
        <v>4.75</v>
      </c>
      <c r="H30" s="141">
        <v>10</v>
      </c>
      <c r="I30" s="142">
        <v>0.6</v>
      </c>
      <c r="J30" s="142">
        <v>0.9</v>
      </c>
      <c r="K30" s="142">
        <v>0</v>
      </c>
      <c r="L30" s="142">
        <v>0</v>
      </c>
      <c r="M30" s="141">
        <v>-100</v>
      </c>
      <c r="N30" s="141">
        <v>25</v>
      </c>
      <c r="O30" s="141">
        <v>25</v>
      </c>
      <c r="P30" s="142">
        <v>1</v>
      </c>
      <c r="Q30" s="141">
        <v>100</v>
      </c>
      <c r="R30" s="143"/>
      <c r="S30" s="143"/>
      <c r="T30" s="143"/>
      <c r="U30" s="143"/>
      <c r="V30" s="143"/>
      <c r="W30" s="143"/>
      <c r="X30" s="143"/>
    </row>
    <row r="31" spans="1:24" ht="30" customHeight="1">
      <c r="A31" s="141">
        <f t="shared" si="0"/>
        <v>14.2</v>
      </c>
      <c r="B31" s="66" t="s">
        <v>2342</v>
      </c>
      <c r="C31" s="15" t="s">
        <v>2704</v>
      </c>
      <c r="D31" s="151">
        <f t="shared" si="1"/>
        <v>0</v>
      </c>
      <c r="E31" s="151"/>
      <c r="F31" s="150">
        <v>4</v>
      </c>
      <c r="G31" s="153">
        <f t="shared" si="2"/>
        <v>3.55</v>
      </c>
      <c r="H31" s="141">
        <v>8</v>
      </c>
      <c r="I31" s="142">
        <v>0.65</v>
      </c>
      <c r="J31" s="142">
        <v>0.45</v>
      </c>
      <c r="K31" s="142">
        <v>0</v>
      </c>
      <c r="L31" s="142">
        <v>0</v>
      </c>
      <c r="M31" s="141">
        <v>-100</v>
      </c>
      <c r="N31" s="141">
        <v>25</v>
      </c>
      <c r="O31" s="141">
        <v>25</v>
      </c>
      <c r="P31" s="142">
        <v>1</v>
      </c>
      <c r="Q31" s="141">
        <v>100</v>
      </c>
    </row>
    <row r="32" spans="1:24" ht="30" customHeight="1">
      <c r="A32" s="141">
        <f t="shared" si="0"/>
        <v>14</v>
      </c>
      <c r="B32" s="66" t="s">
        <v>1099</v>
      </c>
      <c r="C32" s="15" t="s">
        <v>2704</v>
      </c>
      <c r="D32" s="151">
        <f t="shared" si="1"/>
        <v>0</v>
      </c>
      <c r="E32" s="151"/>
      <c r="F32" s="150">
        <v>2</v>
      </c>
      <c r="G32" s="153">
        <f t="shared" si="2"/>
        <v>7</v>
      </c>
      <c r="H32" s="141">
        <v>25</v>
      </c>
      <c r="I32" s="142">
        <v>0.9</v>
      </c>
      <c r="J32" s="142">
        <v>0.9</v>
      </c>
      <c r="K32" s="142">
        <v>0</v>
      </c>
      <c r="L32" s="142">
        <v>0</v>
      </c>
      <c r="M32" s="141">
        <v>-100</v>
      </c>
      <c r="N32" s="141">
        <v>25</v>
      </c>
      <c r="O32" s="141">
        <v>25</v>
      </c>
      <c r="P32" s="142">
        <v>1</v>
      </c>
      <c r="Q32" s="141">
        <v>100</v>
      </c>
    </row>
    <row r="33" spans="1:223" ht="30" customHeight="1">
      <c r="A33" s="141">
        <f t="shared" si="0"/>
        <v>13.25</v>
      </c>
      <c r="B33" s="66" t="s">
        <v>2694</v>
      </c>
      <c r="C33" s="15" t="s">
        <v>2704</v>
      </c>
      <c r="D33" s="151">
        <f t="shared" si="1"/>
        <v>0</v>
      </c>
      <c r="E33" s="151"/>
      <c r="F33" s="150">
        <v>1</v>
      </c>
      <c r="G33" s="153">
        <f t="shared" si="2"/>
        <v>13.25</v>
      </c>
      <c r="H33" s="141">
        <v>15</v>
      </c>
      <c r="I33" s="142">
        <v>0.15</v>
      </c>
      <c r="J33" s="142">
        <v>4.55</v>
      </c>
      <c r="K33" s="142">
        <v>0</v>
      </c>
      <c r="L33" s="142">
        <v>0</v>
      </c>
      <c r="M33" s="141">
        <v>-100</v>
      </c>
      <c r="N33" s="141">
        <v>25</v>
      </c>
      <c r="O33" s="141">
        <v>25</v>
      </c>
      <c r="P33" s="142">
        <v>1</v>
      </c>
      <c r="Q33" s="141">
        <v>100</v>
      </c>
    </row>
    <row r="34" spans="1:223" ht="30" customHeight="1">
      <c r="A34" s="141">
        <f t="shared" ref="A34:A65" si="3">F34*G34</f>
        <v>13.25</v>
      </c>
      <c r="B34" s="66" t="s">
        <v>1817</v>
      </c>
      <c r="C34" s="15" t="s">
        <v>2048</v>
      </c>
      <c r="D34" s="151">
        <f t="shared" ref="D34:D65" si="4">(E34*0.17)*G34</f>
        <v>0</v>
      </c>
      <c r="E34" s="151"/>
      <c r="F34" s="150">
        <v>2</v>
      </c>
      <c r="G34" s="153">
        <f t="shared" ref="G34:G65" si="5">((I34*N34)+(J34*O34)+(K34*Q34)+(L34*M34)+(P34*H34))/10</f>
        <v>6.625</v>
      </c>
      <c r="H34" s="141">
        <v>45</v>
      </c>
      <c r="I34" s="142">
        <v>0.6</v>
      </c>
      <c r="J34" s="142">
        <v>0.25</v>
      </c>
      <c r="K34" s="142">
        <v>0</v>
      </c>
      <c r="L34" s="142">
        <v>0</v>
      </c>
      <c r="M34" s="141">
        <v>-100</v>
      </c>
      <c r="N34" s="141">
        <v>25</v>
      </c>
      <c r="O34" s="141">
        <v>25</v>
      </c>
      <c r="P34" s="142">
        <v>1</v>
      </c>
      <c r="Q34" s="141">
        <v>100</v>
      </c>
    </row>
    <row r="35" spans="1:223" ht="30" customHeight="1">
      <c r="A35" s="141">
        <f t="shared" si="3"/>
        <v>13</v>
      </c>
      <c r="B35" s="131" t="s">
        <v>24</v>
      </c>
      <c r="C35" s="15" t="s">
        <v>2048</v>
      </c>
      <c r="D35" s="151">
        <f t="shared" si="4"/>
        <v>0</v>
      </c>
      <c r="E35" s="151"/>
      <c r="F35" s="150">
        <v>2</v>
      </c>
      <c r="G35" s="153">
        <f t="shared" si="5"/>
        <v>6.5</v>
      </c>
      <c r="H35" s="141">
        <v>40</v>
      </c>
      <c r="I35" s="142">
        <v>0.6</v>
      </c>
      <c r="J35" s="142">
        <v>0.4</v>
      </c>
      <c r="K35" s="142">
        <v>0</v>
      </c>
      <c r="L35" s="142">
        <v>0</v>
      </c>
      <c r="M35" s="141">
        <v>-100</v>
      </c>
      <c r="N35" s="141">
        <v>25</v>
      </c>
      <c r="O35" s="141">
        <v>25</v>
      </c>
      <c r="P35" s="142">
        <v>1</v>
      </c>
      <c r="Q35" s="141">
        <v>100</v>
      </c>
    </row>
    <row r="36" spans="1:223" s="144" customFormat="1" ht="30" customHeight="1">
      <c r="A36" s="141">
        <f t="shared" si="3"/>
        <v>12.25</v>
      </c>
      <c r="B36" s="66" t="s">
        <v>1618</v>
      </c>
      <c r="C36" s="15" t="s">
        <v>2048</v>
      </c>
      <c r="D36" s="151">
        <f t="shared" si="4"/>
        <v>0</v>
      </c>
      <c r="E36" s="151"/>
      <c r="F36" s="150">
        <v>2</v>
      </c>
      <c r="G36" s="153">
        <f t="shared" si="5"/>
        <v>6.125</v>
      </c>
      <c r="H36" s="141">
        <v>40</v>
      </c>
      <c r="I36" s="142">
        <v>0.6</v>
      </c>
      <c r="J36" s="142">
        <v>0.25</v>
      </c>
      <c r="K36" s="142">
        <v>0</v>
      </c>
      <c r="L36" s="142">
        <v>0</v>
      </c>
      <c r="M36" s="141">
        <v>-100</v>
      </c>
      <c r="N36" s="141">
        <v>25</v>
      </c>
      <c r="O36" s="141">
        <v>25</v>
      </c>
      <c r="P36" s="142">
        <v>1</v>
      </c>
      <c r="Q36" s="141">
        <v>100</v>
      </c>
      <c r="R36" s="143"/>
      <c r="S36" s="143"/>
      <c r="T36" s="143"/>
      <c r="U36" s="143"/>
      <c r="V36" s="143"/>
      <c r="W36" s="143"/>
      <c r="X36" s="143"/>
    </row>
    <row r="37" spans="1:223" ht="30" customHeight="1">
      <c r="A37" s="141">
        <f t="shared" si="3"/>
        <v>11.9</v>
      </c>
      <c r="B37" s="66" t="s">
        <v>1800</v>
      </c>
      <c r="C37" s="15" t="s">
        <v>2048</v>
      </c>
      <c r="D37" s="151">
        <f t="shared" si="4"/>
        <v>0</v>
      </c>
      <c r="E37" s="151"/>
      <c r="F37" s="150">
        <v>2</v>
      </c>
      <c r="G37" s="153">
        <f t="shared" si="5"/>
        <v>5.95</v>
      </c>
      <c r="H37" s="141">
        <v>10</v>
      </c>
      <c r="I37" s="142">
        <v>1</v>
      </c>
      <c r="J37" s="142">
        <v>0.9</v>
      </c>
      <c r="K37" s="142">
        <v>0.02</v>
      </c>
      <c r="L37" s="142">
        <v>0</v>
      </c>
      <c r="M37" s="141">
        <v>-100</v>
      </c>
      <c r="N37" s="141">
        <v>25</v>
      </c>
      <c r="O37" s="141">
        <v>25</v>
      </c>
      <c r="P37" s="142">
        <v>1</v>
      </c>
      <c r="Q37" s="141">
        <v>100</v>
      </c>
    </row>
    <row r="38" spans="1:223" s="144" customFormat="1" ht="30" customHeight="1">
      <c r="A38" s="141">
        <f t="shared" si="3"/>
        <v>11.75</v>
      </c>
      <c r="B38" s="66" t="s">
        <v>2693</v>
      </c>
      <c r="C38" s="15" t="s">
        <v>2704</v>
      </c>
      <c r="D38" s="151">
        <f t="shared" si="4"/>
        <v>0</v>
      </c>
      <c r="E38" s="151"/>
      <c r="F38" s="150">
        <v>1</v>
      </c>
      <c r="G38" s="153">
        <f t="shared" si="5"/>
        <v>11.75</v>
      </c>
      <c r="H38" s="141">
        <v>50</v>
      </c>
      <c r="I38" s="142">
        <v>0.15</v>
      </c>
      <c r="J38" s="142">
        <v>2.5499999999999998</v>
      </c>
      <c r="K38" s="142">
        <v>0</v>
      </c>
      <c r="L38" s="142">
        <v>0</v>
      </c>
      <c r="M38" s="141">
        <v>-100</v>
      </c>
      <c r="N38" s="141">
        <v>25</v>
      </c>
      <c r="O38" s="141">
        <v>25</v>
      </c>
      <c r="P38" s="142">
        <v>1</v>
      </c>
      <c r="Q38" s="141">
        <v>100</v>
      </c>
      <c r="R38" s="143"/>
      <c r="S38" s="143"/>
      <c r="T38" s="143"/>
      <c r="U38" s="143"/>
      <c r="V38" s="143"/>
      <c r="W38" s="143"/>
      <c r="X38" s="143"/>
    </row>
    <row r="39" spans="1:223" ht="30" customHeight="1">
      <c r="A39" s="141">
        <f t="shared" si="3"/>
        <v>11.7</v>
      </c>
      <c r="B39" s="66" t="s">
        <v>1134</v>
      </c>
      <c r="C39" s="15" t="s">
        <v>2704</v>
      </c>
      <c r="D39" s="151">
        <f t="shared" si="4"/>
        <v>0</v>
      </c>
      <c r="E39" s="151"/>
      <c r="F39" s="150">
        <v>3</v>
      </c>
      <c r="G39" s="153">
        <f t="shared" si="5"/>
        <v>3.9</v>
      </c>
      <c r="H39" s="141">
        <v>4</v>
      </c>
      <c r="I39" s="142">
        <v>0.6</v>
      </c>
      <c r="J39" s="142">
        <v>0.8</v>
      </c>
      <c r="K39" s="142">
        <v>0</v>
      </c>
      <c r="L39" s="142">
        <v>0</v>
      </c>
      <c r="M39" s="141">
        <v>-100</v>
      </c>
      <c r="N39" s="141">
        <v>25</v>
      </c>
      <c r="O39" s="141">
        <v>25</v>
      </c>
      <c r="P39" s="142">
        <v>1</v>
      </c>
      <c r="Q39" s="141">
        <v>100</v>
      </c>
    </row>
    <row r="40" spans="1:223" ht="30" customHeight="1">
      <c r="A40" s="141">
        <f t="shared" si="3"/>
        <v>11.5</v>
      </c>
      <c r="B40" s="66" t="s">
        <v>635</v>
      </c>
      <c r="C40" s="15" t="s">
        <v>2704</v>
      </c>
      <c r="D40" s="151">
        <f t="shared" si="4"/>
        <v>0</v>
      </c>
      <c r="E40" s="151"/>
      <c r="F40" s="150">
        <v>2</v>
      </c>
      <c r="G40" s="153">
        <f t="shared" si="5"/>
        <v>5.75</v>
      </c>
      <c r="H40" s="141">
        <v>20</v>
      </c>
      <c r="I40" s="142">
        <v>0.6</v>
      </c>
      <c r="J40" s="142">
        <v>0.9</v>
      </c>
      <c r="K40" s="142">
        <v>0</v>
      </c>
      <c r="L40" s="142">
        <v>0</v>
      </c>
      <c r="M40" s="141">
        <v>-100</v>
      </c>
      <c r="N40" s="141">
        <v>25</v>
      </c>
      <c r="O40" s="141">
        <v>25</v>
      </c>
      <c r="P40" s="142">
        <v>1</v>
      </c>
      <c r="Q40" s="141">
        <v>100</v>
      </c>
    </row>
    <row r="41" spans="1:223" ht="30" customHeight="1">
      <c r="A41" s="141">
        <f t="shared" si="3"/>
        <v>11.5</v>
      </c>
      <c r="B41" s="66" t="s">
        <v>2715</v>
      </c>
      <c r="C41" s="15" t="s">
        <v>1357</v>
      </c>
      <c r="D41" s="151">
        <f t="shared" si="4"/>
        <v>0</v>
      </c>
      <c r="E41" s="151"/>
      <c r="F41" s="150">
        <v>5</v>
      </c>
      <c r="G41" s="153">
        <f t="shared" si="5"/>
        <v>2.2999999999999998</v>
      </c>
      <c r="H41" s="141">
        <v>23</v>
      </c>
      <c r="I41" s="142">
        <v>0</v>
      </c>
      <c r="J41" s="142">
        <v>0</v>
      </c>
      <c r="K41" s="142">
        <v>0</v>
      </c>
      <c r="L41" s="142">
        <v>0</v>
      </c>
      <c r="M41" s="141">
        <v>-100</v>
      </c>
      <c r="N41" s="141">
        <v>25</v>
      </c>
      <c r="O41" s="141">
        <v>25</v>
      </c>
      <c r="P41" s="142">
        <v>1</v>
      </c>
      <c r="Q41" s="141">
        <v>100</v>
      </c>
    </row>
    <row r="42" spans="1:223" ht="30" customHeight="1">
      <c r="A42" s="141">
        <f t="shared" si="3"/>
        <v>11.15</v>
      </c>
      <c r="B42" s="66" t="s">
        <v>1123</v>
      </c>
      <c r="C42" s="15" t="s">
        <v>2048</v>
      </c>
      <c r="D42" s="151">
        <f t="shared" si="4"/>
        <v>0</v>
      </c>
      <c r="E42" s="151"/>
      <c r="F42" s="150">
        <v>2</v>
      </c>
      <c r="G42" s="153">
        <f t="shared" si="5"/>
        <v>5.5750000000000002</v>
      </c>
      <c r="H42" s="141">
        <v>37</v>
      </c>
      <c r="I42" s="142">
        <v>0.6</v>
      </c>
      <c r="J42" s="142">
        <v>0.15</v>
      </c>
      <c r="K42" s="142">
        <v>0</v>
      </c>
      <c r="L42" s="142">
        <v>0</v>
      </c>
      <c r="M42" s="141">
        <v>-100</v>
      </c>
      <c r="N42" s="141">
        <v>25</v>
      </c>
      <c r="O42" s="141">
        <v>25</v>
      </c>
      <c r="P42" s="142">
        <v>1</v>
      </c>
      <c r="Q42" s="141">
        <v>100</v>
      </c>
    </row>
    <row r="43" spans="1:223" s="145" customFormat="1" ht="30" customHeight="1">
      <c r="A43" s="141">
        <f t="shared" si="3"/>
        <v>10.95</v>
      </c>
      <c r="B43" s="66" t="s">
        <v>1342</v>
      </c>
      <c r="C43" s="15" t="s">
        <v>2048</v>
      </c>
      <c r="D43" s="151">
        <f t="shared" si="4"/>
        <v>0</v>
      </c>
      <c r="E43" s="151"/>
      <c r="F43" s="150">
        <v>3</v>
      </c>
      <c r="G43" s="153">
        <f t="shared" si="5"/>
        <v>3.65</v>
      </c>
      <c r="H43" s="141">
        <v>14</v>
      </c>
      <c r="I43" s="142">
        <v>0.6</v>
      </c>
      <c r="J43" s="142">
        <v>0.3</v>
      </c>
      <c r="K43" s="142">
        <v>0</v>
      </c>
      <c r="L43" s="142">
        <v>0</v>
      </c>
      <c r="M43" s="141">
        <v>-100</v>
      </c>
      <c r="N43" s="141">
        <v>25</v>
      </c>
      <c r="O43" s="141">
        <v>25</v>
      </c>
      <c r="P43" s="142">
        <v>1</v>
      </c>
      <c r="Q43" s="141">
        <v>100</v>
      </c>
      <c r="R43" s="143"/>
      <c r="S43" s="143"/>
      <c r="T43" s="143"/>
      <c r="U43" s="143"/>
      <c r="V43" s="143"/>
      <c r="W43" s="143"/>
      <c r="X43" s="143"/>
      <c r="Y43" s="144"/>
      <c r="Z43" s="144"/>
      <c r="AA43" s="144"/>
      <c r="AB43" s="144"/>
      <c r="AC43" s="144"/>
      <c r="AD43" s="144"/>
      <c r="AE43" s="144"/>
      <c r="AF43" s="144"/>
      <c r="AG43" s="144"/>
      <c r="AH43" s="144"/>
      <c r="AI43" s="144"/>
      <c r="AJ43" s="144"/>
      <c r="AK43" s="144"/>
      <c r="AL43" s="144"/>
      <c r="AM43" s="144"/>
      <c r="AN43" s="144"/>
      <c r="AO43" s="144"/>
      <c r="AP43" s="144"/>
      <c r="AQ43" s="144"/>
      <c r="AR43" s="144"/>
      <c r="AS43" s="144"/>
      <c r="AT43" s="144"/>
      <c r="AU43" s="144"/>
      <c r="AV43" s="144"/>
      <c r="AW43" s="144"/>
      <c r="AX43" s="144"/>
      <c r="AY43" s="144"/>
      <c r="AZ43" s="144"/>
      <c r="BA43" s="144"/>
      <c r="BB43" s="144"/>
      <c r="BC43" s="144"/>
      <c r="BD43" s="144"/>
      <c r="BE43" s="144"/>
      <c r="BF43" s="144"/>
      <c r="BG43" s="144"/>
      <c r="BH43" s="144"/>
      <c r="BI43" s="144"/>
      <c r="BJ43" s="144"/>
      <c r="BK43" s="144"/>
      <c r="BL43" s="144"/>
      <c r="BM43" s="144"/>
      <c r="BN43" s="144"/>
      <c r="BO43" s="144"/>
      <c r="BP43" s="144"/>
      <c r="BQ43" s="144"/>
      <c r="BR43" s="144"/>
      <c r="BS43" s="144"/>
      <c r="BT43" s="144"/>
      <c r="BU43" s="144"/>
      <c r="BV43" s="144"/>
      <c r="BW43" s="144"/>
      <c r="BX43" s="144"/>
      <c r="BY43" s="144"/>
      <c r="BZ43" s="144"/>
      <c r="CA43" s="144"/>
      <c r="CB43" s="144"/>
      <c r="CC43" s="144"/>
      <c r="CD43" s="144"/>
      <c r="CE43" s="144"/>
      <c r="CF43" s="144"/>
      <c r="CG43" s="144"/>
      <c r="CH43" s="144"/>
      <c r="CI43" s="144"/>
      <c r="CJ43" s="144"/>
      <c r="CK43" s="144"/>
      <c r="CL43" s="144"/>
      <c r="CM43" s="144"/>
      <c r="CN43" s="144"/>
      <c r="CO43" s="144"/>
      <c r="CP43" s="144"/>
      <c r="CQ43" s="144"/>
      <c r="CR43" s="144"/>
      <c r="CS43" s="144"/>
      <c r="CT43" s="144"/>
      <c r="CU43" s="144"/>
      <c r="CV43" s="144"/>
      <c r="CW43" s="144"/>
      <c r="CX43" s="144"/>
      <c r="CY43" s="144"/>
      <c r="CZ43" s="144"/>
      <c r="DA43" s="144"/>
      <c r="DB43" s="144"/>
      <c r="DC43" s="144"/>
      <c r="DD43" s="144"/>
      <c r="DE43" s="144"/>
      <c r="DF43" s="144"/>
      <c r="DG43" s="144"/>
      <c r="DH43" s="144"/>
      <c r="DI43" s="144"/>
      <c r="DJ43" s="144"/>
      <c r="DK43" s="144"/>
      <c r="DL43" s="144"/>
      <c r="DM43" s="144"/>
      <c r="DN43" s="144"/>
      <c r="DO43" s="144"/>
      <c r="DP43" s="144"/>
      <c r="DQ43" s="144"/>
      <c r="DR43" s="144"/>
      <c r="DS43" s="144"/>
      <c r="DT43" s="144"/>
      <c r="DU43" s="144"/>
      <c r="DV43" s="144"/>
      <c r="DW43" s="144"/>
      <c r="DX43" s="144"/>
      <c r="DY43" s="144"/>
      <c r="DZ43" s="144"/>
      <c r="EA43" s="144"/>
      <c r="EB43" s="144"/>
      <c r="EC43" s="144"/>
      <c r="ED43" s="144"/>
      <c r="EE43" s="144"/>
      <c r="EF43" s="144"/>
      <c r="EG43" s="144"/>
      <c r="EH43" s="144"/>
      <c r="EI43" s="144"/>
      <c r="EJ43" s="144"/>
      <c r="EK43" s="144"/>
      <c r="EL43" s="144"/>
      <c r="EM43" s="144"/>
      <c r="EN43" s="144"/>
      <c r="EO43" s="144"/>
      <c r="EP43" s="144"/>
      <c r="EQ43" s="144"/>
      <c r="ER43" s="144"/>
      <c r="ES43" s="144"/>
      <c r="ET43" s="144"/>
      <c r="EU43" s="144"/>
      <c r="EV43" s="144"/>
      <c r="EW43" s="144"/>
      <c r="EX43" s="144"/>
      <c r="EY43" s="144"/>
      <c r="EZ43" s="144"/>
      <c r="FA43" s="144"/>
      <c r="FB43" s="144"/>
      <c r="FC43" s="144"/>
      <c r="FD43" s="144"/>
      <c r="FE43" s="144"/>
      <c r="FF43" s="144"/>
      <c r="FG43" s="144"/>
      <c r="FH43" s="144"/>
      <c r="FI43" s="144"/>
      <c r="FJ43" s="144"/>
      <c r="FK43" s="144"/>
      <c r="FL43" s="144"/>
      <c r="FM43" s="144"/>
      <c r="FN43" s="144"/>
      <c r="FO43" s="144"/>
      <c r="FP43" s="144"/>
      <c r="FQ43" s="144"/>
      <c r="FR43" s="144"/>
      <c r="FS43" s="144"/>
      <c r="FT43" s="144"/>
      <c r="FU43" s="144"/>
      <c r="FV43" s="144"/>
      <c r="FW43" s="144"/>
      <c r="FX43" s="144"/>
      <c r="FY43" s="144"/>
      <c r="FZ43" s="144"/>
      <c r="GA43" s="144"/>
      <c r="GB43" s="144"/>
      <c r="GC43" s="144"/>
      <c r="GD43" s="144"/>
      <c r="GE43" s="144"/>
      <c r="GF43" s="144"/>
      <c r="GG43" s="144"/>
      <c r="GH43" s="144"/>
      <c r="GI43" s="144"/>
      <c r="GJ43" s="144"/>
      <c r="GK43" s="144"/>
      <c r="GL43" s="144"/>
      <c r="GM43" s="144"/>
      <c r="GN43" s="144"/>
      <c r="GO43" s="144"/>
      <c r="GP43" s="144"/>
      <c r="GQ43" s="144"/>
      <c r="GR43" s="144"/>
      <c r="GS43" s="144"/>
      <c r="GT43" s="144"/>
      <c r="GU43" s="144"/>
      <c r="GV43" s="144"/>
      <c r="GW43" s="144"/>
      <c r="GX43" s="144"/>
      <c r="GY43" s="144"/>
      <c r="GZ43" s="144"/>
      <c r="HA43" s="144"/>
      <c r="HB43" s="144"/>
      <c r="HC43" s="144"/>
      <c r="HD43" s="144"/>
      <c r="HE43" s="144"/>
      <c r="HF43" s="144"/>
      <c r="HG43" s="144"/>
      <c r="HH43" s="144"/>
      <c r="HI43" s="144"/>
      <c r="HJ43" s="144"/>
      <c r="HK43" s="144"/>
      <c r="HL43" s="144"/>
      <c r="HM43" s="144"/>
      <c r="HN43" s="144"/>
      <c r="HO43" s="144"/>
    </row>
    <row r="44" spans="1:223" s="144" customFormat="1" ht="30" customHeight="1">
      <c r="A44" s="141">
        <f t="shared" si="3"/>
        <v>10.875</v>
      </c>
      <c r="B44" s="66" t="s">
        <v>2481</v>
      </c>
      <c r="C44" s="15" t="s">
        <v>2048</v>
      </c>
      <c r="D44" s="151">
        <f t="shared" si="4"/>
        <v>0</v>
      </c>
      <c r="E44" s="151"/>
      <c r="F44" s="150">
        <v>3</v>
      </c>
      <c r="G44" s="153">
        <f t="shared" si="5"/>
        <v>3.625</v>
      </c>
      <c r="H44" s="141">
        <v>20</v>
      </c>
      <c r="I44" s="142">
        <v>0.25</v>
      </c>
      <c r="J44" s="142">
        <v>0.4</v>
      </c>
      <c r="K44" s="142">
        <v>0</v>
      </c>
      <c r="L44" s="142">
        <v>0</v>
      </c>
      <c r="M44" s="141">
        <v>-100</v>
      </c>
      <c r="N44" s="141">
        <v>25</v>
      </c>
      <c r="O44" s="141">
        <v>25</v>
      </c>
      <c r="P44" s="142">
        <v>1</v>
      </c>
      <c r="Q44" s="141">
        <v>100</v>
      </c>
      <c r="R44" s="143"/>
      <c r="S44" s="143"/>
      <c r="T44" s="143"/>
      <c r="U44" s="143"/>
      <c r="V44" s="143"/>
      <c r="W44" s="143"/>
      <c r="X44" s="143"/>
    </row>
    <row r="45" spans="1:223" s="144" customFormat="1" ht="30" customHeight="1">
      <c r="A45" s="141">
        <f t="shared" si="3"/>
        <v>10.4</v>
      </c>
      <c r="B45" s="66" t="s">
        <v>2040</v>
      </c>
      <c r="C45" s="15" t="s">
        <v>2704</v>
      </c>
      <c r="D45" s="151">
        <f t="shared" si="4"/>
        <v>0</v>
      </c>
      <c r="E45" s="151"/>
      <c r="F45" s="150">
        <v>2</v>
      </c>
      <c r="G45" s="153">
        <f t="shared" si="5"/>
        <v>5.2</v>
      </c>
      <c r="H45" s="141">
        <v>10</v>
      </c>
      <c r="I45" s="142">
        <v>0.5</v>
      </c>
      <c r="J45" s="142">
        <v>0.7</v>
      </c>
      <c r="K45" s="142">
        <v>0.15</v>
      </c>
      <c r="L45" s="142">
        <v>0.03</v>
      </c>
      <c r="M45" s="141">
        <v>-100</v>
      </c>
      <c r="N45" s="141">
        <v>25</v>
      </c>
      <c r="O45" s="141">
        <v>25</v>
      </c>
      <c r="P45" s="142">
        <v>1</v>
      </c>
      <c r="Q45" s="141">
        <v>100</v>
      </c>
      <c r="R45" s="143"/>
      <c r="S45" s="143"/>
      <c r="T45" s="143"/>
      <c r="U45" s="143"/>
      <c r="V45" s="143"/>
      <c r="W45" s="143"/>
      <c r="X45" s="143"/>
    </row>
    <row r="46" spans="1:223" ht="30" customHeight="1">
      <c r="A46" s="141">
        <f t="shared" si="3"/>
        <v>9.25</v>
      </c>
      <c r="B46" s="66" t="s">
        <v>130</v>
      </c>
      <c r="C46" s="15" t="s">
        <v>2048</v>
      </c>
      <c r="D46" s="151">
        <f t="shared" si="4"/>
        <v>0</v>
      </c>
      <c r="E46" s="151"/>
      <c r="F46" s="150">
        <v>2</v>
      </c>
      <c r="G46" s="153">
        <f t="shared" si="5"/>
        <v>4.625</v>
      </c>
      <c r="H46" s="141">
        <v>25</v>
      </c>
      <c r="I46" s="142">
        <v>0.6</v>
      </c>
      <c r="J46" s="142">
        <v>0.25</v>
      </c>
      <c r="K46" s="142">
        <v>0</v>
      </c>
      <c r="L46" s="142">
        <v>0</v>
      </c>
      <c r="M46" s="141">
        <v>-100</v>
      </c>
      <c r="N46" s="141">
        <v>25</v>
      </c>
      <c r="O46" s="141">
        <v>25</v>
      </c>
      <c r="P46" s="142">
        <v>1</v>
      </c>
      <c r="Q46" s="141">
        <v>100</v>
      </c>
    </row>
    <row r="47" spans="1:223" ht="30" customHeight="1">
      <c r="A47" s="141">
        <f t="shared" si="3"/>
        <v>9.15</v>
      </c>
      <c r="B47" s="66" t="s">
        <v>2711</v>
      </c>
      <c r="C47" s="15" t="s">
        <v>1325</v>
      </c>
      <c r="D47" s="151">
        <f t="shared" si="4"/>
        <v>0</v>
      </c>
      <c r="E47" s="151"/>
      <c r="F47" s="150">
        <v>2</v>
      </c>
      <c r="G47" s="153">
        <f t="shared" si="5"/>
        <v>4.5750000000000002</v>
      </c>
      <c r="H47" s="141">
        <v>14</v>
      </c>
      <c r="I47" s="142">
        <v>0.6</v>
      </c>
      <c r="J47" s="142">
        <v>0.67</v>
      </c>
      <c r="K47" s="142">
        <v>0</v>
      </c>
      <c r="L47" s="142">
        <v>0</v>
      </c>
      <c r="M47" s="141">
        <v>-100</v>
      </c>
      <c r="N47" s="141">
        <v>25</v>
      </c>
      <c r="O47" s="141">
        <v>25</v>
      </c>
      <c r="P47" s="142">
        <v>1</v>
      </c>
      <c r="Q47" s="141">
        <v>100</v>
      </c>
    </row>
    <row r="48" spans="1:223" s="144" customFormat="1" ht="30" customHeight="1">
      <c r="A48" s="141">
        <f t="shared" si="3"/>
        <v>8.6999999999999993</v>
      </c>
      <c r="B48" s="131" t="s">
        <v>32</v>
      </c>
      <c r="C48" s="15" t="s">
        <v>2048</v>
      </c>
      <c r="D48" s="151">
        <f t="shared" si="4"/>
        <v>0</v>
      </c>
      <c r="E48" s="151"/>
      <c r="F48" s="150">
        <v>2</v>
      </c>
      <c r="G48" s="153">
        <f t="shared" si="5"/>
        <v>4.3499999999999996</v>
      </c>
      <c r="H48" s="141">
        <v>26</v>
      </c>
      <c r="I48" s="142">
        <v>0.6</v>
      </c>
      <c r="J48" s="142">
        <v>0.1</v>
      </c>
      <c r="K48" s="142">
        <v>0</v>
      </c>
      <c r="L48" s="142">
        <v>0</v>
      </c>
      <c r="M48" s="141">
        <v>-100</v>
      </c>
      <c r="N48" s="141">
        <v>25</v>
      </c>
      <c r="O48" s="141">
        <v>25</v>
      </c>
      <c r="P48" s="142">
        <v>1</v>
      </c>
      <c r="Q48" s="141">
        <v>100</v>
      </c>
      <c r="R48" s="143"/>
      <c r="S48" s="143"/>
      <c r="T48" s="143"/>
      <c r="U48" s="143"/>
      <c r="V48" s="143"/>
      <c r="W48" s="143"/>
      <c r="X48" s="143"/>
    </row>
    <row r="49" spans="1:223" s="144" customFormat="1" ht="30" customHeight="1">
      <c r="A49" s="141">
        <f t="shared" si="3"/>
        <v>8.6999999999999993</v>
      </c>
      <c r="B49" s="66" t="s">
        <v>1236</v>
      </c>
      <c r="C49" s="15" t="s">
        <v>2048</v>
      </c>
      <c r="D49" s="151">
        <f t="shared" si="4"/>
        <v>0</v>
      </c>
      <c r="E49" s="151"/>
      <c r="F49" s="150">
        <v>2</v>
      </c>
      <c r="G49" s="153">
        <f t="shared" si="5"/>
        <v>4.3499999999999996</v>
      </c>
      <c r="H49" s="141">
        <v>26</v>
      </c>
      <c r="I49" s="142">
        <v>0.6</v>
      </c>
      <c r="J49" s="142">
        <v>0.1</v>
      </c>
      <c r="K49" s="142">
        <v>0</v>
      </c>
      <c r="L49" s="142">
        <v>0</v>
      </c>
      <c r="M49" s="141">
        <v>-100</v>
      </c>
      <c r="N49" s="141">
        <v>25</v>
      </c>
      <c r="O49" s="141">
        <v>25</v>
      </c>
      <c r="P49" s="142">
        <v>1</v>
      </c>
      <c r="Q49" s="141">
        <v>100</v>
      </c>
      <c r="R49" s="143"/>
      <c r="S49" s="143"/>
      <c r="T49" s="143"/>
      <c r="U49" s="143"/>
      <c r="V49" s="143"/>
      <c r="W49" s="143"/>
      <c r="X49" s="143"/>
    </row>
    <row r="50" spans="1:223" s="144" customFormat="1" ht="30" customHeight="1">
      <c r="A50" s="141">
        <f t="shared" si="3"/>
        <v>7</v>
      </c>
      <c r="B50" s="66" t="s">
        <v>1431</v>
      </c>
      <c r="C50" s="15" t="s">
        <v>2704</v>
      </c>
      <c r="D50" s="151">
        <f t="shared" si="4"/>
        <v>0</v>
      </c>
      <c r="E50" s="151"/>
      <c r="F50" s="150">
        <v>1</v>
      </c>
      <c r="G50" s="153">
        <f t="shared" si="5"/>
        <v>7</v>
      </c>
      <c r="H50" s="141">
        <v>25</v>
      </c>
      <c r="I50" s="142">
        <v>0.9</v>
      </c>
      <c r="J50" s="142">
        <v>0.9</v>
      </c>
      <c r="K50" s="142">
        <v>0</v>
      </c>
      <c r="L50" s="142">
        <v>0</v>
      </c>
      <c r="M50" s="141">
        <v>-100</v>
      </c>
      <c r="N50" s="141">
        <v>25</v>
      </c>
      <c r="O50" s="141">
        <v>25</v>
      </c>
      <c r="P50" s="142">
        <v>1</v>
      </c>
      <c r="Q50" s="141">
        <v>100</v>
      </c>
      <c r="R50" s="143"/>
      <c r="S50" s="143"/>
      <c r="T50" s="143"/>
      <c r="U50" s="143"/>
      <c r="V50" s="143"/>
      <c r="W50" s="143"/>
      <c r="X50" s="143"/>
    </row>
    <row r="51" spans="1:223" s="144" customFormat="1" ht="30" customHeight="1">
      <c r="A51" s="141">
        <f t="shared" si="3"/>
        <v>6.25</v>
      </c>
      <c r="B51" s="66" t="s">
        <v>1105</v>
      </c>
      <c r="C51" s="15" t="s">
        <v>2704</v>
      </c>
      <c r="D51" s="151">
        <f t="shared" si="4"/>
        <v>0</v>
      </c>
      <c r="E51" s="151"/>
      <c r="F51" s="150">
        <v>1</v>
      </c>
      <c r="G51" s="153">
        <f t="shared" si="5"/>
        <v>6.25</v>
      </c>
      <c r="H51" s="141">
        <v>25</v>
      </c>
      <c r="I51" s="142">
        <v>0.6</v>
      </c>
      <c r="J51" s="142">
        <v>0.9</v>
      </c>
      <c r="K51" s="142">
        <v>0</v>
      </c>
      <c r="L51" s="142">
        <v>0</v>
      </c>
      <c r="M51" s="141">
        <v>-100</v>
      </c>
      <c r="N51" s="141">
        <v>25</v>
      </c>
      <c r="O51" s="141">
        <v>25</v>
      </c>
      <c r="P51" s="142">
        <v>1</v>
      </c>
      <c r="Q51" s="141">
        <v>100</v>
      </c>
      <c r="R51" s="143"/>
      <c r="S51" s="143"/>
      <c r="T51" s="143"/>
      <c r="U51" s="143"/>
      <c r="V51" s="143"/>
      <c r="W51" s="143"/>
      <c r="X51" s="143"/>
    </row>
    <row r="52" spans="1:223" ht="30" customHeight="1">
      <c r="A52" s="141">
        <f t="shared" si="3"/>
        <v>6.125</v>
      </c>
      <c r="B52" s="66" t="s">
        <v>1749</v>
      </c>
      <c r="C52" s="15" t="s">
        <v>2704</v>
      </c>
      <c r="D52" s="151">
        <f t="shared" si="4"/>
        <v>0</v>
      </c>
      <c r="E52" s="151"/>
      <c r="F52" s="150">
        <v>1</v>
      </c>
      <c r="G52" s="153">
        <f t="shared" si="5"/>
        <v>6.125</v>
      </c>
      <c r="H52" s="141">
        <v>25</v>
      </c>
      <c r="I52" s="142">
        <v>0.75</v>
      </c>
      <c r="J52" s="142">
        <v>0.7</v>
      </c>
      <c r="K52" s="142">
        <v>0</v>
      </c>
      <c r="L52" s="142">
        <v>0</v>
      </c>
      <c r="M52" s="141">
        <v>-100</v>
      </c>
      <c r="N52" s="141">
        <v>25</v>
      </c>
      <c r="O52" s="141">
        <v>25</v>
      </c>
      <c r="P52" s="142">
        <v>1</v>
      </c>
      <c r="Q52" s="141">
        <v>100</v>
      </c>
    </row>
    <row r="53" spans="1:223" s="144" customFormat="1" ht="30" customHeight="1">
      <c r="A53" s="141">
        <f t="shared" si="3"/>
        <v>6.125</v>
      </c>
      <c r="B53" s="66" t="s">
        <v>1996</v>
      </c>
      <c r="C53" s="15" t="s">
        <v>2704</v>
      </c>
      <c r="D53" s="151">
        <f t="shared" si="4"/>
        <v>0</v>
      </c>
      <c r="E53" s="151"/>
      <c r="F53" s="150">
        <v>1</v>
      </c>
      <c r="G53" s="153">
        <f t="shared" si="5"/>
        <v>6.125</v>
      </c>
      <c r="H53" s="141">
        <v>25</v>
      </c>
      <c r="I53" s="142">
        <v>0.75</v>
      </c>
      <c r="J53" s="142">
        <v>0.7</v>
      </c>
      <c r="K53" s="142">
        <v>0</v>
      </c>
      <c r="L53" s="142">
        <v>0</v>
      </c>
      <c r="M53" s="141">
        <v>-100</v>
      </c>
      <c r="N53" s="141">
        <v>25</v>
      </c>
      <c r="O53" s="141">
        <v>25</v>
      </c>
      <c r="P53" s="142">
        <v>1</v>
      </c>
      <c r="Q53" s="141">
        <v>100</v>
      </c>
      <c r="R53" s="143"/>
      <c r="S53" s="143"/>
      <c r="T53" s="143"/>
      <c r="U53" s="143"/>
      <c r="V53" s="143"/>
      <c r="W53" s="143"/>
      <c r="X53" s="143"/>
    </row>
    <row r="54" spans="1:223" ht="30" customHeight="1">
      <c r="A54" s="141">
        <f t="shared" si="3"/>
        <v>6</v>
      </c>
      <c r="B54" s="66" t="s">
        <v>1659</v>
      </c>
      <c r="C54" s="15" t="s">
        <v>2704</v>
      </c>
      <c r="D54" s="151">
        <f t="shared" si="4"/>
        <v>0</v>
      </c>
      <c r="E54" s="151"/>
      <c r="F54" s="150">
        <v>1</v>
      </c>
      <c r="G54" s="153">
        <f t="shared" si="5"/>
        <v>6</v>
      </c>
      <c r="H54" s="141">
        <v>25</v>
      </c>
      <c r="I54" s="142">
        <v>0.75</v>
      </c>
      <c r="J54" s="142">
        <v>0.65</v>
      </c>
      <c r="K54" s="142">
        <v>0</v>
      </c>
      <c r="L54" s="142">
        <v>0</v>
      </c>
      <c r="M54" s="141">
        <v>-100</v>
      </c>
      <c r="N54" s="141">
        <v>25</v>
      </c>
      <c r="O54" s="141">
        <v>25</v>
      </c>
      <c r="P54" s="142">
        <v>1</v>
      </c>
      <c r="Q54" s="141">
        <v>100</v>
      </c>
    </row>
    <row r="55" spans="1:223" ht="30" customHeight="1">
      <c r="A55" s="141">
        <f t="shared" si="3"/>
        <v>6</v>
      </c>
      <c r="B55" s="66" t="s">
        <v>1621</v>
      </c>
      <c r="C55" s="15" t="s">
        <v>2704</v>
      </c>
      <c r="D55" s="151">
        <f t="shared" si="4"/>
        <v>0</v>
      </c>
      <c r="E55" s="151"/>
      <c r="F55" s="150">
        <v>1</v>
      </c>
      <c r="G55" s="153">
        <f t="shared" si="5"/>
        <v>6</v>
      </c>
      <c r="H55" s="141">
        <v>25</v>
      </c>
      <c r="I55" s="142">
        <v>0.5</v>
      </c>
      <c r="J55" s="142">
        <v>0.9</v>
      </c>
      <c r="K55" s="142">
        <v>0</v>
      </c>
      <c r="L55" s="142">
        <v>0</v>
      </c>
      <c r="M55" s="141">
        <v>-100</v>
      </c>
      <c r="N55" s="141">
        <v>25</v>
      </c>
      <c r="O55" s="141">
        <v>25</v>
      </c>
      <c r="P55" s="142">
        <v>1</v>
      </c>
      <c r="Q55" s="141">
        <v>100</v>
      </c>
    </row>
    <row r="56" spans="1:223" s="144" customFormat="1" ht="30" customHeight="1">
      <c r="A56" s="141">
        <f t="shared" si="3"/>
        <v>6</v>
      </c>
      <c r="B56" s="66" t="s">
        <v>1100</v>
      </c>
      <c r="C56" s="15" t="s">
        <v>2704</v>
      </c>
      <c r="D56" s="151">
        <f t="shared" si="4"/>
        <v>0</v>
      </c>
      <c r="E56" s="151"/>
      <c r="F56" s="150">
        <v>1</v>
      </c>
      <c r="G56" s="153">
        <f t="shared" si="5"/>
        <v>6</v>
      </c>
      <c r="H56" s="141">
        <v>25</v>
      </c>
      <c r="I56" s="142">
        <v>0.5</v>
      </c>
      <c r="J56" s="142">
        <v>0.9</v>
      </c>
      <c r="K56" s="142">
        <v>0</v>
      </c>
      <c r="L56" s="142">
        <v>0</v>
      </c>
      <c r="M56" s="141">
        <v>-100</v>
      </c>
      <c r="N56" s="141">
        <v>25</v>
      </c>
      <c r="O56" s="141">
        <v>25</v>
      </c>
      <c r="P56" s="142">
        <v>1</v>
      </c>
      <c r="Q56" s="141">
        <v>100</v>
      </c>
      <c r="R56" s="143"/>
      <c r="S56" s="143"/>
      <c r="T56" s="143"/>
      <c r="U56" s="143"/>
      <c r="V56" s="143"/>
      <c r="W56" s="143"/>
      <c r="X56" s="143"/>
    </row>
    <row r="57" spans="1:223" s="144" customFormat="1" ht="30" customHeight="1">
      <c r="A57" s="141">
        <f t="shared" si="3"/>
        <v>5.6749999999999998</v>
      </c>
      <c r="B57" s="66" t="s">
        <v>1696</v>
      </c>
      <c r="C57" s="15" t="s">
        <v>2704</v>
      </c>
      <c r="D57" s="151">
        <f t="shared" si="4"/>
        <v>0</v>
      </c>
      <c r="E57" s="151"/>
      <c r="F57" s="150">
        <v>1</v>
      </c>
      <c r="G57" s="153">
        <f t="shared" si="5"/>
        <v>5.6749999999999998</v>
      </c>
      <c r="H57" s="141">
        <v>25</v>
      </c>
      <c r="I57" s="142">
        <v>0.67</v>
      </c>
      <c r="J57" s="142">
        <v>0.6</v>
      </c>
      <c r="K57" s="142">
        <v>0</v>
      </c>
      <c r="L57" s="142">
        <v>0</v>
      </c>
      <c r="M57" s="141">
        <v>-100</v>
      </c>
      <c r="N57" s="141">
        <v>25</v>
      </c>
      <c r="O57" s="141">
        <v>25</v>
      </c>
      <c r="P57" s="142">
        <v>1</v>
      </c>
      <c r="Q57" s="141">
        <v>100</v>
      </c>
      <c r="R57" s="143"/>
      <c r="S57" s="143"/>
      <c r="T57" s="143"/>
      <c r="U57" s="143"/>
      <c r="V57" s="143"/>
      <c r="W57" s="143"/>
      <c r="X57" s="143"/>
    </row>
    <row r="58" spans="1:223" s="144" customFormat="1" ht="30" customHeight="1">
      <c r="A58" s="141">
        <f t="shared" si="3"/>
        <v>5.65</v>
      </c>
      <c r="B58" s="66" t="s">
        <v>871</v>
      </c>
      <c r="C58" s="15" t="s">
        <v>2704</v>
      </c>
      <c r="D58" s="151">
        <f t="shared" si="4"/>
        <v>0</v>
      </c>
      <c r="E58" s="151"/>
      <c r="F58" s="150">
        <v>1</v>
      </c>
      <c r="G58" s="153">
        <f t="shared" si="5"/>
        <v>5.65</v>
      </c>
      <c r="H58" s="141">
        <v>25</v>
      </c>
      <c r="I58" s="142">
        <v>0.5</v>
      </c>
      <c r="J58" s="142">
        <v>0.76</v>
      </c>
      <c r="K58" s="142">
        <v>0</v>
      </c>
      <c r="L58" s="142">
        <v>0</v>
      </c>
      <c r="M58" s="141">
        <v>-100</v>
      </c>
      <c r="N58" s="141">
        <v>25</v>
      </c>
      <c r="O58" s="141">
        <v>25</v>
      </c>
      <c r="P58" s="142">
        <v>1</v>
      </c>
      <c r="Q58" s="141">
        <v>100</v>
      </c>
      <c r="R58" s="143"/>
      <c r="S58" s="143"/>
      <c r="T58" s="143"/>
      <c r="U58" s="143"/>
      <c r="V58" s="143"/>
      <c r="W58" s="143"/>
      <c r="X58" s="143"/>
      <c r="Y58" s="145"/>
      <c r="Z58" s="145"/>
      <c r="AA58" s="145"/>
      <c r="AB58" s="145"/>
      <c r="AC58" s="145"/>
      <c r="AD58" s="145"/>
      <c r="AE58" s="145"/>
      <c r="AF58" s="145"/>
      <c r="AG58" s="145"/>
      <c r="AH58" s="145"/>
      <c r="AI58" s="145"/>
      <c r="AJ58" s="145"/>
      <c r="AK58" s="145"/>
      <c r="AL58" s="145"/>
      <c r="AM58" s="145"/>
      <c r="AN58" s="145"/>
      <c r="AO58" s="145"/>
      <c r="AP58" s="145"/>
      <c r="AQ58" s="145"/>
      <c r="AR58" s="145"/>
      <c r="AS58" s="145"/>
      <c r="AT58" s="145"/>
      <c r="AU58" s="145"/>
      <c r="AV58" s="145"/>
      <c r="AW58" s="145"/>
      <c r="AX58" s="145"/>
      <c r="AY58" s="145"/>
      <c r="AZ58" s="145"/>
      <c r="BA58" s="145"/>
      <c r="BB58" s="145"/>
      <c r="BC58" s="145"/>
      <c r="BD58" s="145"/>
      <c r="BE58" s="145"/>
      <c r="BF58" s="145"/>
      <c r="BG58" s="145"/>
      <c r="BH58" s="145"/>
      <c r="BI58" s="145"/>
      <c r="BJ58" s="145"/>
      <c r="BK58" s="145"/>
      <c r="BL58" s="145"/>
      <c r="BM58" s="145"/>
      <c r="BN58" s="145"/>
      <c r="BO58" s="145"/>
      <c r="BP58" s="145"/>
      <c r="BQ58" s="145"/>
      <c r="BR58" s="145"/>
      <c r="BS58" s="145"/>
      <c r="BT58" s="145"/>
      <c r="BU58" s="145"/>
      <c r="BV58" s="145"/>
      <c r="BW58" s="145"/>
      <c r="BX58" s="145"/>
      <c r="BY58" s="145"/>
      <c r="BZ58" s="145"/>
      <c r="CA58" s="145"/>
      <c r="CB58" s="145"/>
      <c r="CC58" s="145"/>
      <c r="CD58" s="145"/>
      <c r="CE58" s="145"/>
      <c r="CF58" s="145"/>
      <c r="CG58" s="145"/>
      <c r="CH58" s="145"/>
      <c r="CI58" s="145"/>
      <c r="CJ58" s="145"/>
      <c r="CK58" s="145"/>
      <c r="CL58" s="145"/>
      <c r="CM58" s="145"/>
      <c r="CN58" s="145"/>
      <c r="CO58" s="145"/>
      <c r="CP58" s="145"/>
      <c r="CQ58" s="145"/>
      <c r="CR58" s="145"/>
      <c r="CS58" s="145"/>
      <c r="CT58" s="145"/>
      <c r="CU58" s="145"/>
      <c r="CV58" s="145"/>
      <c r="CW58" s="145"/>
      <c r="CX58" s="145"/>
      <c r="CY58" s="145"/>
      <c r="CZ58" s="145"/>
      <c r="DA58" s="145"/>
      <c r="DB58" s="145"/>
      <c r="DC58" s="145"/>
      <c r="DD58" s="145"/>
      <c r="DE58" s="145"/>
      <c r="DF58" s="145"/>
      <c r="DG58" s="145"/>
      <c r="DH58" s="145"/>
      <c r="DI58" s="145"/>
      <c r="DJ58" s="145"/>
      <c r="DK58" s="145"/>
      <c r="DL58" s="145"/>
      <c r="DM58" s="145"/>
      <c r="DN58" s="145"/>
      <c r="DO58" s="145"/>
      <c r="DP58" s="145"/>
      <c r="DQ58" s="145"/>
      <c r="DR58" s="145"/>
      <c r="DS58" s="145"/>
      <c r="DT58" s="145"/>
      <c r="DU58" s="145"/>
      <c r="DV58" s="145"/>
      <c r="DW58" s="145"/>
      <c r="DX58" s="145"/>
      <c r="DY58" s="145"/>
      <c r="DZ58" s="145"/>
      <c r="EA58" s="145"/>
      <c r="EB58" s="145"/>
      <c r="EC58" s="145"/>
      <c r="ED58" s="145"/>
      <c r="EE58" s="145"/>
      <c r="EF58" s="145"/>
      <c r="EG58" s="145"/>
      <c r="EH58" s="145"/>
      <c r="EI58" s="145"/>
      <c r="EJ58" s="145"/>
      <c r="EK58" s="145"/>
      <c r="EL58" s="145"/>
      <c r="EM58" s="145"/>
      <c r="EN58" s="145"/>
      <c r="EO58" s="145"/>
      <c r="EP58" s="145"/>
      <c r="EQ58" s="145"/>
      <c r="ER58" s="145"/>
      <c r="ES58" s="145"/>
      <c r="ET58" s="145"/>
      <c r="EU58" s="145"/>
      <c r="EV58" s="145"/>
      <c r="EW58" s="145"/>
      <c r="EX58" s="145"/>
      <c r="EY58" s="145"/>
      <c r="EZ58" s="145"/>
      <c r="FA58" s="145"/>
      <c r="FB58" s="145"/>
      <c r="FC58" s="145"/>
      <c r="FD58" s="145"/>
      <c r="FE58" s="145"/>
      <c r="FF58" s="145"/>
      <c r="FG58" s="145"/>
      <c r="FH58" s="145"/>
      <c r="FI58" s="145"/>
      <c r="FJ58" s="145"/>
      <c r="FK58" s="145"/>
      <c r="FL58" s="145"/>
      <c r="FM58" s="145"/>
      <c r="FN58" s="145"/>
      <c r="FO58" s="145"/>
      <c r="FP58" s="145"/>
      <c r="FQ58" s="145"/>
      <c r="FR58" s="145"/>
      <c r="FS58" s="145"/>
      <c r="FT58" s="145"/>
      <c r="FU58" s="145"/>
      <c r="FV58" s="145"/>
      <c r="FW58" s="145"/>
      <c r="FX58" s="145"/>
      <c r="FY58" s="145"/>
      <c r="FZ58" s="145"/>
      <c r="GA58" s="145"/>
      <c r="GB58" s="145"/>
      <c r="GC58" s="145"/>
      <c r="GD58" s="145"/>
      <c r="GE58" s="145"/>
      <c r="GF58" s="145"/>
      <c r="GG58" s="145"/>
      <c r="GH58" s="145"/>
      <c r="GI58" s="145"/>
      <c r="GJ58" s="145"/>
      <c r="GK58" s="145"/>
      <c r="GL58" s="145"/>
      <c r="GM58" s="145"/>
      <c r="GN58" s="145"/>
      <c r="GO58" s="145"/>
      <c r="GP58" s="145"/>
      <c r="GQ58" s="145"/>
      <c r="GR58" s="145"/>
      <c r="GS58" s="145"/>
      <c r="GT58" s="145"/>
      <c r="GU58" s="145"/>
      <c r="GV58" s="145"/>
      <c r="GW58" s="145"/>
      <c r="GX58" s="145"/>
      <c r="GY58" s="145"/>
      <c r="GZ58" s="145"/>
      <c r="HA58" s="145"/>
      <c r="HB58" s="145"/>
      <c r="HC58" s="145"/>
      <c r="HD58" s="145"/>
      <c r="HE58" s="145"/>
      <c r="HF58" s="145"/>
      <c r="HG58" s="145"/>
      <c r="HH58" s="145"/>
      <c r="HI58" s="145"/>
      <c r="HJ58" s="145"/>
      <c r="HK58" s="145"/>
      <c r="HL58" s="145"/>
      <c r="HM58" s="145"/>
      <c r="HN58" s="145"/>
      <c r="HO58" s="145"/>
    </row>
    <row r="59" spans="1:223" s="144" customFormat="1" ht="30" customHeight="1">
      <c r="A59" s="141">
        <f t="shared" si="3"/>
        <v>5.65</v>
      </c>
      <c r="B59" s="66" t="s">
        <v>1132</v>
      </c>
      <c r="C59" s="15" t="s">
        <v>2704</v>
      </c>
      <c r="D59" s="151">
        <f t="shared" si="4"/>
        <v>0</v>
      </c>
      <c r="E59" s="151"/>
      <c r="F59" s="150">
        <v>1</v>
      </c>
      <c r="G59" s="153">
        <f t="shared" si="5"/>
        <v>5.65</v>
      </c>
      <c r="H59" s="141">
        <v>25</v>
      </c>
      <c r="I59" s="142">
        <v>0.5</v>
      </c>
      <c r="J59" s="142">
        <v>0.76</v>
      </c>
      <c r="K59" s="142">
        <v>0</v>
      </c>
      <c r="L59" s="142">
        <v>0</v>
      </c>
      <c r="M59" s="141">
        <v>-100</v>
      </c>
      <c r="N59" s="141">
        <v>25</v>
      </c>
      <c r="O59" s="141">
        <v>25</v>
      </c>
      <c r="P59" s="142">
        <v>1</v>
      </c>
      <c r="Q59" s="141">
        <v>100</v>
      </c>
      <c r="R59" s="143"/>
      <c r="S59" s="143"/>
      <c r="T59" s="143"/>
      <c r="U59" s="143"/>
      <c r="V59" s="143"/>
      <c r="W59" s="143"/>
      <c r="X59" s="143"/>
    </row>
    <row r="60" spans="1:223" s="144" customFormat="1" ht="30" customHeight="1">
      <c r="A60" s="141">
        <f t="shared" si="3"/>
        <v>5.65</v>
      </c>
      <c r="B60" s="66" t="s">
        <v>1109</v>
      </c>
      <c r="C60" s="15" t="s">
        <v>2704</v>
      </c>
      <c r="D60" s="151">
        <f t="shared" si="4"/>
        <v>0</v>
      </c>
      <c r="E60" s="151"/>
      <c r="F60" s="150">
        <v>1</v>
      </c>
      <c r="G60" s="153">
        <f t="shared" si="5"/>
        <v>5.65</v>
      </c>
      <c r="H60" s="141">
        <v>25</v>
      </c>
      <c r="I60" s="142">
        <v>0.5</v>
      </c>
      <c r="J60" s="142">
        <v>0.76</v>
      </c>
      <c r="K60" s="142">
        <v>0</v>
      </c>
      <c r="L60" s="142">
        <v>0</v>
      </c>
      <c r="M60" s="141">
        <v>-100</v>
      </c>
      <c r="N60" s="141">
        <v>25</v>
      </c>
      <c r="O60" s="141">
        <v>25</v>
      </c>
      <c r="P60" s="142">
        <v>1</v>
      </c>
      <c r="Q60" s="141">
        <v>100</v>
      </c>
      <c r="R60" s="143"/>
      <c r="S60" s="143"/>
      <c r="T60" s="143"/>
      <c r="U60" s="143"/>
      <c r="V60" s="143"/>
      <c r="W60" s="143"/>
      <c r="X60" s="143"/>
    </row>
    <row r="61" spans="1:223" s="144" customFormat="1" ht="30" customHeight="1">
      <c r="A61" s="141">
        <f t="shared" si="3"/>
        <v>5.625</v>
      </c>
      <c r="B61" s="66" t="s">
        <v>1185</v>
      </c>
      <c r="C61" s="15" t="s">
        <v>2048</v>
      </c>
      <c r="D61" s="151">
        <f t="shared" si="4"/>
        <v>0</v>
      </c>
      <c r="E61" s="151"/>
      <c r="F61" s="150">
        <v>1</v>
      </c>
      <c r="G61" s="153">
        <f t="shared" si="5"/>
        <v>5.625</v>
      </c>
      <c r="H61" s="141">
        <v>25</v>
      </c>
      <c r="I61" s="142">
        <v>0.5</v>
      </c>
      <c r="J61" s="142">
        <v>0.75</v>
      </c>
      <c r="K61" s="142">
        <v>0</v>
      </c>
      <c r="L61" s="142">
        <v>0</v>
      </c>
      <c r="M61" s="141">
        <v>-100</v>
      </c>
      <c r="N61" s="141">
        <v>25</v>
      </c>
      <c r="O61" s="141">
        <v>25</v>
      </c>
      <c r="P61" s="142">
        <v>1</v>
      </c>
      <c r="Q61" s="141">
        <v>100</v>
      </c>
      <c r="R61" s="143"/>
      <c r="S61" s="143"/>
      <c r="T61" s="143"/>
      <c r="U61" s="143"/>
      <c r="V61" s="143"/>
      <c r="W61" s="143"/>
      <c r="X61" s="143"/>
    </row>
    <row r="62" spans="1:223" s="144" customFormat="1" ht="30" customHeight="1">
      <c r="A62" s="141">
        <f t="shared" si="3"/>
        <v>5.4749999999999996</v>
      </c>
      <c r="B62" s="66" t="s">
        <v>1106</v>
      </c>
      <c r="C62" s="15" t="s">
        <v>2704</v>
      </c>
      <c r="D62" s="151">
        <f t="shared" si="4"/>
        <v>0</v>
      </c>
      <c r="E62" s="151"/>
      <c r="F62" s="150">
        <v>1</v>
      </c>
      <c r="G62" s="153">
        <f t="shared" si="5"/>
        <v>5.4749999999999996</v>
      </c>
      <c r="H62" s="141">
        <v>25</v>
      </c>
      <c r="I62" s="142">
        <v>0.5</v>
      </c>
      <c r="J62" s="142">
        <v>0.69</v>
      </c>
      <c r="K62" s="142">
        <v>0</v>
      </c>
      <c r="L62" s="142">
        <v>0</v>
      </c>
      <c r="M62" s="141">
        <v>-100</v>
      </c>
      <c r="N62" s="141">
        <v>25</v>
      </c>
      <c r="O62" s="141">
        <v>25</v>
      </c>
      <c r="P62" s="142">
        <v>1</v>
      </c>
      <c r="Q62" s="141">
        <v>100</v>
      </c>
      <c r="R62" s="143"/>
      <c r="S62" s="143"/>
      <c r="T62" s="143"/>
      <c r="U62" s="143"/>
      <c r="V62" s="143"/>
      <c r="W62" s="143"/>
      <c r="X62" s="143"/>
    </row>
    <row r="63" spans="1:223" s="144" customFormat="1" ht="30" customHeight="1">
      <c r="A63" s="141">
        <f t="shared" si="3"/>
        <v>5.45</v>
      </c>
      <c r="B63" s="66" t="s">
        <v>1028</v>
      </c>
      <c r="C63" s="15" t="s">
        <v>1358</v>
      </c>
      <c r="D63" s="151">
        <f t="shared" si="4"/>
        <v>0</v>
      </c>
      <c r="E63" s="151"/>
      <c r="F63" s="150">
        <v>1</v>
      </c>
      <c r="G63" s="153">
        <f t="shared" si="5"/>
        <v>5.45</v>
      </c>
      <c r="H63" s="141">
        <v>39</v>
      </c>
      <c r="I63" s="142">
        <v>0.6</v>
      </c>
      <c r="J63" s="142">
        <v>0.02</v>
      </c>
      <c r="K63" s="142">
        <v>0</v>
      </c>
      <c r="L63" s="142">
        <v>0</v>
      </c>
      <c r="M63" s="141">
        <v>-100</v>
      </c>
      <c r="N63" s="141">
        <v>25</v>
      </c>
      <c r="O63" s="141">
        <v>25</v>
      </c>
      <c r="P63" s="142">
        <v>1</v>
      </c>
      <c r="Q63" s="141">
        <v>100</v>
      </c>
      <c r="R63" s="143"/>
      <c r="S63" s="143"/>
      <c r="T63" s="143"/>
      <c r="U63" s="143"/>
      <c r="V63" s="143"/>
      <c r="W63" s="143"/>
      <c r="X63" s="143"/>
    </row>
    <row r="64" spans="1:223" s="144" customFormat="1" ht="30" customHeight="1">
      <c r="A64" s="141">
        <f t="shared" si="3"/>
        <v>5.375</v>
      </c>
      <c r="B64" s="66" t="s">
        <v>1793</v>
      </c>
      <c r="C64" s="15" t="s">
        <v>2704</v>
      </c>
      <c r="D64" s="151">
        <f t="shared" si="4"/>
        <v>0</v>
      </c>
      <c r="E64" s="151"/>
      <c r="F64" s="150">
        <v>1</v>
      </c>
      <c r="G64" s="153">
        <f t="shared" si="5"/>
        <v>5.375</v>
      </c>
      <c r="H64" s="141">
        <v>25</v>
      </c>
      <c r="I64" s="142">
        <v>0.5</v>
      </c>
      <c r="J64" s="142">
        <v>0.65</v>
      </c>
      <c r="K64" s="142">
        <v>0</v>
      </c>
      <c r="L64" s="142">
        <v>0</v>
      </c>
      <c r="M64" s="141">
        <v>-100</v>
      </c>
      <c r="N64" s="141">
        <v>25</v>
      </c>
      <c r="O64" s="141">
        <v>25</v>
      </c>
      <c r="P64" s="142">
        <v>1</v>
      </c>
      <c r="Q64" s="141">
        <v>100</v>
      </c>
      <c r="R64" s="143"/>
      <c r="S64" s="143"/>
      <c r="T64" s="143"/>
      <c r="U64" s="143"/>
      <c r="V64" s="143"/>
      <c r="W64" s="143"/>
      <c r="X64" s="143"/>
    </row>
    <row r="65" spans="1:24" s="144" customFormat="1" ht="30" customHeight="1">
      <c r="A65" s="141">
        <f t="shared" si="3"/>
        <v>5.375</v>
      </c>
      <c r="B65" s="66" t="s">
        <v>1136</v>
      </c>
      <c r="C65" s="15" t="s">
        <v>2704</v>
      </c>
      <c r="D65" s="151">
        <f t="shared" si="4"/>
        <v>0</v>
      </c>
      <c r="E65" s="151"/>
      <c r="F65" s="150">
        <v>1</v>
      </c>
      <c r="G65" s="153">
        <f t="shared" si="5"/>
        <v>5.375</v>
      </c>
      <c r="H65" s="141">
        <v>25</v>
      </c>
      <c r="I65" s="142">
        <v>0.5</v>
      </c>
      <c r="J65" s="142">
        <v>0.65</v>
      </c>
      <c r="K65" s="142">
        <v>0</v>
      </c>
      <c r="L65" s="142">
        <v>0</v>
      </c>
      <c r="M65" s="141">
        <v>-100</v>
      </c>
      <c r="N65" s="141">
        <v>25</v>
      </c>
      <c r="O65" s="141">
        <v>25</v>
      </c>
      <c r="P65" s="142">
        <v>1</v>
      </c>
      <c r="Q65" s="141">
        <v>100</v>
      </c>
      <c r="R65" s="143"/>
      <c r="S65" s="143"/>
      <c r="T65" s="143"/>
      <c r="U65" s="143"/>
      <c r="V65" s="143"/>
      <c r="W65" s="143"/>
      <c r="X65" s="143"/>
    </row>
    <row r="66" spans="1:24" s="144" customFormat="1" ht="30" customHeight="1">
      <c r="A66" s="141">
        <f t="shared" ref="A66:A92" si="6">F66*G66</f>
        <v>5.375</v>
      </c>
      <c r="B66" s="131" t="s">
        <v>1111</v>
      </c>
      <c r="C66" s="15" t="s">
        <v>2704</v>
      </c>
      <c r="D66" s="151">
        <f t="shared" ref="D66:D97" si="7">(E66*0.17)*G66</f>
        <v>0</v>
      </c>
      <c r="E66" s="151"/>
      <c r="F66" s="150">
        <v>1</v>
      </c>
      <c r="G66" s="153">
        <f t="shared" ref="G66:G97" si="8">((I66*N66)+(J66*O66)+(K66*Q66)+(L66*M66)+(P66*H66))/10</f>
        <v>5.375</v>
      </c>
      <c r="H66" s="141">
        <v>25</v>
      </c>
      <c r="I66" s="142">
        <v>0.5</v>
      </c>
      <c r="J66" s="142">
        <v>0.65</v>
      </c>
      <c r="K66" s="142">
        <v>0</v>
      </c>
      <c r="L66" s="142">
        <v>0</v>
      </c>
      <c r="M66" s="141">
        <v>-100</v>
      </c>
      <c r="N66" s="141">
        <v>25</v>
      </c>
      <c r="O66" s="141">
        <v>25</v>
      </c>
      <c r="P66" s="142">
        <v>1</v>
      </c>
      <c r="Q66" s="141">
        <v>100</v>
      </c>
      <c r="R66" s="143"/>
      <c r="S66" s="143"/>
      <c r="T66" s="143"/>
      <c r="U66" s="143"/>
      <c r="V66" s="143"/>
      <c r="W66" s="143"/>
      <c r="X66" s="143"/>
    </row>
    <row r="67" spans="1:24" s="144" customFormat="1" ht="30" customHeight="1">
      <c r="A67" s="141">
        <f t="shared" si="6"/>
        <v>5.375</v>
      </c>
      <c r="B67" s="66" t="s">
        <v>1124</v>
      </c>
      <c r="C67" s="15" t="s">
        <v>2704</v>
      </c>
      <c r="D67" s="151">
        <f t="shared" si="7"/>
        <v>0</v>
      </c>
      <c r="E67" s="151"/>
      <c r="F67" s="150">
        <v>1</v>
      </c>
      <c r="G67" s="153">
        <f t="shared" si="8"/>
        <v>5.375</v>
      </c>
      <c r="H67" s="141">
        <v>25</v>
      </c>
      <c r="I67" s="142">
        <v>0.5</v>
      </c>
      <c r="J67" s="142">
        <v>0.65</v>
      </c>
      <c r="K67" s="142">
        <v>0</v>
      </c>
      <c r="L67" s="142">
        <v>0</v>
      </c>
      <c r="M67" s="141">
        <v>-100</v>
      </c>
      <c r="N67" s="141">
        <v>25</v>
      </c>
      <c r="O67" s="141">
        <v>25</v>
      </c>
      <c r="P67" s="142">
        <v>1</v>
      </c>
      <c r="Q67" s="141">
        <v>100</v>
      </c>
      <c r="R67" s="143"/>
      <c r="S67" s="143"/>
      <c r="T67" s="143"/>
      <c r="U67" s="143"/>
      <c r="V67" s="143"/>
      <c r="W67" s="143"/>
      <c r="X67" s="143"/>
    </row>
    <row r="68" spans="1:24" s="144" customFormat="1" ht="30" customHeight="1">
      <c r="A68" s="141">
        <f t="shared" si="6"/>
        <v>5.375</v>
      </c>
      <c r="B68" s="66" t="s">
        <v>1612</v>
      </c>
      <c r="C68" s="15" t="s">
        <v>2704</v>
      </c>
      <c r="D68" s="151">
        <f t="shared" si="7"/>
        <v>0</v>
      </c>
      <c r="E68" s="151"/>
      <c r="F68" s="150">
        <v>1</v>
      </c>
      <c r="G68" s="153">
        <f t="shared" si="8"/>
        <v>5.375</v>
      </c>
      <c r="H68" s="141">
        <v>25</v>
      </c>
      <c r="I68" s="142">
        <v>0.5</v>
      </c>
      <c r="J68" s="142">
        <v>0.65</v>
      </c>
      <c r="K68" s="142">
        <v>0</v>
      </c>
      <c r="L68" s="142">
        <v>0</v>
      </c>
      <c r="M68" s="141">
        <v>-100</v>
      </c>
      <c r="N68" s="141">
        <v>25</v>
      </c>
      <c r="O68" s="141">
        <v>25</v>
      </c>
      <c r="P68" s="142">
        <v>1</v>
      </c>
      <c r="Q68" s="141">
        <v>100</v>
      </c>
      <c r="R68" s="143"/>
      <c r="S68" s="143"/>
      <c r="T68" s="143"/>
      <c r="U68" s="143"/>
      <c r="V68" s="143"/>
      <c r="W68" s="143"/>
      <c r="X68" s="143"/>
    </row>
    <row r="69" spans="1:24" s="144" customFormat="1" ht="30" customHeight="1">
      <c r="A69" s="141">
        <f t="shared" si="6"/>
        <v>5.375</v>
      </c>
      <c r="B69" s="66" t="s">
        <v>1110</v>
      </c>
      <c r="C69" s="15" t="s">
        <v>2704</v>
      </c>
      <c r="D69" s="151">
        <f t="shared" si="7"/>
        <v>0</v>
      </c>
      <c r="E69" s="151"/>
      <c r="F69" s="150">
        <v>1</v>
      </c>
      <c r="G69" s="153">
        <f t="shared" si="8"/>
        <v>5.375</v>
      </c>
      <c r="H69" s="141">
        <v>25</v>
      </c>
      <c r="I69" s="142">
        <v>0.5</v>
      </c>
      <c r="J69" s="142">
        <v>0.65</v>
      </c>
      <c r="K69" s="142">
        <v>0</v>
      </c>
      <c r="L69" s="142">
        <v>0</v>
      </c>
      <c r="M69" s="141">
        <v>-100</v>
      </c>
      <c r="N69" s="141">
        <v>25</v>
      </c>
      <c r="O69" s="141">
        <v>25</v>
      </c>
      <c r="P69" s="142">
        <v>1</v>
      </c>
      <c r="Q69" s="141">
        <v>100</v>
      </c>
      <c r="R69" s="143"/>
      <c r="S69" s="143"/>
      <c r="T69" s="143"/>
      <c r="U69" s="143"/>
      <c r="V69" s="143"/>
      <c r="W69" s="143"/>
      <c r="X69" s="143"/>
    </row>
    <row r="70" spans="1:24" s="144" customFormat="1" ht="30" customHeight="1">
      <c r="A70" s="141">
        <f t="shared" si="6"/>
        <v>5.375</v>
      </c>
      <c r="B70" s="131" t="s">
        <v>23</v>
      </c>
      <c r="C70" s="15" t="s">
        <v>2048</v>
      </c>
      <c r="D70" s="151">
        <f t="shared" si="7"/>
        <v>0</v>
      </c>
      <c r="E70" s="151"/>
      <c r="F70" s="150">
        <v>1</v>
      </c>
      <c r="G70" s="153">
        <f t="shared" si="8"/>
        <v>5.375</v>
      </c>
      <c r="H70" s="141">
        <v>25</v>
      </c>
      <c r="I70" s="142">
        <v>0.5</v>
      </c>
      <c r="J70" s="142">
        <v>0.65</v>
      </c>
      <c r="K70" s="142">
        <v>0</v>
      </c>
      <c r="L70" s="142">
        <v>0</v>
      </c>
      <c r="M70" s="141">
        <v>-100</v>
      </c>
      <c r="N70" s="141">
        <v>25</v>
      </c>
      <c r="O70" s="141">
        <v>25</v>
      </c>
      <c r="P70" s="142">
        <v>1</v>
      </c>
      <c r="Q70" s="141">
        <v>100</v>
      </c>
      <c r="R70" s="143"/>
      <c r="S70" s="143"/>
      <c r="T70" s="143"/>
      <c r="U70" s="143"/>
      <c r="V70" s="143"/>
      <c r="W70" s="143"/>
      <c r="X70" s="143"/>
    </row>
    <row r="71" spans="1:24" s="144" customFormat="1" ht="30" customHeight="1">
      <c r="A71" s="141">
        <f t="shared" si="6"/>
        <v>5.25</v>
      </c>
      <c r="B71" s="66" t="s">
        <v>1910</v>
      </c>
      <c r="C71" s="15" t="s">
        <v>2704</v>
      </c>
      <c r="D71" s="151">
        <f t="shared" si="7"/>
        <v>0</v>
      </c>
      <c r="E71" s="151"/>
      <c r="F71" s="150">
        <v>1</v>
      </c>
      <c r="G71" s="153">
        <f t="shared" si="8"/>
        <v>5.25</v>
      </c>
      <c r="H71" s="141">
        <v>25</v>
      </c>
      <c r="I71" s="142">
        <v>0.5</v>
      </c>
      <c r="J71" s="142">
        <v>0.6</v>
      </c>
      <c r="K71" s="142">
        <v>0</v>
      </c>
      <c r="L71" s="142">
        <v>0</v>
      </c>
      <c r="M71" s="141">
        <v>-100</v>
      </c>
      <c r="N71" s="141">
        <v>25</v>
      </c>
      <c r="O71" s="141">
        <v>25</v>
      </c>
      <c r="P71" s="142">
        <v>1</v>
      </c>
      <c r="Q71" s="141">
        <v>100</v>
      </c>
      <c r="R71" s="143"/>
      <c r="S71" s="143"/>
      <c r="T71" s="143"/>
      <c r="U71" s="143"/>
      <c r="V71" s="143"/>
      <c r="W71" s="143"/>
      <c r="X71" s="143"/>
    </row>
    <row r="72" spans="1:24" s="144" customFormat="1" ht="30" customHeight="1">
      <c r="A72" s="141">
        <f t="shared" si="6"/>
        <v>5.25</v>
      </c>
      <c r="B72" s="66" t="s">
        <v>1108</v>
      </c>
      <c r="C72" s="15" t="s">
        <v>2704</v>
      </c>
      <c r="D72" s="151">
        <f t="shared" si="7"/>
        <v>0</v>
      </c>
      <c r="E72" s="151"/>
      <c r="F72" s="150">
        <v>1</v>
      </c>
      <c r="G72" s="153">
        <f t="shared" si="8"/>
        <v>5.25</v>
      </c>
      <c r="H72" s="141">
        <v>25</v>
      </c>
      <c r="I72" s="142">
        <v>0.5</v>
      </c>
      <c r="J72" s="142">
        <v>0.6</v>
      </c>
      <c r="K72" s="142">
        <v>0</v>
      </c>
      <c r="L72" s="142">
        <v>0</v>
      </c>
      <c r="M72" s="141">
        <v>-100</v>
      </c>
      <c r="N72" s="141">
        <v>25</v>
      </c>
      <c r="O72" s="141">
        <v>25</v>
      </c>
      <c r="P72" s="142">
        <v>1</v>
      </c>
      <c r="Q72" s="141">
        <v>100</v>
      </c>
      <c r="R72" s="143"/>
      <c r="S72" s="143"/>
      <c r="T72" s="143"/>
      <c r="U72" s="143"/>
      <c r="V72" s="143"/>
      <c r="W72" s="143"/>
      <c r="X72" s="143"/>
    </row>
    <row r="73" spans="1:24" s="144" customFormat="1" ht="30" customHeight="1">
      <c r="A73" s="141">
        <f t="shared" si="6"/>
        <v>5.2249999999999996</v>
      </c>
      <c r="B73" s="66" t="s">
        <v>1562</v>
      </c>
      <c r="C73" s="15" t="s">
        <v>1358</v>
      </c>
      <c r="D73" s="151">
        <f t="shared" si="7"/>
        <v>0</v>
      </c>
      <c r="E73" s="151"/>
      <c r="F73" s="150">
        <v>1</v>
      </c>
      <c r="G73" s="153">
        <f t="shared" si="8"/>
        <v>5.2249999999999996</v>
      </c>
      <c r="H73" s="141">
        <v>25</v>
      </c>
      <c r="I73" s="142">
        <v>0.5</v>
      </c>
      <c r="J73" s="142">
        <v>0.59</v>
      </c>
      <c r="K73" s="142">
        <v>0</v>
      </c>
      <c r="L73" s="142">
        <v>0</v>
      </c>
      <c r="M73" s="141">
        <v>-100</v>
      </c>
      <c r="N73" s="141">
        <v>25</v>
      </c>
      <c r="O73" s="141">
        <v>25</v>
      </c>
      <c r="P73" s="142">
        <v>1</v>
      </c>
      <c r="Q73" s="141">
        <v>100</v>
      </c>
      <c r="R73" s="143"/>
      <c r="S73" s="143"/>
      <c r="T73" s="143"/>
      <c r="U73" s="143"/>
      <c r="V73" s="143"/>
      <c r="W73" s="143"/>
      <c r="X73" s="143"/>
    </row>
    <row r="74" spans="1:24" s="144" customFormat="1" ht="30" customHeight="1">
      <c r="A74" s="141">
        <f t="shared" si="6"/>
        <v>5.15</v>
      </c>
      <c r="B74" s="66" t="s">
        <v>865</v>
      </c>
      <c r="C74" s="15" t="s">
        <v>2704</v>
      </c>
      <c r="D74" s="151">
        <f t="shared" si="7"/>
        <v>0</v>
      </c>
      <c r="E74" s="151"/>
      <c r="F74" s="150">
        <v>1</v>
      </c>
      <c r="G74" s="153">
        <f t="shared" si="8"/>
        <v>5.15</v>
      </c>
      <c r="H74" s="141">
        <v>25</v>
      </c>
      <c r="I74" s="142">
        <v>0.5</v>
      </c>
      <c r="J74" s="142">
        <v>0.56000000000000005</v>
      </c>
      <c r="K74" s="142">
        <v>0</v>
      </c>
      <c r="L74" s="142">
        <v>0</v>
      </c>
      <c r="M74" s="141">
        <v>-100</v>
      </c>
      <c r="N74" s="141">
        <v>25</v>
      </c>
      <c r="O74" s="141">
        <v>25</v>
      </c>
      <c r="P74" s="142">
        <v>1</v>
      </c>
      <c r="Q74" s="141">
        <v>100</v>
      </c>
      <c r="R74" s="143"/>
      <c r="S74" s="143"/>
      <c r="T74" s="143"/>
      <c r="U74" s="143"/>
      <c r="V74" s="143"/>
      <c r="W74" s="143"/>
      <c r="X74" s="143"/>
    </row>
    <row r="75" spans="1:24" s="144" customFormat="1" ht="30" customHeight="1">
      <c r="A75" s="141">
        <f t="shared" si="6"/>
        <v>5.15</v>
      </c>
      <c r="B75" s="66" t="s">
        <v>1098</v>
      </c>
      <c r="C75" s="15" t="s">
        <v>2704</v>
      </c>
      <c r="D75" s="151">
        <f t="shared" si="7"/>
        <v>0</v>
      </c>
      <c r="E75" s="151"/>
      <c r="F75" s="150">
        <v>1</v>
      </c>
      <c r="G75" s="153">
        <f t="shared" si="8"/>
        <v>5.15</v>
      </c>
      <c r="H75" s="141">
        <v>25</v>
      </c>
      <c r="I75" s="142">
        <v>0.5</v>
      </c>
      <c r="J75" s="142">
        <v>0.56000000000000005</v>
      </c>
      <c r="K75" s="142">
        <v>0</v>
      </c>
      <c r="L75" s="142">
        <v>0</v>
      </c>
      <c r="M75" s="141">
        <v>-100</v>
      </c>
      <c r="N75" s="141">
        <v>25</v>
      </c>
      <c r="O75" s="141">
        <v>25</v>
      </c>
      <c r="P75" s="142">
        <v>1</v>
      </c>
      <c r="Q75" s="141">
        <v>100</v>
      </c>
      <c r="R75" s="143"/>
      <c r="S75" s="143"/>
      <c r="T75" s="143"/>
      <c r="U75" s="143"/>
      <c r="V75" s="143"/>
      <c r="W75" s="143"/>
      <c r="X75" s="143"/>
    </row>
    <row r="76" spans="1:24" s="144" customFormat="1" ht="30" customHeight="1">
      <c r="A76" s="141">
        <f t="shared" si="6"/>
        <v>5.125</v>
      </c>
      <c r="B76" s="66" t="s">
        <v>1101</v>
      </c>
      <c r="C76" s="15" t="s">
        <v>2704</v>
      </c>
      <c r="D76" s="151">
        <f t="shared" si="7"/>
        <v>0</v>
      </c>
      <c r="E76" s="151"/>
      <c r="F76" s="150">
        <v>1</v>
      </c>
      <c r="G76" s="153">
        <f t="shared" si="8"/>
        <v>5.125</v>
      </c>
      <c r="H76" s="141">
        <v>25</v>
      </c>
      <c r="I76" s="142">
        <v>0.5</v>
      </c>
      <c r="J76" s="142">
        <v>0.55000000000000004</v>
      </c>
      <c r="K76" s="142">
        <v>0</v>
      </c>
      <c r="L76" s="142">
        <v>0</v>
      </c>
      <c r="M76" s="141">
        <v>-100</v>
      </c>
      <c r="N76" s="141">
        <v>25</v>
      </c>
      <c r="O76" s="141">
        <v>25</v>
      </c>
      <c r="P76" s="142">
        <v>1</v>
      </c>
      <c r="Q76" s="141">
        <v>100</v>
      </c>
      <c r="R76" s="143"/>
      <c r="S76" s="143"/>
      <c r="T76" s="143"/>
      <c r="U76" s="143"/>
      <c r="V76" s="143"/>
      <c r="W76" s="143"/>
      <c r="X76" s="143"/>
    </row>
    <row r="77" spans="1:24" s="144" customFormat="1" ht="30" customHeight="1">
      <c r="A77" s="141">
        <f t="shared" si="6"/>
        <v>5.125</v>
      </c>
      <c r="B77" s="66" t="s">
        <v>869</v>
      </c>
      <c r="C77" s="15" t="s">
        <v>2048</v>
      </c>
      <c r="D77" s="151">
        <f t="shared" si="7"/>
        <v>0</v>
      </c>
      <c r="E77" s="151"/>
      <c r="F77" s="150">
        <v>1</v>
      </c>
      <c r="G77" s="153">
        <f t="shared" si="8"/>
        <v>5.125</v>
      </c>
      <c r="H77" s="141">
        <v>25</v>
      </c>
      <c r="I77" s="142">
        <v>0.5</v>
      </c>
      <c r="J77" s="142">
        <v>0.55000000000000004</v>
      </c>
      <c r="K77" s="142">
        <v>0</v>
      </c>
      <c r="L77" s="142">
        <v>0</v>
      </c>
      <c r="M77" s="141">
        <v>-100</v>
      </c>
      <c r="N77" s="141">
        <v>25</v>
      </c>
      <c r="O77" s="141">
        <v>25</v>
      </c>
      <c r="P77" s="142">
        <v>1</v>
      </c>
      <c r="Q77" s="141">
        <v>100</v>
      </c>
      <c r="R77" s="143"/>
      <c r="S77" s="143"/>
      <c r="T77" s="143"/>
      <c r="U77" s="143"/>
      <c r="V77" s="143"/>
      <c r="W77" s="143"/>
      <c r="X77" s="143"/>
    </row>
    <row r="78" spans="1:24" s="144" customFormat="1" ht="30" customHeight="1">
      <c r="A78" s="141">
        <f t="shared" si="6"/>
        <v>5.0999999999999996</v>
      </c>
      <c r="B78" s="66" t="s">
        <v>1414</v>
      </c>
      <c r="C78" s="15" t="s">
        <v>1358</v>
      </c>
      <c r="D78" s="151">
        <f t="shared" si="7"/>
        <v>0</v>
      </c>
      <c r="E78" s="151"/>
      <c r="F78" s="150">
        <v>1</v>
      </c>
      <c r="G78" s="153">
        <f t="shared" si="8"/>
        <v>5.0999999999999996</v>
      </c>
      <c r="H78" s="141">
        <v>25</v>
      </c>
      <c r="I78" s="142">
        <v>0.5</v>
      </c>
      <c r="J78" s="142">
        <v>0.54</v>
      </c>
      <c r="K78" s="142">
        <v>0</v>
      </c>
      <c r="L78" s="142">
        <v>0</v>
      </c>
      <c r="M78" s="141">
        <v>-100</v>
      </c>
      <c r="N78" s="141">
        <v>25</v>
      </c>
      <c r="O78" s="141">
        <v>25</v>
      </c>
      <c r="P78" s="142">
        <v>1</v>
      </c>
      <c r="Q78" s="141">
        <v>100</v>
      </c>
      <c r="R78" s="143"/>
      <c r="S78" s="143"/>
      <c r="T78" s="143"/>
      <c r="U78" s="143"/>
      <c r="V78" s="143"/>
      <c r="W78" s="143"/>
      <c r="X78" s="143"/>
    </row>
    <row r="79" spans="1:24" ht="30" customHeight="1">
      <c r="A79" s="141">
        <f t="shared" si="6"/>
        <v>5</v>
      </c>
      <c r="B79" s="66" t="s">
        <v>2172</v>
      </c>
      <c r="C79" s="15" t="s">
        <v>2704</v>
      </c>
      <c r="D79" s="151">
        <f t="shared" si="7"/>
        <v>0</v>
      </c>
      <c r="E79" s="151"/>
      <c r="F79" s="150">
        <v>1</v>
      </c>
      <c r="G79" s="153">
        <f t="shared" si="8"/>
        <v>5</v>
      </c>
      <c r="H79" s="141">
        <v>25</v>
      </c>
      <c r="I79" s="142">
        <v>0.5</v>
      </c>
      <c r="J79" s="142">
        <v>0.5</v>
      </c>
      <c r="K79" s="142">
        <v>0</v>
      </c>
      <c r="L79" s="142">
        <v>0</v>
      </c>
      <c r="M79" s="141">
        <v>-100</v>
      </c>
      <c r="N79" s="141">
        <v>25</v>
      </c>
      <c r="O79" s="141">
        <v>25</v>
      </c>
      <c r="P79" s="142">
        <v>1</v>
      </c>
      <c r="Q79" s="141">
        <v>100</v>
      </c>
    </row>
    <row r="80" spans="1:24" ht="30" customHeight="1">
      <c r="A80" s="141">
        <f t="shared" si="6"/>
        <v>5</v>
      </c>
      <c r="B80" s="66" t="s">
        <v>1107</v>
      </c>
      <c r="C80" s="15" t="s">
        <v>2704</v>
      </c>
      <c r="D80" s="151">
        <f t="shared" si="7"/>
        <v>0</v>
      </c>
      <c r="E80" s="151"/>
      <c r="F80" s="150">
        <v>1</v>
      </c>
      <c r="G80" s="153">
        <f t="shared" si="8"/>
        <v>5</v>
      </c>
      <c r="H80" s="141">
        <v>25</v>
      </c>
      <c r="I80" s="142">
        <v>0.5</v>
      </c>
      <c r="J80" s="142">
        <v>0.5</v>
      </c>
      <c r="K80" s="142">
        <v>0</v>
      </c>
      <c r="L80" s="142">
        <v>0</v>
      </c>
      <c r="M80" s="141">
        <v>-100</v>
      </c>
      <c r="N80" s="141">
        <v>25</v>
      </c>
      <c r="O80" s="141">
        <v>25</v>
      </c>
      <c r="P80" s="142">
        <v>1</v>
      </c>
      <c r="Q80" s="141">
        <v>100</v>
      </c>
    </row>
    <row r="81" spans="1:24" ht="30" customHeight="1">
      <c r="A81" s="141">
        <f t="shared" si="6"/>
        <v>5</v>
      </c>
      <c r="B81" s="66" t="s">
        <v>1089</v>
      </c>
      <c r="C81" s="15" t="s">
        <v>2704</v>
      </c>
      <c r="D81" s="151">
        <f t="shared" si="7"/>
        <v>0</v>
      </c>
      <c r="E81" s="151"/>
      <c r="F81" s="150">
        <v>1</v>
      </c>
      <c r="G81" s="153">
        <f t="shared" si="8"/>
        <v>5</v>
      </c>
      <c r="H81" s="141">
        <v>25</v>
      </c>
      <c r="I81" s="142">
        <v>0.5</v>
      </c>
      <c r="J81" s="142">
        <v>0.5</v>
      </c>
      <c r="K81" s="142">
        <v>0</v>
      </c>
      <c r="L81" s="142">
        <v>0</v>
      </c>
      <c r="M81" s="141">
        <v>-100</v>
      </c>
      <c r="N81" s="141">
        <v>25</v>
      </c>
      <c r="O81" s="141">
        <v>25</v>
      </c>
      <c r="P81" s="142">
        <v>1</v>
      </c>
      <c r="Q81" s="141">
        <v>100</v>
      </c>
    </row>
    <row r="82" spans="1:24" s="144" customFormat="1" ht="30" customHeight="1">
      <c r="A82" s="141">
        <f t="shared" si="6"/>
        <v>5</v>
      </c>
      <c r="B82" s="66" t="s">
        <v>1904</v>
      </c>
      <c r="C82" s="15" t="s">
        <v>1358</v>
      </c>
      <c r="D82" s="151">
        <f t="shared" si="7"/>
        <v>0</v>
      </c>
      <c r="E82" s="151"/>
      <c r="F82" s="150">
        <v>1</v>
      </c>
      <c r="G82" s="153">
        <f t="shared" si="8"/>
        <v>5</v>
      </c>
      <c r="H82" s="141">
        <v>25</v>
      </c>
      <c r="I82" s="142">
        <v>0.5</v>
      </c>
      <c r="J82" s="142">
        <v>0.5</v>
      </c>
      <c r="K82" s="142">
        <v>0</v>
      </c>
      <c r="L82" s="142">
        <v>0</v>
      </c>
      <c r="M82" s="141">
        <v>-100</v>
      </c>
      <c r="N82" s="141">
        <v>25</v>
      </c>
      <c r="O82" s="141">
        <v>25</v>
      </c>
      <c r="P82" s="142">
        <v>1</v>
      </c>
      <c r="Q82" s="141">
        <v>100</v>
      </c>
      <c r="R82" s="143"/>
      <c r="S82" s="143"/>
      <c r="T82" s="143"/>
      <c r="U82" s="143"/>
      <c r="V82" s="143"/>
      <c r="W82" s="143"/>
      <c r="X82" s="143"/>
    </row>
    <row r="83" spans="1:24" ht="30" customHeight="1">
      <c r="A83" s="141">
        <f t="shared" si="6"/>
        <v>5</v>
      </c>
      <c r="B83" s="66" t="s">
        <v>125</v>
      </c>
      <c r="C83" s="15" t="s">
        <v>1358</v>
      </c>
      <c r="D83" s="151">
        <f t="shared" si="7"/>
        <v>0</v>
      </c>
      <c r="E83" s="151"/>
      <c r="F83" s="150">
        <v>1</v>
      </c>
      <c r="G83" s="153">
        <f t="shared" si="8"/>
        <v>5</v>
      </c>
      <c r="H83" s="141">
        <v>25</v>
      </c>
      <c r="I83" s="142">
        <v>0.5</v>
      </c>
      <c r="J83" s="142">
        <v>0.5</v>
      </c>
      <c r="K83" s="142">
        <v>0</v>
      </c>
      <c r="L83" s="142">
        <v>0</v>
      </c>
      <c r="M83" s="141">
        <v>-100</v>
      </c>
      <c r="N83" s="141">
        <v>25</v>
      </c>
      <c r="O83" s="141">
        <v>25</v>
      </c>
      <c r="P83" s="142">
        <v>1</v>
      </c>
      <c r="Q83" s="141">
        <v>100</v>
      </c>
    </row>
    <row r="84" spans="1:24" ht="30" customHeight="1">
      <c r="A84" s="141">
        <f t="shared" si="6"/>
        <v>5</v>
      </c>
      <c r="B84" s="66" t="s">
        <v>2277</v>
      </c>
      <c r="C84" s="15" t="s">
        <v>1357</v>
      </c>
      <c r="D84" s="151">
        <f t="shared" si="7"/>
        <v>0</v>
      </c>
      <c r="E84" s="151"/>
      <c r="F84" s="150">
        <v>1</v>
      </c>
      <c r="G84" s="153">
        <f t="shared" si="8"/>
        <v>5</v>
      </c>
      <c r="H84" s="141">
        <v>20</v>
      </c>
      <c r="I84" s="142">
        <v>0.6</v>
      </c>
      <c r="J84" s="142">
        <v>0.6</v>
      </c>
      <c r="K84" s="142">
        <v>0</v>
      </c>
      <c r="L84" s="142">
        <v>0</v>
      </c>
      <c r="M84" s="141">
        <v>-100</v>
      </c>
      <c r="N84" s="141">
        <v>25</v>
      </c>
      <c r="O84" s="141">
        <v>25</v>
      </c>
      <c r="P84" s="142">
        <v>1</v>
      </c>
      <c r="Q84" s="141">
        <v>100</v>
      </c>
    </row>
    <row r="85" spans="1:24" ht="30" customHeight="1">
      <c r="A85" s="141">
        <f t="shared" si="6"/>
        <v>4.875</v>
      </c>
      <c r="B85" s="146" t="s">
        <v>35</v>
      </c>
      <c r="C85" s="15" t="s">
        <v>2704</v>
      </c>
      <c r="D85" s="151">
        <f t="shared" si="7"/>
        <v>0</v>
      </c>
      <c r="E85" s="151"/>
      <c r="F85" s="150">
        <v>1</v>
      </c>
      <c r="G85" s="153">
        <f t="shared" si="8"/>
        <v>4.875</v>
      </c>
      <c r="H85" s="141">
        <v>25</v>
      </c>
      <c r="I85" s="142">
        <v>0.5</v>
      </c>
      <c r="J85" s="142">
        <v>0.45</v>
      </c>
      <c r="K85" s="142">
        <v>0</v>
      </c>
      <c r="L85" s="142">
        <v>0</v>
      </c>
      <c r="M85" s="141">
        <v>-100</v>
      </c>
      <c r="N85" s="141">
        <v>25</v>
      </c>
      <c r="O85" s="141">
        <v>25</v>
      </c>
      <c r="P85" s="142">
        <v>1</v>
      </c>
      <c r="Q85" s="141">
        <v>100</v>
      </c>
    </row>
    <row r="86" spans="1:24" s="144" customFormat="1" ht="30" customHeight="1">
      <c r="A86" s="141">
        <f t="shared" si="6"/>
        <v>4.875</v>
      </c>
      <c r="B86" s="66" t="s">
        <v>1796</v>
      </c>
      <c r="C86" s="15" t="s">
        <v>2704</v>
      </c>
      <c r="D86" s="151">
        <f t="shared" si="7"/>
        <v>0</v>
      </c>
      <c r="E86" s="151"/>
      <c r="F86" s="150">
        <v>1</v>
      </c>
      <c r="G86" s="153">
        <f t="shared" si="8"/>
        <v>4.875</v>
      </c>
      <c r="H86" s="141">
        <v>25</v>
      </c>
      <c r="I86" s="142">
        <v>0.5</v>
      </c>
      <c r="J86" s="142">
        <v>0.45</v>
      </c>
      <c r="K86" s="142">
        <v>0</v>
      </c>
      <c r="L86" s="142">
        <v>0</v>
      </c>
      <c r="M86" s="141">
        <v>-100</v>
      </c>
      <c r="N86" s="141">
        <v>25</v>
      </c>
      <c r="O86" s="141">
        <v>25</v>
      </c>
      <c r="P86" s="142">
        <v>1</v>
      </c>
      <c r="Q86" s="141">
        <v>100</v>
      </c>
      <c r="R86" s="143"/>
      <c r="S86" s="143"/>
      <c r="T86" s="143"/>
      <c r="U86" s="143"/>
      <c r="V86" s="143"/>
      <c r="W86" s="143"/>
      <c r="X86" s="143"/>
    </row>
    <row r="87" spans="1:24" s="144" customFormat="1" ht="30" customHeight="1">
      <c r="A87" s="141">
        <f t="shared" si="6"/>
        <v>4.75</v>
      </c>
      <c r="B87" s="66" t="s">
        <v>1760</v>
      </c>
      <c r="C87" s="15" t="s">
        <v>2704</v>
      </c>
      <c r="D87" s="151">
        <f t="shared" si="7"/>
        <v>0</v>
      </c>
      <c r="E87" s="151"/>
      <c r="F87" s="150">
        <v>1</v>
      </c>
      <c r="G87" s="153">
        <f t="shared" si="8"/>
        <v>4.75</v>
      </c>
      <c r="H87" s="141">
        <v>25</v>
      </c>
      <c r="I87" s="142">
        <v>0.5</v>
      </c>
      <c r="J87" s="142">
        <v>0.4</v>
      </c>
      <c r="K87" s="142">
        <v>0</v>
      </c>
      <c r="L87" s="142">
        <v>0</v>
      </c>
      <c r="M87" s="141">
        <v>-100</v>
      </c>
      <c r="N87" s="141">
        <v>25</v>
      </c>
      <c r="O87" s="141">
        <v>25</v>
      </c>
      <c r="P87" s="142">
        <v>1</v>
      </c>
      <c r="Q87" s="141">
        <v>100</v>
      </c>
      <c r="R87" s="143"/>
      <c r="S87" s="143"/>
      <c r="T87" s="143"/>
      <c r="U87" s="143"/>
      <c r="V87" s="143"/>
      <c r="W87" s="143"/>
      <c r="X87" s="143"/>
    </row>
    <row r="88" spans="1:24" s="144" customFormat="1" ht="30" customHeight="1">
      <c r="A88" s="141">
        <f t="shared" si="6"/>
        <v>4.5999999999999996</v>
      </c>
      <c r="B88" s="66" t="s">
        <v>1088</v>
      </c>
      <c r="C88" s="15" t="s">
        <v>2704</v>
      </c>
      <c r="D88" s="151">
        <f t="shared" si="7"/>
        <v>0</v>
      </c>
      <c r="E88" s="151"/>
      <c r="F88" s="150">
        <v>1</v>
      </c>
      <c r="G88" s="153">
        <f t="shared" si="8"/>
        <v>4.5999999999999996</v>
      </c>
      <c r="H88" s="141">
        <v>25</v>
      </c>
      <c r="I88" s="142">
        <v>0.5</v>
      </c>
      <c r="J88" s="142">
        <v>0.34</v>
      </c>
      <c r="K88" s="142">
        <v>0</v>
      </c>
      <c r="L88" s="142">
        <v>0</v>
      </c>
      <c r="M88" s="141">
        <v>-100</v>
      </c>
      <c r="N88" s="141">
        <v>25</v>
      </c>
      <c r="O88" s="141">
        <v>25</v>
      </c>
      <c r="P88" s="142">
        <v>1</v>
      </c>
      <c r="Q88" s="141">
        <v>100</v>
      </c>
      <c r="R88" s="143"/>
      <c r="S88" s="143"/>
      <c r="T88" s="143"/>
      <c r="U88" s="143"/>
      <c r="V88" s="143"/>
      <c r="W88" s="143"/>
      <c r="X88" s="143"/>
    </row>
    <row r="89" spans="1:24" s="144" customFormat="1" ht="30" customHeight="1">
      <c r="A89" s="141">
        <f t="shared" si="6"/>
        <v>4.5</v>
      </c>
      <c r="B89" s="66" t="s">
        <v>30</v>
      </c>
      <c r="C89" s="15" t="s">
        <v>2048</v>
      </c>
      <c r="D89" s="151">
        <f t="shared" si="7"/>
        <v>0</v>
      </c>
      <c r="E89" s="151"/>
      <c r="F89" s="150">
        <v>2</v>
      </c>
      <c r="G89" s="153">
        <f t="shared" si="8"/>
        <v>2.25</v>
      </c>
      <c r="H89" s="141">
        <v>4</v>
      </c>
      <c r="I89" s="142">
        <v>0.6</v>
      </c>
      <c r="J89" s="142">
        <v>0.14000000000000001</v>
      </c>
      <c r="K89" s="142">
        <v>0</v>
      </c>
      <c r="L89" s="142">
        <v>0</v>
      </c>
      <c r="M89" s="141">
        <v>-100</v>
      </c>
      <c r="N89" s="141">
        <v>25</v>
      </c>
      <c r="O89" s="141">
        <v>25</v>
      </c>
      <c r="P89" s="142">
        <v>1</v>
      </c>
      <c r="Q89" s="141">
        <v>100</v>
      </c>
      <c r="R89" s="143"/>
      <c r="S89" s="143"/>
      <c r="T89" s="143"/>
      <c r="U89" s="143"/>
      <c r="V89" s="143"/>
      <c r="W89" s="143"/>
      <c r="X89" s="143"/>
    </row>
    <row r="90" spans="1:24" s="144" customFormat="1" ht="30" customHeight="1">
      <c r="A90" s="141">
        <f t="shared" si="6"/>
        <v>3.375</v>
      </c>
      <c r="B90" s="66" t="s">
        <v>2044</v>
      </c>
      <c r="C90" s="15" t="s">
        <v>2704</v>
      </c>
      <c r="D90" s="151">
        <f t="shared" si="7"/>
        <v>0</v>
      </c>
      <c r="E90" s="151"/>
      <c r="F90" s="150">
        <v>1</v>
      </c>
      <c r="G90" s="153">
        <f t="shared" si="8"/>
        <v>3.375</v>
      </c>
      <c r="H90" s="141">
        <v>15</v>
      </c>
      <c r="I90" s="142">
        <v>0.15</v>
      </c>
      <c r="J90" s="142">
        <v>0.6</v>
      </c>
      <c r="K90" s="142">
        <v>0.05</v>
      </c>
      <c r="L90" s="142">
        <v>0.05</v>
      </c>
      <c r="M90" s="141">
        <v>-100</v>
      </c>
      <c r="N90" s="141">
        <v>25</v>
      </c>
      <c r="O90" s="141">
        <v>25</v>
      </c>
      <c r="P90" s="142">
        <v>1</v>
      </c>
      <c r="Q90" s="141">
        <v>100</v>
      </c>
      <c r="R90" s="143"/>
      <c r="S90" s="143"/>
      <c r="T90" s="143"/>
      <c r="U90" s="143"/>
      <c r="V90" s="143"/>
      <c r="W90" s="143"/>
      <c r="X90" s="143"/>
    </row>
    <row r="91" spans="1:24" s="144" customFormat="1" ht="30" customHeight="1">
      <c r="A91" s="141">
        <f t="shared" si="6"/>
        <v>1.625</v>
      </c>
      <c r="B91" s="66" t="s">
        <v>877</v>
      </c>
      <c r="C91" s="15" t="s">
        <v>1358</v>
      </c>
      <c r="D91" s="151">
        <f t="shared" si="7"/>
        <v>0</v>
      </c>
      <c r="E91" s="151"/>
      <c r="F91" s="150">
        <v>1</v>
      </c>
      <c r="G91" s="153">
        <f t="shared" si="8"/>
        <v>1.625</v>
      </c>
      <c r="H91" s="141">
        <v>1</v>
      </c>
      <c r="I91" s="142">
        <v>0.6</v>
      </c>
      <c r="J91" s="142">
        <v>0.01</v>
      </c>
      <c r="K91" s="142">
        <v>0</v>
      </c>
      <c r="L91" s="142">
        <v>0</v>
      </c>
      <c r="M91" s="141">
        <v>-100</v>
      </c>
      <c r="N91" s="141">
        <v>25</v>
      </c>
      <c r="O91" s="141">
        <v>25</v>
      </c>
      <c r="P91" s="142">
        <v>1</v>
      </c>
      <c r="Q91" s="141">
        <v>100</v>
      </c>
      <c r="R91" s="143"/>
      <c r="S91" s="143"/>
      <c r="T91" s="143"/>
      <c r="U91" s="143"/>
      <c r="V91" s="143"/>
      <c r="W91" s="143"/>
      <c r="X91" s="143"/>
    </row>
    <row r="92" spans="1:24" s="144" customFormat="1" ht="30" customHeight="1">
      <c r="A92" s="141">
        <f t="shared" si="6"/>
        <v>0</v>
      </c>
      <c r="B92" s="66" t="s">
        <v>2249</v>
      </c>
      <c r="C92" s="15" t="s">
        <v>1358</v>
      </c>
      <c r="D92" s="151">
        <f t="shared" si="7"/>
        <v>0</v>
      </c>
      <c r="E92" s="151"/>
      <c r="F92" s="150">
        <v>0</v>
      </c>
      <c r="G92" s="153">
        <f t="shared" si="8"/>
        <v>8.25</v>
      </c>
      <c r="H92" s="141">
        <v>50</v>
      </c>
      <c r="I92" s="142">
        <v>0.35</v>
      </c>
      <c r="J92" s="142">
        <v>0.35</v>
      </c>
      <c r="K92" s="142">
        <v>0.25</v>
      </c>
      <c r="L92" s="142">
        <v>0.1</v>
      </c>
      <c r="M92" s="141">
        <v>-100</v>
      </c>
      <c r="N92" s="141">
        <v>25</v>
      </c>
      <c r="O92" s="141">
        <v>25</v>
      </c>
      <c r="P92" s="142">
        <v>1</v>
      </c>
      <c r="Q92" s="141">
        <v>100</v>
      </c>
      <c r="R92" s="143"/>
      <c r="S92" s="143"/>
      <c r="T92" s="143"/>
      <c r="U92" s="143"/>
      <c r="V92" s="143"/>
      <c r="W92" s="143"/>
      <c r="X92" s="143"/>
    </row>
    <row r="93" spans="1:24" s="144" customFormat="1" ht="30" customHeight="1">
      <c r="A93" s="141">
        <v>0</v>
      </c>
      <c r="B93" s="66" t="s">
        <v>1179</v>
      </c>
      <c r="C93" s="15" t="s">
        <v>1358</v>
      </c>
      <c r="D93" s="151">
        <f t="shared" si="7"/>
        <v>0</v>
      </c>
      <c r="E93" s="151"/>
      <c r="F93" s="150">
        <v>2</v>
      </c>
      <c r="G93" s="153">
        <f t="shared" si="8"/>
        <v>7.5</v>
      </c>
      <c r="H93" s="141">
        <v>45</v>
      </c>
      <c r="I93" s="142">
        <v>0.6</v>
      </c>
      <c r="J93" s="142">
        <v>0.6</v>
      </c>
      <c r="K93" s="142">
        <v>0</v>
      </c>
      <c r="L93" s="142">
        <v>0</v>
      </c>
      <c r="M93" s="141">
        <v>-100</v>
      </c>
      <c r="N93" s="141">
        <v>25</v>
      </c>
      <c r="O93" s="141">
        <v>25</v>
      </c>
      <c r="P93" s="142">
        <v>1</v>
      </c>
      <c r="Q93" s="141">
        <v>100</v>
      </c>
      <c r="R93" s="143"/>
      <c r="S93" s="143"/>
      <c r="T93" s="143"/>
      <c r="U93" s="143"/>
      <c r="V93" s="143"/>
      <c r="W93" s="143"/>
      <c r="X93" s="143"/>
    </row>
    <row r="94" spans="1:24" s="144" customFormat="1" ht="30" customHeight="1">
      <c r="A94" s="141">
        <f>F94*G94</f>
        <v>0</v>
      </c>
      <c r="B94" s="66" t="s">
        <v>1147</v>
      </c>
      <c r="C94" s="15" t="s">
        <v>2704</v>
      </c>
      <c r="D94" s="151">
        <f t="shared" si="7"/>
        <v>0</v>
      </c>
      <c r="E94" s="151"/>
      <c r="F94" s="150">
        <v>0</v>
      </c>
      <c r="G94" s="153">
        <f t="shared" si="8"/>
        <v>7.35</v>
      </c>
      <c r="H94" s="141">
        <v>36</v>
      </c>
      <c r="I94" s="142">
        <v>0.6</v>
      </c>
      <c r="J94" s="142">
        <v>0.9</v>
      </c>
      <c r="K94" s="142">
        <v>0</v>
      </c>
      <c r="L94" s="142">
        <v>0</v>
      </c>
      <c r="M94" s="141">
        <v>-100</v>
      </c>
      <c r="N94" s="141">
        <v>25</v>
      </c>
      <c r="O94" s="141">
        <v>25</v>
      </c>
      <c r="P94" s="142">
        <v>1</v>
      </c>
      <c r="Q94" s="141">
        <v>100</v>
      </c>
      <c r="R94" s="143"/>
      <c r="S94" s="143"/>
      <c r="T94" s="143"/>
      <c r="U94" s="143"/>
      <c r="V94" s="143"/>
      <c r="W94" s="143"/>
      <c r="X94" s="143"/>
    </row>
    <row r="95" spans="1:24" s="144" customFormat="1" ht="30" customHeight="1">
      <c r="A95" s="141">
        <f>F95*G95</f>
        <v>0</v>
      </c>
      <c r="B95" s="66" t="s">
        <v>1097</v>
      </c>
      <c r="C95" s="15" t="s">
        <v>1358</v>
      </c>
      <c r="D95" s="151">
        <f t="shared" si="7"/>
        <v>0</v>
      </c>
      <c r="E95" s="151"/>
      <c r="F95" s="150">
        <v>0</v>
      </c>
      <c r="G95" s="153">
        <f t="shared" si="8"/>
        <v>6.875</v>
      </c>
      <c r="H95" s="141">
        <v>50</v>
      </c>
      <c r="I95" s="142">
        <v>0.6</v>
      </c>
      <c r="J95" s="142">
        <v>0.15</v>
      </c>
      <c r="K95" s="142">
        <v>0</v>
      </c>
      <c r="L95" s="142">
        <v>0</v>
      </c>
      <c r="M95" s="141">
        <v>-100</v>
      </c>
      <c r="N95" s="141">
        <v>25</v>
      </c>
      <c r="O95" s="141">
        <v>25</v>
      </c>
      <c r="P95" s="142">
        <v>1</v>
      </c>
      <c r="Q95" s="141">
        <v>100</v>
      </c>
      <c r="R95" s="143"/>
      <c r="S95" s="143"/>
      <c r="T95" s="143"/>
      <c r="U95" s="143"/>
      <c r="V95" s="143"/>
      <c r="W95" s="143"/>
      <c r="X95" s="143"/>
    </row>
    <row r="96" spans="1:24" s="144" customFormat="1" ht="30" customHeight="1">
      <c r="A96" s="141">
        <f>F96*G96</f>
        <v>0</v>
      </c>
      <c r="B96" s="66" t="s">
        <v>1223</v>
      </c>
      <c r="C96" s="15" t="s">
        <v>1358</v>
      </c>
      <c r="D96" s="151">
        <f t="shared" si="7"/>
        <v>0</v>
      </c>
      <c r="E96" s="151"/>
      <c r="F96" s="150">
        <v>0</v>
      </c>
      <c r="G96" s="153">
        <f t="shared" si="8"/>
        <v>6.875</v>
      </c>
      <c r="H96" s="141">
        <v>45</v>
      </c>
      <c r="I96" s="142">
        <v>0.6</v>
      </c>
      <c r="J96" s="142">
        <v>0.35</v>
      </c>
      <c r="K96" s="142">
        <v>0</v>
      </c>
      <c r="L96" s="142">
        <v>0</v>
      </c>
      <c r="M96" s="141">
        <v>-100</v>
      </c>
      <c r="N96" s="141">
        <v>25</v>
      </c>
      <c r="O96" s="141">
        <v>25</v>
      </c>
      <c r="P96" s="142">
        <v>1</v>
      </c>
      <c r="Q96" s="141">
        <v>100</v>
      </c>
      <c r="R96" s="143"/>
      <c r="S96" s="143"/>
      <c r="T96" s="143"/>
      <c r="U96" s="143"/>
      <c r="V96" s="143"/>
      <c r="W96" s="143"/>
      <c r="X96" s="143"/>
    </row>
    <row r="97" spans="1:24" s="144" customFormat="1" ht="30" customHeight="1">
      <c r="A97" s="141">
        <f>F97*G97</f>
        <v>0</v>
      </c>
      <c r="B97" s="66" t="s">
        <v>1116</v>
      </c>
      <c r="C97" s="15" t="s">
        <v>1358</v>
      </c>
      <c r="D97" s="151">
        <f t="shared" si="7"/>
        <v>0</v>
      </c>
      <c r="E97" s="151"/>
      <c r="F97" s="150">
        <v>0</v>
      </c>
      <c r="G97" s="153">
        <f t="shared" si="8"/>
        <v>6.25</v>
      </c>
      <c r="H97" s="141">
        <v>25</v>
      </c>
      <c r="I97" s="142">
        <v>0.6</v>
      </c>
      <c r="J97" s="142">
        <v>0.9</v>
      </c>
      <c r="K97" s="142">
        <v>0</v>
      </c>
      <c r="L97" s="142">
        <v>0</v>
      </c>
      <c r="M97" s="141">
        <v>-100</v>
      </c>
      <c r="N97" s="141">
        <v>25</v>
      </c>
      <c r="O97" s="141">
        <v>25</v>
      </c>
      <c r="P97" s="142">
        <v>1</v>
      </c>
      <c r="Q97" s="141">
        <v>100</v>
      </c>
      <c r="R97" s="143"/>
      <c r="S97" s="143"/>
      <c r="T97" s="143"/>
      <c r="U97" s="143"/>
      <c r="V97" s="143"/>
      <c r="W97" s="143"/>
      <c r="X97" s="143"/>
    </row>
    <row r="98" spans="1:24" s="144" customFormat="1" ht="30" customHeight="1">
      <c r="A98" s="141">
        <f>F98*G98</f>
        <v>0</v>
      </c>
      <c r="B98" s="66" t="s">
        <v>1180</v>
      </c>
      <c r="C98" s="15" t="s">
        <v>1358</v>
      </c>
      <c r="D98" s="151">
        <f t="shared" ref="D98:D129" si="9">(E98*0.17)*G98</f>
        <v>0</v>
      </c>
      <c r="E98" s="151"/>
      <c r="F98" s="150">
        <v>0</v>
      </c>
      <c r="G98" s="153">
        <f t="shared" ref="G98:G129" si="10">((I98*N98)+(J98*O98)+(K98*Q98)+(L98*M98)+(P98*H98))/10</f>
        <v>6</v>
      </c>
      <c r="H98" s="141">
        <v>25</v>
      </c>
      <c r="I98" s="142">
        <v>0.6</v>
      </c>
      <c r="J98" s="142">
        <v>0.8</v>
      </c>
      <c r="K98" s="142">
        <v>0</v>
      </c>
      <c r="L98" s="142">
        <v>0</v>
      </c>
      <c r="M98" s="141">
        <v>-100</v>
      </c>
      <c r="N98" s="141">
        <v>25</v>
      </c>
      <c r="O98" s="141">
        <v>25</v>
      </c>
      <c r="P98" s="142">
        <v>1</v>
      </c>
      <c r="Q98" s="141">
        <v>100</v>
      </c>
      <c r="R98" s="143"/>
      <c r="S98" s="143"/>
      <c r="T98" s="143"/>
      <c r="U98" s="143"/>
      <c r="V98" s="143"/>
      <c r="W98" s="143"/>
      <c r="X98" s="143"/>
    </row>
    <row r="99" spans="1:24" s="144" customFormat="1" ht="30" customHeight="1">
      <c r="A99" s="141">
        <v>0</v>
      </c>
      <c r="B99" s="66" t="s">
        <v>1102</v>
      </c>
      <c r="C99" s="15" t="s">
        <v>1358</v>
      </c>
      <c r="D99" s="151">
        <f t="shared" si="9"/>
        <v>0</v>
      </c>
      <c r="E99" s="151"/>
      <c r="F99" s="150">
        <v>2</v>
      </c>
      <c r="G99" s="153">
        <f t="shared" si="10"/>
        <v>5.875</v>
      </c>
      <c r="H99" s="141">
        <v>40</v>
      </c>
      <c r="I99" s="142">
        <v>0.6</v>
      </c>
      <c r="J99" s="142">
        <v>0.15</v>
      </c>
      <c r="K99" s="142">
        <v>0</v>
      </c>
      <c r="L99" s="142">
        <v>0</v>
      </c>
      <c r="M99" s="141">
        <v>-100</v>
      </c>
      <c r="N99" s="141">
        <v>25</v>
      </c>
      <c r="O99" s="141">
        <v>25</v>
      </c>
      <c r="P99" s="142">
        <v>1</v>
      </c>
      <c r="Q99" s="141">
        <v>100</v>
      </c>
      <c r="R99" s="143"/>
      <c r="S99" s="143"/>
      <c r="T99" s="143"/>
      <c r="U99" s="143"/>
      <c r="V99" s="143"/>
      <c r="W99" s="143"/>
      <c r="X99" s="143"/>
    </row>
    <row r="100" spans="1:24" s="144" customFormat="1" ht="30" customHeight="1">
      <c r="A100" s="141">
        <f t="shared" ref="A100:A107" si="11">F100*G100</f>
        <v>0</v>
      </c>
      <c r="B100" s="66" t="s">
        <v>1128</v>
      </c>
      <c r="C100" s="15" t="s">
        <v>1358</v>
      </c>
      <c r="D100" s="151">
        <f t="shared" si="9"/>
        <v>0</v>
      </c>
      <c r="E100" s="151"/>
      <c r="F100" s="150">
        <v>0</v>
      </c>
      <c r="G100" s="153">
        <f t="shared" si="10"/>
        <v>5.875</v>
      </c>
      <c r="H100" s="141">
        <v>40</v>
      </c>
      <c r="I100" s="142">
        <v>0.6</v>
      </c>
      <c r="J100" s="142">
        <v>0.15</v>
      </c>
      <c r="K100" s="142">
        <v>0</v>
      </c>
      <c r="L100" s="142">
        <v>0</v>
      </c>
      <c r="M100" s="141">
        <v>-100</v>
      </c>
      <c r="N100" s="141">
        <v>25</v>
      </c>
      <c r="O100" s="141">
        <v>25</v>
      </c>
      <c r="P100" s="142">
        <v>1</v>
      </c>
      <c r="Q100" s="141">
        <v>100</v>
      </c>
      <c r="R100" s="143"/>
      <c r="S100" s="143"/>
      <c r="T100" s="143"/>
      <c r="U100" s="143"/>
      <c r="V100" s="143"/>
      <c r="W100" s="143"/>
      <c r="X100" s="143"/>
    </row>
    <row r="101" spans="1:24" s="144" customFormat="1" ht="30" customHeight="1">
      <c r="A101" s="141">
        <f t="shared" si="11"/>
        <v>0</v>
      </c>
      <c r="B101" s="66" t="s">
        <v>620</v>
      </c>
      <c r="C101" s="15" t="s">
        <v>1358</v>
      </c>
      <c r="D101" s="151">
        <f t="shared" si="9"/>
        <v>0</v>
      </c>
      <c r="E101" s="151"/>
      <c r="F101" s="150">
        <v>0</v>
      </c>
      <c r="G101" s="153">
        <f t="shared" si="10"/>
        <v>5.6749999999999998</v>
      </c>
      <c r="H101" s="141">
        <v>36</v>
      </c>
      <c r="I101" s="142">
        <v>0.6</v>
      </c>
      <c r="J101" s="142">
        <v>0.23</v>
      </c>
      <c r="K101" s="142">
        <v>0</v>
      </c>
      <c r="L101" s="142">
        <v>0</v>
      </c>
      <c r="M101" s="141">
        <v>-100</v>
      </c>
      <c r="N101" s="141">
        <v>25</v>
      </c>
      <c r="O101" s="141">
        <v>25</v>
      </c>
      <c r="P101" s="142">
        <v>1</v>
      </c>
      <c r="Q101" s="141">
        <v>100</v>
      </c>
      <c r="R101" s="143"/>
      <c r="S101" s="143"/>
      <c r="T101" s="143"/>
      <c r="U101" s="143"/>
      <c r="V101" s="143"/>
      <c r="W101" s="143"/>
      <c r="X101" s="143"/>
    </row>
    <row r="102" spans="1:24" s="144" customFormat="1" ht="30" customHeight="1">
      <c r="A102" s="141">
        <f t="shared" si="11"/>
        <v>0</v>
      </c>
      <c r="B102" s="66" t="s">
        <v>1096</v>
      </c>
      <c r="C102" s="15" t="s">
        <v>1358</v>
      </c>
      <c r="D102" s="151">
        <f t="shared" si="9"/>
        <v>0</v>
      </c>
      <c r="E102" s="151"/>
      <c r="F102" s="150">
        <v>0</v>
      </c>
      <c r="G102" s="153">
        <f t="shared" si="10"/>
        <v>5.65</v>
      </c>
      <c r="H102" s="141">
        <v>38</v>
      </c>
      <c r="I102" s="142">
        <v>0.6</v>
      </c>
      <c r="J102" s="142">
        <v>0.14000000000000001</v>
      </c>
      <c r="K102" s="142">
        <v>0</v>
      </c>
      <c r="L102" s="142">
        <v>0</v>
      </c>
      <c r="M102" s="141">
        <v>-100</v>
      </c>
      <c r="N102" s="141">
        <v>25</v>
      </c>
      <c r="O102" s="141">
        <v>25</v>
      </c>
      <c r="P102" s="142">
        <v>1</v>
      </c>
      <c r="Q102" s="141">
        <v>100</v>
      </c>
      <c r="R102" s="143"/>
      <c r="S102" s="143"/>
      <c r="T102" s="143"/>
      <c r="U102" s="143"/>
      <c r="V102" s="143"/>
      <c r="W102" s="143"/>
      <c r="X102" s="143"/>
    </row>
    <row r="103" spans="1:24" s="144" customFormat="1" ht="30" customHeight="1">
      <c r="A103" s="141">
        <f t="shared" si="11"/>
        <v>0</v>
      </c>
      <c r="B103" s="66" t="s">
        <v>624</v>
      </c>
      <c r="C103" s="15" t="s">
        <v>1358</v>
      </c>
      <c r="D103" s="151">
        <f t="shared" si="9"/>
        <v>0</v>
      </c>
      <c r="E103" s="151"/>
      <c r="F103" s="150">
        <v>0</v>
      </c>
      <c r="G103" s="153">
        <f t="shared" si="10"/>
        <v>5.5250000000000004</v>
      </c>
      <c r="H103" s="141">
        <v>34</v>
      </c>
      <c r="I103" s="142">
        <v>0.6</v>
      </c>
      <c r="J103" s="142">
        <v>0.25</v>
      </c>
      <c r="K103" s="142">
        <v>0</v>
      </c>
      <c r="L103" s="142">
        <v>0</v>
      </c>
      <c r="M103" s="141">
        <v>-100</v>
      </c>
      <c r="N103" s="141">
        <v>25</v>
      </c>
      <c r="O103" s="141">
        <v>25</v>
      </c>
      <c r="P103" s="142">
        <v>1</v>
      </c>
      <c r="Q103" s="141">
        <v>100</v>
      </c>
      <c r="R103" s="143"/>
      <c r="S103" s="143"/>
      <c r="T103" s="143"/>
      <c r="U103" s="143"/>
      <c r="V103" s="143"/>
      <c r="W103" s="143"/>
      <c r="X103" s="143"/>
    </row>
    <row r="104" spans="1:24" s="144" customFormat="1" ht="30" customHeight="1">
      <c r="A104" s="141">
        <f t="shared" si="11"/>
        <v>0</v>
      </c>
      <c r="B104" s="66" t="s">
        <v>623</v>
      </c>
      <c r="C104" s="15" t="s">
        <v>1358</v>
      </c>
      <c r="D104" s="151">
        <f t="shared" si="9"/>
        <v>0</v>
      </c>
      <c r="E104" s="151"/>
      <c r="F104" s="150">
        <v>0</v>
      </c>
      <c r="G104" s="153">
        <f t="shared" si="10"/>
        <v>5.5250000000000004</v>
      </c>
      <c r="H104" s="141">
        <v>34</v>
      </c>
      <c r="I104" s="142">
        <v>0.6</v>
      </c>
      <c r="J104" s="142">
        <v>0.25</v>
      </c>
      <c r="K104" s="142">
        <v>0</v>
      </c>
      <c r="L104" s="142">
        <v>0</v>
      </c>
      <c r="M104" s="141">
        <v>-100</v>
      </c>
      <c r="N104" s="141">
        <v>25</v>
      </c>
      <c r="O104" s="141">
        <v>25</v>
      </c>
      <c r="P104" s="142">
        <v>1</v>
      </c>
      <c r="Q104" s="141">
        <v>100</v>
      </c>
      <c r="R104" s="143"/>
      <c r="S104" s="143"/>
      <c r="T104" s="143"/>
      <c r="U104" s="143"/>
      <c r="V104" s="143"/>
      <c r="W104" s="143"/>
      <c r="X104" s="143"/>
    </row>
    <row r="105" spans="1:24" s="144" customFormat="1" ht="30" customHeight="1">
      <c r="A105" s="141">
        <f t="shared" si="11"/>
        <v>0</v>
      </c>
      <c r="B105" s="66" t="s">
        <v>1007</v>
      </c>
      <c r="C105" s="15" t="s">
        <v>1358</v>
      </c>
      <c r="D105" s="151">
        <f t="shared" si="9"/>
        <v>0</v>
      </c>
      <c r="E105" s="151"/>
      <c r="F105" s="150">
        <v>0</v>
      </c>
      <c r="G105" s="153">
        <f t="shared" si="10"/>
        <v>5.15</v>
      </c>
      <c r="H105" s="141">
        <v>29</v>
      </c>
      <c r="I105" s="142">
        <v>0.6</v>
      </c>
      <c r="J105" s="142">
        <v>0.3</v>
      </c>
      <c r="K105" s="142">
        <v>0</v>
      </c>
      <c r="L105" s="142">
        <v>0</v>
      </c>
      <c r="M105" s="141">
        <v>-100</v>
      </c>
      <c r="N105" s="141">
        <v>25</v>
      </c>
      <c r="O105" s="141">
        <v>25</v>
      </c>
      <c r="P105" s="142">
        <v>1</v>
      </c>
      <c r="Q105" s="141">
        <v>100</v>
      </c>
      <c r="R105" s="143"/>
      <c r="S105" s="143"/>
      <c r="T105" s="143"/>
      <c r="U105" s="143"/>
      <c r="V105" s="143"/>
      <c r="W105" s="143"/>
      <c r="X105" s="143"/>
    </row>
    <row r="106" spans="1:24" s="144" customFormat="1" ht="30" customHeight="1">
      <c r="A106" s="141">
        <f t="shared" si="11"/>
        <v>0</v>
      </c>
      <c r="B106" s="66" t="s">
        <v>1119</v>
      </c>
      <c r="C106" s="15" t="s">
        <v>1358</v>
      </c>
      <c r="D106" s="151">
        <f t="shared" si="9"/>
        <v>0</v>
      </c>
      <c r="E106" s="151"/>
      <c r="F106" s="150">
        <v>0</v>
      </c>
      <c r="G106" s="153">
        <f t="shared" si="10"/>
        <v>5.0750000000000002</v>
      </c>
      <c r="H106" s="141">
        <v>31</v>
      </c>
      <c r="I106" s="142">
        <v>0.6</v>
      </c>
      <c r="J106" s="142">
        <v>0.19</v>
      </c>
      <c r="K106" s="142">
        <v>0</v>
      </c>
      <c r="L106" s="142">
        <v>0</v>
      </c>
      <c r="M106" s="141">
        <v>-100</v>
      </c>
      <c r="N106" s="141">
        <v>25</v>
      </c>
      <c r="O106" s="141">
        <v>25</v>
      </c>
      <c r="P106" s="142">
        <v>1</v>
      </c>
      <c r="Q106" s="141">
        <v>100</v>
      </c>
      <c r="R106" s="143"/>
      <c r="S106" s="143"/>
      <c r="T106" s="143"/>
      <c r="U106" s="143"/>
      <c r="V106" s="143"/>
      <c r="W106" s="143"/>
      <c r="X106" s="143"/>
    </row>
    <row r="107" spans="1:24" ht="30" customHeight="1">
      <c r="A107" s="141">
        <f t="shared" si="11"/>
        <v>0</v>
      </c>
      <c r="B107" s="66" t="s">
        <v>2688</v>
      </c>
      <c r="C107" s="15" t="s">
        <v>1358</v>
      </c>
      <c r="D107" s="151">
        <f t="shared" si="9"/>
        <v>0</v>
      </c>
      <c r="E107" s="151"/>
      <c r="F107" s="150">
        <v>0</v>
      </c>
      <c r="G107" s="153">
        <f t="shared" si="10"/>
        <v>5</v>
      </c>
      <c r="H107" s="141">
        <v>35</v>
      </c>
      <c r="I107" s="142">
        <v>0.15</v>
      </c>
      <c r="J107" s="142">
        <v>0.45</v>
      </c>
      <c r="K107" s="142">
        <v>0</v>
      </c>
      <c r="L107" s="142">
        <v>0</v>
      </c>
      <c r="M107" s="141">
        <v>-100</v>
      </c>
      <c r="N107" s="141">
        <v>25</v>
      </c>
      <c r="O107" s="141">
        <v>25</v>
      </c>
      <c r="P107" s="142">
        <v>1</v>
      </c>
      <c r="Q107" s="141">
        <v>100</v>
      </c>
    </row>
    <row r="108" spans="1:24" ht="30" customHeight="1">
      <c r="A108" s="141">
        <v>0</v>
      </c>
      <c r="B108" s="66" t="s">
        <v>1972</v>
      </c>
      <c r="C108" s="15" t="s">
        <v>1325</v>
      </c>
      <c r="D108" s="151">
        <f t="shared" si="9"/>
        <v>0</v>
      </c>
      <c r="E108" s="151"/>
      <c r="F108" s="150">
        <v>1</v>
      </c>
      <c r="G108" s="153">
        <f t="shared" si="10"/>
        <v>5</v>
      </c>
      <c r="H108" s="141">
        <v>25</v>
      </c>
      <c r="I108" s="142">
        <v>0.5</v>
      </c>
      <c r="J108" s="142">
        <v>0.5</v>
      </c>
      <c r="K108" s="142">
        <v>0</v>
      </c>
      <c r="L108" s="142">
        <v>0</v>
      </c>
      <c r="M108" s="141">
        <v>-100</v>
      </c>
      <c r="N108" s="141">
        <v>25</v>
      </c>
      <c r="O108" s="141">
        <v>25</v>
      </c>
      <c r="P108" s="142">
        <v>1</v>
      </c>
      <c r="Q108" s="141">
        <v>100</v>
      </c>
    </row>
    <row r="109" spans="1:24" ht="30" customHeight="1">
      <c r="A109" s="141">
        <f t="shared" ref="A109:A115" si="12">F109*G109</f>
        <v>0</v>
      </c>
      <c r="B109" s="66" t="s">
        <v>1561</v>
      </c>
      <c r="C109" s="15" t="s">
        <v>1358</v>
      </c>
      <c r="D109" s="151">
        <f t="shared" si="9"/>
        <v>0</v>
      </c>
      <c r="E109" s="151"/>
      <c r="F109" s="150">
        <v>0</v>
      </c>
      <c r="G109" s="153">
        <f t="shared" si="10"/>
        <v>4.95</v>
      </c>
      <c r="H109" s="141">
        <v>12</v>
      </c>
      <c r="I109" s="142">
        <v>0.6</v>
      </c>
      <c r="J109" s="142">
        <v>0.9</v>
      </c>
      <c r="K109" s="142">
        <v>0</v>
      </c>
      <c r="L109" s="142">
        <v>0</v>
      </c>
      <c r="M109" s="141">
        <v>-100</v>
      </c>
      <c r="N109" s="141">
        <v>25</v>
      </c>
      <c r="O109" s="141">
        <v>25</v>
      </c>
      <c r="P109" s="142">
        <v>1</v>
      </c>
      <c r="Q109" s="141">
        <v>100</v>
      </c>
    </row>
    <row r="110" spans="1:24" s="144" customFormat="1" ht="30" customHeight="1">
      <c r="A110" s="141">
        <f t="shared" si="12"/>
        <v>0</v>
      </c>
      <c r="B110" s="66" t="s">
        <v>69</v>
      </c>
      <c r="C110" s="15" t="s">
        <v>1358</v>
      </c>
      <c r="D110" s="151">
        <f t="shared" si="9"/>
        <v>0</v>
      </c>
      <c r="E110" s="151"/>
      <c r="F110" s="150">
        <v>0</v>
      </c>
      <c r="G110" s="153">
        <f t="shared" si="10"/>
        <v>4.7</v>
      </c>
      <c r="H110" s="141">
        <v>12</v>
      </c>
      <c r="I110" s="142">
        <v>0.6</v>
      </c>
      <c r="J110" s="142">
        <v>0.8</v>
      </c>
      <c r="K110" s="142">
        <v>0</v>
      </c>
      <c r="L110" s="142">
        <v>0</v>
      </c>
      <c r="M110" s="141">
        <v>-100</v>
      </c>
      <c r="N110" s="141">
        <v>25</v>
      </c>
      <c r="O110" s="141">
        <v>25</v>
      </c>
      <c r="P110" s="142">
        <v>1</v>
      </c>
      <c r="Q110" s="141">
        <v>100</v>
      </c>
      <c r="R110" s="143"/>
      <c r="S110" s="143"/>
      <c r="T110" s="143"/>
      <c r="U110" s="143"/>
      <c r="V110" s="143"/>
      <c r="W110" s="143"/>
      <c r="X110" s="143"/>
    </row>
    <row r="111" spans="1:24" ht="30" customHeight="1">
      <c r="A111" s="141">
        <f t="shared" si="12"/>
        <v>0</v>
      </c>
      <c r="B111" s="66" t="s">
        <v>621</v>
      </c>
      <c r="C111" s="15" t="s">
        <v>1358</v>
      </c>
      <c r="D111" s="151">
        <f t="shared" si="9"/>
        <v>0</v>
      </c>
      <c r="E111" s="151"/>
      <c r="F111" s="150">
        <v>0</v>
      </c>
      <c r="G111" s="153">
        <f t="shared" si="10"/>
        <v>4.6500000000000004</v>
      </c>
      <c r="H111" s="141">
        <v>24</v>
      </c>
      <c r="I111" s="142">
        <v>0.6</v>
      </c>
      <c r="J111" s="142">
        <v>0.3</v>
      </c>
      <c r="K111" s="142">
        <v>0</v>
      </c>
      <c r="L111" s="142">
        <v>0</v>
      </c>
      <c r="M111" s="141">
        <v>-100</v>
      </c>
      <c r="N111" s="141">
        <v>25</v>
      </c>
      <c r="O111" s="141">
        <v>25</v>
      </c>
      <c r="P111" s="142">
        <v>1</v>
      </c>
      <c r="Q111" s="141">
        <v>100</v>
      </c>
    </row>
    <row r="112" spans="1:24" ht="30" customHeight="1">
      <c r="A112" s="141">
        <f t="shared" si="12"/>
        <v>0</v>
      </c>
      <c r="B112" s="66" t="s">
        <v>1118</v>
      </c>
      <c r="C112" s="15" t="s">
        <v>1358</v>
      </c>
      <c r="D112" s="151">
        <f t="shared" si="9"/>
        <v>0</v>
      </c>
      <c r="E112" s="151"/>
      <c r="F112" s="150">
        <v>0</v>
      </c>
      <c r="G112" s="153">
        <f t="shared" si="10"/>
        <v>4.5750000000000002</v>
      </c>
      <c r="H112" s="141">
        <v>25</v>
      </c>
      <c r="I112" s="142">
        <v>0.6</v>
      </c>
      <c r="J112" s="142">
        <v>0.23</v>
      </c>
      <c r="K112" s="142">
        <v>0</v>
      </c>
      <c r="L112" s="142">
        <v>0</v>
      </c>
      <c r="M112" s="141">
        <v>-100</v>
      </c>
      <c r="N112" s="141">
        <v>25</v>
      </c>
      <c r="O112" s="141">
        <v>25</v>
      </c>
      <c r="P112" s="142">
        <v>1</v>
      </c>
      <c r="Q112" s="141">
        <v>100</v>
      </c>
    </row>
    <row r="113" spans="1:17" ht="30" customHeight="1">
      <c r="A113" s="141">
        <f t="shared" si="12"/>
        <v>0</v>
      </c>
      <c r="B113" s="66" t="s">
        <v>1115</v>
      </c>
      <c r="C113" s="15" t="s">
        <v>1358</v>
      </c>
      <c r="D113" s="151">
        <f t="shared" si="9"/>
        <v>0</v>
      </c>
      <c r="E113" s="151"/>
      <c r="F113" s="150">
        <v>0</v>
      </c>
      <c r="G113" s="153">
        <f t="shared" si="10"/>
        <v>4.0999999999999996</v>
      </c>
      <c r="H113" s="141">
        <v>16</v>
      </c>
      <c r="I113" s="142">
        <v>0.6</v>
      </c>
      <c r="J113" s="142">
        <v>0.4</v>
      </c>
      <c r="K113" s="142">
        <v>0</v>
      </c>
      <c r="L113" s="142">
        <v>0</v>
      </c>
      <c r="M113" s="141">
        <v>-100</v>
      </c>
      <c r="N113" s="141">
        <v>25</v>
      </c>
      <c r="O113" s="141">
        <v>25</v>
      </c>
      <c r="P113" s="142">
        <v>1</v>
      </c>
      <c r="Q113" s="141">
        <v>100</v>
      </c>
    </row>
    <row r="114" spans="1:17" ht="30" customHeight="1">
      <c r="A114" s="141">
        <f t="shared" si="12"/>
        <v>0</v>
      </c>
      <c r="B114" s="66" t="s">
        <v>1190</v>
      </c>
      <c r="C114" s="15" t="s">
        <v>1358</v>
      </c>
      <c r="D114" s="151">
        <f t="shared" si="9"/>
        <v>0</v>
      </c>
      <c r="E114" s="151"/>
      <c r="F114" s="150">
        <v>0</v>
      </c>
      <c r="G114" s="153">
        <f t="shared" si="10"/>
        <v>4</v>
      </c>
      <c r="H114" s="141">
        <v>40</v>
      </c>
      <c r="I114" s="142">
        <v>0</v>
      </c>
      <c r="J114" s="142">
        <v>0</v>
      </c>
      <c r="K114" s="142">
        <v>0</v>
      </c>
      <c r="L114" s="142">
        <v>0</v>
      </c>
      <c r="M114" s="141">
        <v>-100</v>
      </c>
      <c r="N114" s="141">
        <v>25</v>
      </c>
      <c r="O114" s="141">
        <v>25</v>
      </c>
      <c r="P114" s="142">
        <v>1</v>
      </c>
      <c r="Q114" s="141">
        <v>100</v>
      </c>
    </row>
    <row r="115" spans="1:17" ht="30" customHeight="1">
      <c r="A115" s="141">
        <f t="shared" si="12"/>
        <v>0</v>
      </c>
      <c r="B115" s="66" t="s">
        <v>882</v>
      </c>
      <c r="C115" s="15" t="s">
        <v>2704</v>
      </c>
      <c r="D115" s="151">
        <f t="shared" si="9"/>
        <v>0</v>
      </c>
      <c r="E115" s="151"/>
      <c r="F115" s="150">
        <v>0</v>
      </c>
      <c r="G115" s="153">
        <f t="shared" si="10"/>
        <v>3.8250000000000002</v>
      </c>
      <c r="H115" s="141">
        <v>17</v>
      </c>
      <c r="I115" s="142">
        <v>0.6</v>
      </c>
      <c r="J115" s="142">
        <v>0.25</v>
      </c>
      <c r="K115" s="142">
        <v>0</v>
      </c>
      <c r="L115" s="142">
        <v>0</v>
      </c>
      <c r="M115" s="141">
        <v>-100</v>
      </c>
      <c r="N115" s="141">
        <v>25</v>
      </c>
      <c r="O115" s="141">
        <v>25</v>
      </c>
      <c r="P115" s="142">
        <v>1</v>
      </c>
      <c r="Q115" s="141">
        <v>100</v>
      </c>
    </row>
    <row r="116" spans="1:17" ht="30" customHeight="1">
      <c r="B116" s="66" t="s">
        <v>1971</v>
      </c>
      <c r="C116" s="15" t="s">
        <v>1325</v>
      </c>
      <c r="D116" s="151"/>
      <c r="E116" s="151"/>
      <c r="F116" s="150"/>
      <c r="G116" s="153">
        <f t="shared" si="10"/>
        <v>16.875</v>
      </c>
      <c r="H116" s="141">
        <v>50</v>
      </c>
      <c r="I116" s="142">
        <v>0.45</v>
      </c>
      <c r="J116" s="142">
        <v>0.5</v>
      </c>
      <c r="K116" s="142">
        <v>1</v>
      </c>
      <c r="L116" s="142">
        <v>0.05</v>
      </c>
      <c r="M116" s="141">
        <v>-100</v>
      </c>
      <c r="N116" s="141">
        <v>25</v>
      </c>
      <c r="O116" s="141">
        <v>25</v>
      </c>
      <c r="P116" s="142">
        <v>1</v>
      </c>
      <c r="Q116" s="141">
        <v>100</v>
      </c>
    </row>
    <row r="117" spans="1:17" ht="30" customHeight="1">
      <c r="B117" s="66" t="s">
        <v>1178</v>
      </c>
      <c r="C117" s="15" t="s">
        <v>1325</v>
      </c>
      <c r="D117" s="151"/>
      <c r="E117" s="151"/>
      <c r="F117" s="150"/>
      <c r="G117" s="153">
        <f t="shared" si="10"/>
        <v>16.875</v>
      </c>
      <c r="H117" s="141">
        <v>50</v>
      </c>
      <c r="I117" s="142">
        <v>0.45</v>
      </c>
      <c r="J117" s="142">
        <v>0.5</v>
      </c>
      <c r="K117" s="142">
        <v>1</v>
      </c>
      <c r="L117" s="142">
        <v>0.05</v>
      </c>
      <c r="M117" s="141">
        <v>-100</v>
      </c>
      <c r="N117" s="141">
        <v>25</v>
      </c>
      <c r="O117" s="141">
        <v>25</v>
      </c>
      <c r="P117" s="142">
        <v>1</v>
      </c>
      <c r="Q117" s="141">
        <v>100</v>
      </c>
    </row>
    <row r="118" spans="1:17" ht="30" customHeight="1">
      <c r="B118" s="66" t="s">
        <v>879</v>
      </c>
      <c r="C118" s="15" t="s">
        <v>1325</v>
      </c>
      <c r="D118" s="151"/>
      <c r="E118" s="151"/>
      <c r="F118" s="150"/>
      <c r="G118" s="153">
        <f t="shared" si="10"/>
        <v>16.875</v>
      </c>
      <c r="H118" s="141">
        <v>50</v>
      </c>
      <c r="I118" s="142">
        <v>0.45</v>
      </c>
      <c r="J118" s="142">
        <v>0.5</v>
      </c>
      <c r="K118" s="142">
        <v>1</v>
      </c>
      <c r="L118" s="142">
        <v>0.05</v>
      </c>
      <c r="M118" s="141">
        <v>-100</v>
      </c>
      <c r="N118" s="141">
        <v>25</v>
      </c>
      <c r="O118" s="141">
        <v>25</v>
      </c>
      <c r="P118" s="142">
        <v>1</v>
      </c>
      <c r="Q118" s="141">
        <v>100</v>
      </c>
    </row>
    <row r="119" spans="1:17" ht="30" customHeight="1">
      <c r="B119" s="66" t="s">
        <v>1912</v>
      </c>
      <c r="C119" s="15" t="s">
        <v>1325</v>
      </c>
      <c r="D119" s="151"/>
      <c r="E119" s="151"/>
      <c r="F119" s="150"/>
      <c r="G119" s="153">
        <f t="shared" si="10"/>
        <v>16.875</v>
      </c>
      <c r="H119" s="141">
        <v>50</v>
      </c>
      <c r="I119" s="142">
        <v>0.45</v>
      </c>
      <c r="J119" s="142">
        <v>0.5</v>
      </c>
      <c r="K119" s="142">
        <v>1</v>
      </c>
      <c r="L119" s="142">
        <v>0.05</v>
      </c>
      <c r="M119" s="141">
        <v>-100</v>
      </c>
      <c r="N119" s="141">
        <v>25</v>
      </c>
      <c r="O119" s="141">
        <v>25</v>
      </c>
      <c r="P119" s="142">
        <v>1</v>
      </c>
      <c r="Q119" s="141">
        <v>100</v>
      </c>
    </row>
    <row r="120" spans="1:17" ht="30" customHeight="1">
      <c r="B120" s="66" t="s">
        <v>622</v>
      </c>
      <c r="C120" s="15" t="s">
        <v>1325</v>
      </c>
      <c r="D120" s="151"/>
      <c r="E120" s="151"/>
      <c r="F120" s="150"/>
      <c r="G120" s="153">
        <f t="shared" si="10"/>
        <v>12.7</v>
      </c>
      <c r="H120" s="141">
        <v>50</v>
      </c>
      <c r="I120" s="142">
        <v>0.33</v>
      </c>
      <c r="J120" s="142">
        <v>0.15</v>
      </c>
      <c r="K120" s="142">
        <v>0.65</v>
      </c>
      <c r="L120" s="142">
        <v>0</v>
      </c>
      <c r="M120" s="141">
        <v>-100</v>
      </c>
      <c r="N120" s="141">
        <v>25</v>
      </c>
      <c r="O120" s="141">
        <v>25</v>
      </c>
      <c r="P120" s="142">
        <v>1</v>
      </c>
      <c r="Q120" s="141">
        <v>100</v>
      </c>
    </row>
    <row r="121" spans="1:17" ht="30" customHeight="1">
      <c r="B121" s="66" t="s">
        <v>1534</v>
      </c>
      <c r="C121" s="15" t="s">
        <v>1325</v>
      </c>
      <c r="D121" s="151"/>
      <c r="E121" s="151"/>
      <c r="F121" s="150"/>
      <c r="G121" s="153">
        <f t="shared" si="10"/>
        <v>12.7</v>
      </c>
      <c r="H121" s="141">
        <v>40</v>
      </c>
      <c r="I121" s="142">
        <v>0.33</v>
      </c>
      <c r="J121" s="142">
        <v>0.15</v>
      </c>
      <c r="K121" s="142">
        <v>0.75</v>
      </c>
      <c r="L121" s="142">
        <v>0</v>
      </c>
      <c r="M121" s="141">
        <v>-100</v>
      </c>
      <c r="N121" s="141">
        <v>25</v>
      </c>
      <c r="O121" s="141">
        <v>25</v>
      </c>
      <c r="P121" s="142">
        <v>1</v>
      </c>
      <c r="Q121" s="141">
        <v>100</v>
      </c>
    </row>
    <row r="122" spans="1:17" ht="30" customHeight="1">
      <c r="B122" s="66" t="s">
        <v>2090</v>
      </c>
      <c r="C122" s="15" t="s">
        <v>2122</v>
      </c>
      <c r="D122" s="151"/>
      <c r="E122" s="151"/>
      <c r="F122" s="150"/>
      <c r="G122" s="153">
        <f t="shared" si="10"/>
        <v>12.5</v>
      </c>
      <c r="H122" s="141">
        <v>35</v>
      </c>
      <c r="I122" s="142">
        <v>0.1</v>
      </c>
      <c r="J122" s="142">
        <v>0.9</v>
      </c>
      <c r="K122" s="142">
        <v>0.65</v>
      </c>
      <c r="L122" s="142">
        <v>0</v>
      </c>
      <c r="M122" s="141">
        <v>-100</v>
      </c>
      <c r="N122" s="141">
        <v>25</v>
      </c>
      <c r="O122" s="141">
        <v>25</v>
      </c>
      <c r="P122" s="142">
        <v>1</v>
      </c>
      <c r="Q122" s="141">
        <v>100</v>
      </c>
    </row>
    <row r="123" spans="1:17" ht="30" customHeight="1">
      <c r="B123" s="66" t="s">
        <v>859</v>
      </c>
      <c r="C123" s="15" t="s">
        <v>2122</v>
      </c>
      <c r="D123" s="151"/>
      <c r="E123" s="151"/>
      <c r="F123" s="150"/>
      <c r="G123" s="153">
        <f t="shared" si="10"/>
        <v>12.5</v>
      </c>
      <c r="H123" s="141">
        <v>35</v>
      </c>
      <c r="I123" s="142">
        <v>0.1</v>
      </c>
      <c r="J123" s="142">
        <v>0.9</v>
      </c>
      <c r="K123" s="142">
        <v>0.65</v>
      </c>
      <c r="L123" s="142">
        <v>0</v>
      </c>
      <c r="M123" s="141">
        <v>-100</v>
      </c>
      <c r="N123" s="141">
        <v>25</v>
      </c>
      <c r="O123" s="141">
        <v>25</v>
      </c>
      <c r="P123" s="142">
        <v>1</v>
      </c>
      <c r="Q123" s="141">
        <v>100</v>
      </c>
    </row>
    <row r="124" spans="1:17" ht="30" customHeight="1">
      <c r="B124" s="66" t="s">
        <v>2087</v>
      </c>
      <c r="C124" s="15" t="s">
        <v>1325</v>
      </c>
      <c r="D124" s="151"/>
      <c r="E124" s="151"/>
      <c r="F124" s="150"/>
      <c r="G124" s="153">
        <f t="shared" si="10"/>
        <v>11.2</v>
      </c>
      <c r="H124" s="141">
        <v>50</v>
      </c>
      <c r="I124" s="142">
        <v>0.33</v>
      </c>
      <c r="J124" s="142">
        <v>0.15</v>
      </c>
      <c r="K124" s="142">
        <v>0.5</v>
      </c>
      <c r="L124" s="142">
        <v>0</v>
      </c>
      <c r="M124" s="141">
        <v>-100</v>
      </c>
      <c r="N124" s="141">
        <v>25</v>
      </c>
      <c r="O124" s="141">
        <v>25</v>
      </c>
      <c r="P124" s="142">
        <v>1</v>
      </c>
      <c r="Q124" s="141">
        <v>100</v>
      </c>
    </row>
    <row r="125" spans="1:17" ht="30" customHeight="1">
      <c r="B125" s="66" t="s">
        <v>2345</v>
      </c>
      <c r="C125" s="15" t="s">
        <v>2122</v>
      </c>
      <c r="D125" s="151"/>
      <c r="E125" s="151"/>
      <c r="F125" s="150"/>
      <c r="G125" s="153">
        <f t="shared" si="10"/>
        <v>11</v>
      </c>
      <c r="H125" s="141">
        <v>10</v>
      </c>
      <c r="I125" s="142">
        <v>0.55000000000000004</v>
      </c>
      <c r="J125" s="142">
        <v>0.65</v>
      </c>
      <c r="K125" s="142">
        <v>0.75</v>
      </c>
      <c r="L125" s="142">
        <v>0.05</v>
      </c>
      <c r="M125" s="141">
        <v>-100</v>
      </c>
      <c r="N125" s="141">
        <v>25</v>
      </c>
      <c r="O125" s="141">
        <v>25</v>
      </c>
      <c r="P125" s="142">
        <v>1</v>
      </c>
      <c r="Q125" s="141">
        <v>100</v>
      </c>
    </row>
    <row r="126" spans="1:17" ht="30" customHeight="1">
      <c r="B126" s="66" t="s">
        <v>1012</v>
      </c>
      <c r="C126" s="15" t="s">
        <v>1325</v>
      </c>
      <c r="D126" s="151"/>
      <c r="E126" s="151"/>
      <c r="F126" s="150"/>
      <c r="G126" s="153">
        <f t="shared" si="10"/>
        <v>10.199999999999999</v>
      </c>
      <c r="H126" s="141">
        <v>40</v>
      </c>
      <c r="I126" s="142">
        <v>0.33</v>
      </c>
      <c r="J126" s="142">
        <v>0.15</v>
      </c>
      <c r="K126" s="142">
        <v>0.5</v>
      </c>
      <c r="L126" s="142">
        <v>0</v>
      </c>
      <c r="M126" s="141">
        <v>-100</v>
      </c>
      <c r="N126" s="141">
        <v>25</v>
      </c>
      <c r="O126" s="141">
        <v>25</v>
      </c>
      <c r="P126" s="142">
        <v>1</v>
      </c>
      <c r="Q126" s="141">
        <v>100</v>
      </c>
    </row>
    <row r="127" spans="1:17" ht="30" customHeight="1">
      <c r="B127" s="66" t="s">
        <v>1204</v>
      </c>
      <c r="C127" s="15" t="s">
        <v>1325</v>
      </c>
      <c r="D127" s="151"/>
      <c r="E127" s="151"/>
      <c r="F127" s="150"/>
      <c r="G127" s="153">
        <f t="shared" si="10"/>
        <v>10.199999999999999</v>
      </c>
      <c r="H127" s="141">
        <v>40</v>
      </c>
      <c r="I127" s="142">
        <v>0.33</v>
      </c>
      <c r="J127" s="142">
        <v>0.15</v>
      </c>
      <c r="K127" s="142">
        <v>0.5</v>
      </c>
      <c r="L127" s="142">
        <v>0</v>
      </c>
      <c r="M127" s="141">
        <v>-100</v>
      </c>
      <c r="N127" s="141">
        <v>25</v>
      </c>
      <c r="O127" s="141">
        <v>25</v>
      </c>
      <c r="P127" s="142">
        <v>1</v>
      </c>
      <c r="Q127" s="141">
        <v>100</v>
      </c>
    </row>
    <row r="128" spans="1:17" ht="30" customHeight="1">
      <c r="B128" s="66" t="s">
        <v>1329</v>
      </c>
      <c r="C128" s="15" t="s">
        <v>2122</v>
      </c>
      <c r="D128" s="151"/>
      <c r="E128" s="151"/>
      <c r="F128" s="150"/>
      <c r="G128" s="153">
        <f t="shared" si="10"/>
        <v>10.1</v>
      </c>
      <c r="H128" s="141">
        <v>35</v>
      </c>
      <c r="I128" s="142">
        <v>0.1</v>
      </c>
      <c r="J128" s="142">
        <v>0.9</v>
      </c>
      <c r="K128" s="142">
        <v>0.41</v>
      </c>
      <c r="L128" s="142">
        <v>0</v>
      </c>
      <c r="M128" s="141">
        <v>-100</v>
      </c>
      <c r="N128" s="141">
        <v>25</v>
      </c>
      <c r="O128" s="141">
        <v>25</v>
      </c>
      <c r="P128" s="142">
        <v>1</v>
      </c>
      <c r="Q128" s="141">
        <v>100</v>
      </c>
    </row>
    <row r="129" spans="2:17" ht="30" customHeight="1">
      <c r="B129" s="66" t="s">
        <v>1227</v>
      </c>
      <c r="C129" s="15" t="s">
        <v>2122</v>
      </c>
      <c r="D129" s="151"/>
      <c r="E129" s="151"/>
      <c r="F129" s="150"/>
      <c r="G129" s="153">
        <f t="shared" si="10"/>
        <v>10</v>
      </c>
      <c r="H129" s="141">
        <v>35</v>
      </c>
      <c r="I129" s="142">
        <v>0.1</v>
      </c>
      <c r="J129" s="142">
        <v>0.9</v>
      </c>
      <c r="K129" s="142">
        <v>0.4</v>
      </c>
      <c r="L129" s="142">
        <v>0</v>
      </c>
      <c r="M129" s="141">
        <v>-100</v>
      </c>
      <c r="N129" s="141">
        <v>25</v>
      </c>
      <c r="O129" s="141">
        <v>25</v>
      </c>
      <c r="P129" s="142">
        <v>1</v>
      </c>
      <c r="Q129" s="141">
        <v>100</v>
      </c>
    </row>
    <row r="130" spans="2:17" ht="30" customHeight="1">
      <c r="B130" s="66" t="s">
        <v>898</v>
      </c>
      <c r="C130" s="15" t="s">
        <v>2122</v>
      </c>
      <c r="D130" s="151"/>
      <c r="E130" s="151"/>
      <c r="F130" s="150"/>
      <c r="G130" s="153">
        <f t="shared" ref="G130:G161" si="13">((I130*N130)+(J130*O130)+(K130*Q130)+(L130*M130)+(P130*H130))/10</f>
        <v>10</v>
      </c>
      <c r="H130" s="141">
        <v>35</v>
      </c>
      <c r="I130" s="142">
        <v>0.1</v>
      </c>
      <c r="J130" s="142">
        <v>0.9</v>
      </c>
      <c r="K130" s="142">
        <v>0.4</v>
      </c>
      <c r="L130" s="142">
        <v>0</v>
      </c>
      <c r="M130" s="141">
        <v>-100</v>
      </c>
      <c r="N130" s="141">
        <v>25</v>
      </c>
      <c r="O130" s="141">
        <v>25</v>
      </c>
      <c r="P130" s="142">
        <v>1</v>
      </c>
      <c r="Q130" s="141">
        <v>100</v>
      </c>
    </row>
    <row r="131" spans="2:17" ht="30" customHeight="1">
      <c r="B131" s="66" t="s">
        <v>631</v>
      </c>
      <c r="C131" s="15" t="s">
        <v>1325</v>
      </c>
      <c r="D131" s="151"/>
      <c r="E131" s="151"/>
      <c r="F131" s="150"/>
      <c r="G131" s="153">
        <f t="shared" si="13"/>
        <v>9.6</v>
      </c>
      <c r="H131" s="141">
        <v>34</v>
      </c>
      <c r="I131" s="142">
        <v>0.33</v>
      </c>
      <c r="J131" s="142">
        <v>0.15</v>
      </c>
      <c r="K131" s="142">
        <v>0.5</v>
      </c>
      <c r="L131" s="142">
        <v>0</v>
      </c>
      <c r="M131" s="141">
        <v>-100</v>
      </c>
      <c r="N131" s="141">
        <v>25</v>
      </c>
      <c r="O131" s="141">
        <v>25</v>
      </c>
      <c r="P131" s="142">
        <v>1</v>
      </c>
      <c r="Q131" s="141">
        <v>100</v>
      </c>
    </row>
    <row r="132" spans="2:17" ht="30" customHeight="1">
      <c r="B132" s="66" t="s">
        <v>633</v>
      </c>
      <c r="C132" s="15" t="s">
        <v>1325</v>
      </c>
      <c r="D132" s="151"/>
      <c r="E132" s="151"/>
      <c r="F132" s="150"/>
      <c r="G132" s="153">
        <f t="shared" si="13"/>
        <v>9.6</v>
      </c>
      <c r="H132" s="141">
        <v>35</v>
      </c>
      <c r="I132" s="142">
        <v>0.1</v>
      </c>
      <c r="J132" s="142">
        <v>0.9</v>
      </c>
      <c r="K132" s="142">
        <v>0.36</v>
      </c>
      <c r="L132" s="142">
        <v>0</v>
      </c>
      <c r="M132" s="141">
        <v>-100</v>
      </c>
      <c r="N132" s="141">
        <v>25</v>
      </c>
      <c r="O132" s="141">
        <v>25</v>
      </c>
      <c r="P132" s="142">
        <v>1</v>
      </c>
      <c r="Q132" s="141">
        <v>100</v>
      </c>
    </row>
    <row r="133" spans="2:17" ht="30" customHeight="1">
      <c r="B133" s="66" t="s">
        <v>2086</v>
      </c>
      <c r="C133" s="15" t="s">
        <v>1325</v>
      </c>
      <c r="D133" s="151"/>
      <c r="E133" s="151"/>
      <c r="F133" s="150"/>
      <c r="G133" s="153">
        <f t="shared" si="13"/>
        <v>8.9</v>
      </c>
      <c r="H133" s="141">
        <v>37</v>
      </c>
      <c r="I133" s="142">
        <v>0.33</v>
      </c>
      <c r="J133" s="142">
        <v>0.15</v>
      </c>
      <c r="K133" s="142">
        <v>0.4</v>
      </c>
      <c r="L133" s="142">
        <v>0</v>
      </c>
      <c r="M133" s="141">
        <v>-100</v>
      </c>
      <c r="N133" s="141">
        <v>25</v>
      </c>
      <c r="O133" s="141">
        <v>25</v>
      </c>
      <c r="P133" s="142">
        <v>1</v>
      </c>
      <c r="Q133" s="141">
        <v>100</v>
      </c>
    </row>
    <row r="134" spans="2:17" ht="30" customHeight="1">
      <c r="B134" s="66" t="s">
        <v>2085</v>
      </c>
      <c r="C134" s="15" t="s">
        <v>1325</v>
      </c>
      <c r="D134" s="151"/>
      <c r="E134" s="151"/>
      <c r="F134" s="150"/>
      <c r="G134" s="153">
        <f t="shared" si="13"/>
        <v>8.6999999999999993</v>
      </c>
      <c r="H134" s="141">
        <v>41</v>
      </c>
      <c r="I134" s="142">
        <v>0.33</v>
      </c>
      <c r="J134" s="142">
        <v>0.15</v>
      </c>
      <c r="K134" s="142">
        <v>0.34</v>
      </c>
      <c r="L134" s="142">
        <v>0</v>
      </c>
      <c r="M134" s="141">
        <v>-100</v>
      </c>
      <c r="N134" s="141">
        <v>25</v>
      </c>
      <c r="O134" s="141">
        <v>25</v>
      </c>
      <c r="P134" s="142">
        <v>1</v>
      </c>
      <c r="Q134" s="141">
        <v>100</v>
      </c>
    </row>
    <row r="135" spans="2:17" ht="30" customHeight="1">
      <c r="B135" s="66" t="s">
        <v>1585</v>
      </c>
      <c r="C135" s="15" t="s">
        <v>2122</v>
      </c>
      <c r="D135" s="151"/>
      <c r="E135" s="151"/>
      <c r="F135" s="150"/>
      <c r="G135" s="153">
        <f t="shared" si="13"/>
        <v>8.6999999999999993</v>
      </c>
      <c r="H135" s="141">
        <v>35</v>
      </c>
      <c r="I135" s="142">
        <v>0.1</v>
      </c>
      <c r="J135" s="142">
        <v>0.9</v>
      </c>
      <c r="K135" s="142">
        <v>0.27</v>
      </c>
      <c r="L135" s="142">
        <v>0</v>
      </c>
      <c r="M135" s="141">
        <v>-100</v>
      </c>
      <c r="N135" s="141">
        <v>25</v>
      </c>
      <c r="O135" s="141">
        <v>25</v>
      </c>
      <c r="P135" s="142">
        <v>1</v>
      </c>
      <c r="Q135" s="141">
        <v>100</v>
      </c>
    </row>
    <row r="136" spans="2:17" ht="30" customHeight="1">
      <c r="B136" s="66" t="s">
        <v>1184</v>
      </c>
      <c r="C136" s="15" t="s">
        <v>2122</v>
      </c>
      <c r="D136" s="151"/>
      <c r="E136" s="151"/>
      <c r="F136" s="150"/>
      <c r="G136" s="153">
        <f t="shared" si="13"/>
        <v>8.6999999999999993</v>
      </c>
      <c r="H136" s="141">
        <v>35</v>
      </c>
      <c r="I136" s="142">
        <v>0.1</v>
      </c>
      <c r="J136" s="142">
        <v>0.9</v>
      </c>
      <c r="K136" s="142">
        <v>0.27</v>
      </c>
      <c r="L136" s="142">
        <v>0</v>
      </c>
      <c r="M136" s="141">
        <v>-100</v>
      </c>
      <c r="N136" s="141">
        <v>25</v>
      </c>
      <c r="O136" s="141">
        <v>25</v>
      </c>
      <c r="P136" s="142">
        <v>1</v>
      </c>
      <c r="Q136" s="141">
        <v>100</v>
      </c>
    </row>
    <row r="137" spans="2:17" ht="30" customHeight="1">
      <c r="B137" s="66" t="s">
        <v>2084</v>
      </c>
      <c r="C137" s="15" t="s">
        <v>1325</v>
      </c>
      <c r="D137" s="151"/>
      <c r="E137" s="151"/>
      <c r="F137" s="150"/>
      <c r="G137" s="153">
        <f t="shared" si="13"/>
        <v>8.6</v>
      </c>
      <c r="H137" s="141">
        <v>40</v>
      </c>
      <c r="I137" s="142">
        <v>0.33</v>
      </c>
      <c r="J137" s="142">
        <v>0.15</v>
      </c>
      <c r="K137" s="142">
        <v>0.34</v>
      </c>
      <c r="L137" s="142">
        <v>0</v>
      </c>
      <c r="M137" s="141">
        <v>-100</v>
      </c>
      <c r="N137" s="141">
        <v>25</v>
      </c>
      <c r="O137" s="141">
        <v>25</v>
      </c>
      <c r="P137" s="142">
        <v>1</v>
      </c>
      <c r="Q137" s="141">
        <v>100</v>
      </c>
    </row>
    <row r="138" spans="2:17" ht="30" customHeight="1">
      <c r="B138" s="66" t="s">
        <v>2035</v>
      </c>
      <c r="C138" s="15" t="s">
        <v>1325</v>
      </c>
      <c r="D138" s="151"/>
      <c r="E138" s="151"/>
      <c r="F138" s="150"/>
      <c r="G138" s="153">
        <f t="shared" si="13"/>
        <v>8.5</v>
      </c>
      <c r="H138" s="141">
        <v>40</v>
      </c>
      <c r="I138" s="142">
        <v>0.4</v>
      </c>
      <c r="J138" s="142">
        <v>0.2</v>
      </c>
      <c r="K138" s="142">
        <v>0.3</v>
      </c>
      <c r="L138" s="142">
        <v>0</v>
      </c>
      <c r="M138" s="141">
        <v>-100</v>
      </c>
      <c r="N138" s="141">
        <v>25</v>
      </c>
      <c r="O138" s="141">
        <v>25</v>
      </c>
      <c r="P138" s="142">
        <v>1</v>
      </c>
      <c r="Q138" s="141">
        <v>100</v>
      </c>
    </row>
    <row r="139" spans="2:17" ht="30" customHeight="1">
      <c r="B139" s="66" t="s">
        <v>16</v>
      </c>
      <c r="C139" s="15" t="s">
        <v>1325</v>
      </c>
      <c r="D139" s="151"/>
      <c r="E139" s="151"/>
      <c r="F139" s="150"/>
      <c r="G139" s="153">
        <f t="shared" si="13"/>
        <v>8.5</v>
      </c>
      <c r="H139" s="141">
        <v>23</v>
      </c>
      <c r="I139" s="142">
        <v>0.33</v>
      </c>
      <c r="J139" s="142">
        <v>0.15</v>
      </c>
      <c r="K139" s="142">
        <v>0.5</v>
      </c>
      <c r="L139" s="142">
        <v>0</v>
      </c>
      <c r="M139" s="141">
        <v>-100</v>
      </c>
      <c r="N139" s="141">
        <v>25</v>
      </c>
      <c r="O139" s="141">
        <v>25</v>
      </c>
      <c r="P139" s="142">
        <v>1</v>
      </c>
      <c r="Q139" s="141">
        <v>100</v>
      </c>
    </row>
    <row r="140" spans="2:17" ht="30" customHeight="1">
      <c r="B140" s="66" t="s">
        <v>1907</v>
      </c>
      <c r="C140" s="15" t="s">
        <v>2122</v>
      </c>
      <c r="D140" s="151"/>
      <c r="E140" s="151"/>
      <c r="F140" s="150"/>
      <c r="G140" s="153">
        <f t="shared" si="13"/>
        <v>8.5</v>
      </c>
      <c r="H140" s="141">
        <v>35</v>
      </c>
      <c r="I140" s="142">
        <v>0.1</v>
      </c>
      <c r="J140" s="142">
        <v>0.9</v>
      </c>
      <c r="K140" s="142">
        <v>0.25</v>
      </c>
      <c r="L140" s="142">
        <v>0</v>
      </c>
      <c r="M140" s="141">
        <v>-100</v>
      </c>
      <c r="N140" s="141">
        <v>25</v>
      </c>
      <c r="O140" s="141">
        <v>25</v>
      </c>
      <c r="P140" s="142">
        <v>1</v>
      </c>
      <c r="Q140" s="141">
        <v>100</v>
      </c>
    </row>
    <row r="141" spans="2:17" ht="30" customHeight="1">
      <c r="B141" s="66" t="s">
        <v>1681</v>
      </c>
      <c r="C141" s="15" t="s">
        <v>2122</v>
      </c>
      <c r="D141" s="151"/>
      <c r="E141" s="151"/>
      <c r="F141" s="150"/>
      <c r="G141" s="153">
        <f t="shared" si="13"/>
        <v>8.5</v>
      </c>
      <c r="H141" s="141">
        <v>35</v>
      </c>
      <c r="I141" s="142">
        <v>0.1</v>
      </c>
      <c r="J141" s="142">
        <v>0.9</v>
      </c>
      <c r="K141" s="142">
        <v>0.25</v>
      </c>
      <c r="L141" s="142">
        <v>0</v>
      </c>
      <c r="M141" s="141">
        <v>-100</v>
      </c>
      <c r="N141" s="141">
        <v>25</v>
      </c>
      <c r="O141" s="141">
        <v>25</v>
      </c>
      <c r="P141" s="142">
        <v>1</v>
      </c>
      <c r="Q141" s="141">
        <v>100</v>
      </c>
    </row>
    <row r="142" spans="2:17" ht="30" customHeight="1">
      <c r="B142" s="131" t="s">
        <v>53</v>
      </c>
      <c r="C142" s="15" t="s">
        <v>2122</v>
      </c>
      <c r="D142" s="151"/>
      <c r="E142" s="151"/>
      <c r="F142" s="150"/>
      <c r="G142" s="153">
        <f t="shared" si="13"/>
        <v>8.4</v>
      </c>
      <c r="H142" s="141">
        <v>35</v>
      </c>
      <c r="I142" s="142">
        <v>0.1</v>
      </c>
      <c r="J142" s="142">
        <v>0.9</v>
      </c>
      <c r="K142" s="142">
        <v>0.24</v>
      </c>
      <c r="L142" s="142">
        <v>0</v>
      </c>
      <c r="M142" s="141">
        <v>-100</v>
      </c>
      <c r="N142" s="141">
        <v>25</v>
      </c>
      <c r="O142" s="141">
        <v>25</v>
      </c>
      <c r="P142" s="142">
        <v>1</v>
      </c>
      <c r="Q142" s="141">
        <v>100</v>
      </c>
    </row>
    <row r="143" spans="2:17" ht="30" customHeight="1">
      <c r="B143" s="66" t="s">
        <v>2150</v>
      </c>
      <c r="C143" s="15" t="s">
        <v>2122</v>
      </c>
      <c r="D143" s="151"/>
      <c r="E143" s="151"/>
      <c r="F143" s="150"/>
      <c r="G143" s="153">
        <f t="shared" si="13"/>
        <v>8.375</v>
      </c>
      <c r="H143" s="141">
        <v>40</v>
      </c>
      <c r="I143" s="142">
        <v>0.4</v>
      </c>
      <c r="J143" s="142">
        <v>0.15</v>
      </c>
      <c r="K143" s="142">
        <v>0.3</v>
      </c>
      <c r="L143" s="142">
        <v>0</v>
      </c>
      <c r="M143" s="141">
        <v>-100</v>
      </c>
      <c r="N143" s="141">
        <v>25</v>
      </c>
      <c r="O143" s="141">
        <v>25</v>
      </c>
      <c r="P143" s="142">
        <v>1</v>
      </c>
      <c r="Q143" s="141">
        <v>100</v>
      </c>
    </row>
    <row r="144" spans="2:17" ht="30" customHeight="1">
      <c r="B144" s="66" t="s">
        <v>9</v>
      </c>
      <c r="C144" s="15" t="s">
        <v>1325</v>
      </c>
      <c r="D144" s="151"/>
      <c r="E144" s="151"/>
      <c r="F144" s="150"/>
      <c r="G144" s="153">
        <f t="shared" si="13"/>
        <v>8.3000000000000007</v>
      </c>
      <c r="H144" s="141">
        <v>27</v>
      </c>
      <c r="I144" s="142">
        <v>0.33</v>
      </c>
      <c r="J144" s="142">
        <v>0.15</v>
      </c>
      <c r="K144" s="142">
        <v>0.44</v>
      </c>
      <c r="L144" s="142">
        <v>0</v>
      </c>
      <c r="M144" s="141">
        <v>-100</v>
      </c>
      <c r="N144" s="141">
        <v>25</v>
      </c>
      <c r="O144" s="141">
        <v>25</v>
      </c>
      <c r="P144" s="142">
        <v>1</v>
      </c>
      <c r="Q144" s="141">
        <v>100</v>
      </c>
    </row>
    <row r="145" spans="1:24" s="144" customFormat="1" ht="30" customHeight="1">
      <c r="A145" s="141"/>
      <c r="B145" s="66" t="s">
        <v>2089</v>
      </c>
      <c r="C145" s="15" t="s">
        <v>2122</v>
      </c>
      <c r="D145" s="151"/>
      <c r="E145" s="151"/>
      <c r="F145" s="150"/>
      <c r="G145" s="153">
        <f t="shared" si="13"/>
        <v>8.1</v>
      </c>
      <c r="H145" s="141">
        <v>40</v>
      </c>
      <c r="I145" s="142">
        <v>0.5</v>
      </c>
      <c r="J145" s="142">
        <v>0.3</v>
      </c>
      <c r="K145" s="142">
        <v>0.25</v>
      </c>
      <c r="L145" s="142">
        <v>0.04</v>
      </c>
      <c r="M145" s="141">
        <v>-100</v>
      </c>
      <c r="N145" s="141">
        <v>25</v>
      </c>
      <c r="O145" s="141">
        <v>25</v>
      </c>
      <c r="P145" s="142">
        <v>1</v>
      </c>
      <c r="Q145" s="141">
        <v>100</v>
      </c>
      <c r="R145" s="143"/>
      <c r="S145" s="143"/>
      <c r="T145" s="143"/>
      <c r="U145" s="143"/>
      <c r="V145" s="143"/>
      <c r="W145" s="143"/>
      <c r="X145" s="143"/>
    </row>
    <row r="146" spans="1:24" s="144" customFormat="1" ht="30" customHeight="1">
      <c r="A146" s="141"/>
      <c r="B146" s="66" t="s">
        <v>1014</v>
      </c>
      <c r="C146" s="15" t="s">
        <v>2122</v>
      </c>
      <c r="D146" s="151"/>
      <c r="E146" s="151"/>
      <c r="F146" s="150"/>
      <c r="G146" s="153">
        <f t="shared" si="13"/>
        <v>8.1</v>
      </c>
      <c r="H146" s="141">
        <v>35</v>
      </c>
      <c r="I146" s="142">
        <v>0.1</v>
      </c>
      <c r="J146" s="142">
        <v>0.9</v>
      </c>
      <c r="K146" s="142">
        <v>0.21</v>
      </c>
      <c r="L146" s="142">
        <v>0</v>
      </c>
      <c r="M146" s="141">
        <v>-100</v>
      </c>
      <c r="N146" s="141">
        <v>25</v>
      </c>
      <c r="O146" s="141">
        <v>25</v>
      </c>
      <c r="P146" s="142">
        <v>1</v>
      </c>
      <c r="Q146" s="141">
        <v>100</v>
      </c>
      <c r="R146" s="143"/>
      <c r="S146" s="143"/>
      <c r="T146" s="143"/>
      <c r="U146" s="143"/>
      <c r="V146" s="143"/>
      <c r="W146" s="143"/>
      <c r="X146" s="143"/>
    </row>
    <row r="147" spans="1:24" s="144" customFormat="1" ht="30" customHeight="1">
      <c r="A147" s="141"/>
      <c r="B147" s="66" t="s">
        <v>1802</v>
      </c>
      <c r="C147" s="15" t="s">
        <v>1325</v>
      </c>
      <c r="D147" s="151"/>
      <c r="E147" s="151"/>
      <c r="F147" s="150"/>
      <c r="G147" s="153">
        <f t="shared" si="13"/>
        <v>8</v>
      </c>
      <c r="H147" s="141">
        <v>37</v>
      </c>
      <c r="I147" s="142">
        <v>0.6</v>
      </c>
      <c r="J147" s="142">
        <v>0.4</v>
      </c>
      <c r="K147" s="142">
        <v>0.18</v>
      </c>
      <c r="L147" s="142">
        <v>0</v>
      </c>
      <c r="M147" s="141">
        <v>-100</v>
      </c>
      <c r="N147" s="141">
        <v>25</v>
      </c>
      <c r="O147" s="141">
        <v>25</v>
      </c>
      <c r="P147" s="142">
        <v>1</v>
      </c>
      <c r="Q147" s="141">
        <v>100</v>
      </c>
      <c r="R147" s="143"/>
      <c r="S147" s="143"/>
      <c r="T147" s="143"/>
      <c r="U147" s="143"/>
      <c r="V147" s="143"/>
      <c r="W147" s="143"/>
      <c r="X147" s="143"/>
    </row>
    <row r="148" spans="1:24" s="144" customFormat="1" ht="30" customHeight="1">
      <c r="A148" s="141"/>
      <c r="B148" s="66" t="s">
        <v>902</v>
      </c>
      <c r="C148" s="15" t="s">
        <v>2122</v>
      </c>
      <c r="D148" s="151"/>
      <c r="E148" s="151"/>
      <c r="F148" s="150"/>
      <c r="G148" s="153">
        <f t="shared" si="13"/>
        <v>8</v>
      </c>
      <c r="H148" s="141">
        <v>35</v>
      </c>
      <c r="I148" s="142">
        <v>0.1</v>
      </c>
      <c r="J148" s="142">
        <v>0.9</v>
      </c>
      <c r="K148" s="142">
        <v>0.2</v>
      </c>
      <c r="L148" s="142">
        <v>0</v>
      </c>
      <c r="M148" s="141">
        <v>-100</v>
      </c>
      <c r="N148" s="141">
        <v>25</v>
      </c>
      <c r="O148" s="141">
        <v>25</v>
      </c>
      <c r="P148" s="142">
        <v>1</v>
      </c>
      <c r="Q148" s="141">
        <v>100</v>
      </c>
      <c r="R148" s="143"/>
      <c r="S148" s="143"/>
      <c r="T148" s="143"/>
      <c r="U148" s="143"/>
      <c r="V148" s="143"/>
      <c r="W148" s="143"/>
      <c r="X148" s="143"/>
    </row>
    <row r="149" spans="1:24" s="144" customFormat="1" ht="30" customHeight="1">
      <c r="A149" s="141"/>
      <c r="B149" s="66" t="s">
        <v>1304</v>
      </c>
      <c r="C149" s="15" t="s">
        <v>2122</v>
      </c>
      <c r="D149" s="151"/>
      <c r="E149" s="151"/>
      <c r="F149" s="150"/>
      <c r="G149" s="153">
        <f t="shared" si="13"/>
        <v>7.9</v>
      </c>
      <c r="H149" s="141">
        <v>35</v>
      </c>
      <c r="I149" s="142">
        <v>0.1</v>
      </c>
      <c r="J149" s="142">
        <v>0.9</v>
      </c>
      <c r="K149" s="142">
        <v>0.19</v>
      </c>
      <c r="L149" s="142">
        <v>0</v>
      </c>
      <c r="M149" s="141">
        <v>-100</v>
      </c>
      <c r="N149" s="141">
        <v>25</v>
      </c>
      <c r="O149" s="141">
        <v>25</v>
      </c>
      <c r="P149" s="142">
        <v>1</v>
      </c>
      <c r="Q149" s="141">
        <v>100</v>
      </c>
      <c r="R149" s="143"/>
      <c r="S149" s="143"/>
      <c r="T149" s="143"/>
      <c r="U149" s="143"/>
      <c r="V149" s="143"/>
      <c r="W149" s="143"/>
      <c r="X149" s="143"/>
    </row>
    <row r="150" spans="1:24" s="144" customFormat="1" ht="30" customHeight="1">
      <c r="A150" s="141"/>
      <c r="B150" s="66" t="s">
        <v>1181</v>
      </c>
      <c r="C150" s="15" t="s">
        <v>2122</v>
      </c>
      <c r="D150" s="151"/>
      <c r="E150" s="151"/>
      <c r="F150" s="150"/>
      <c r="G150" s="153">
        <f t="shared" si="13"/>
        <v>7.7</v>
      </c>
      <c r="H150" s="141">
        <v>35</v>
      </c>
      <c r="I150" s="142">
        <v>0.1</v>
      </c>
      <c r="J150" s="142">
        <v>0.9</v>
      </c>
      <c r="K150" s="142">
        <v>0.17</v>
      </c>
      <c r="L150" s="142">
        <v>0</v>
      </c>
      <c r="M150" s="141">
        <v>-100</v>
      </c>
      <c r="N150" s="141">
        <v>25</v>
      </c>
      <c r="O150" s="141">
        <v>25</v>
      </c>
      <c r="P150" s="142">
        <v>1</v>
      </c>
      <c r="Q150" s="141">
        <v>100</v>
      </c>
      <c r="R150" s="143"/>
      <c r="S150" s="143"/>
      <c r="T150" s="143"/>
      <c r="U150" s="143"/>
      <c r="V150" s="143"/>
      <c r="W150" s="143"/>
      <c r="X150" s="143"/>
    </row>
    <row r="151" spans="1:24" s="144" customFormat="1" ht="30" customHeight="1">
      <c r="A151" s="141"/>
      <c r="B151" s="131" t="s">
        <v>44</v>
      </c>
      <c r="C151" s="15" t="s">
        <v>1325</v>
      </c>
      <c r="D151" s="151"/>
      <c r="E151" s="151"/>
      <c r="F151" s="150"/>
      <c r="G151" s="153">
        <f t="shared" si="13"/>
        <v>7.6</v>
      </c>
      <c r="H151" s="141">
        <v>30</v>
      </c>
      <c r="I151" s="142">
        <v>0.33</v>
      </c>
      <c r="J151" s="142">
        <v>0.15</v>
      </c>
      <c r="K151" s="142">
        <v>0.34</v>
      </c>
      <c r="L151" s="142">
        <v>0</v>
      </c>
      <c r="M151" s="141">
        <v>-100</v>
      </c>
      <c r="N151" s="141">
        <v>25</v>
      </c>
      <c r="O151" s="141">
        <v>25</v>
      </c>
      <c r="P151" s="142">
        <v>1</v>
      </c>
      <c r="Q151" s="141">
        <v>100</v>
      </c>
      <c r="R151" s="143"/>
      <c r="S151" s="143"/>
      <c r="T151" s="143"/>
      <c r="U151" s="143"/>
      <c r="V151" s="143"/>
      <c r="W151" s="143"/>
      <c r="X151" s="143"/>
    </row>
    <row r="152" spans="1:24" s="144" customFormat="1" ht="30" customHeight="1">
      <c r="A152" s="141"/>
      <c r="B152" s="66" t="s">
        <v>1459</v>
      </c>
      <c r="C152" s="15" t="s">
        <v>1325</v>
      </c>
      <c r="D152" s="151"/>
      <c r="E152" s="151"/>
      <c r="F152" s="150"/>
      <c r="G152" s="153">
        <f t="shared" si="13"/>
        <v>7.55</v>
      </c>
      <c r="H152" s="141">
        <v>38</v>
      </c>
      <c r="I152" s="142">
        <v>0.6</v>
      </c>
      <c r="J152" s="142">
        <v>0.9</v>
      </c>
      <c r="K152" s="142">
        <v>0</v>
      </c>
      <c r="L152" s="142">
        <v>0</v>
      </c>
      <c r="M152" s="141">
        <v>-100</v>
      </c>
      <c r="N152" s="141">
        <v>25</v>
      </c>
      <c r="O152" s="141">
        <v>25</v>
      </c>
      <c r="P152" s="142">
        <v>1</v>
      </c>
      <c r="Q152" s="141">
        <v>100</v>
      </c>
      <c r="R152" s="143"/>
      <c r="S152" s="143"/>
      <c r="T152" s="143"/>
      <c r="U152" s="143"/>
      <c r="V152" s="143"/>
      <c r="W152" s="143"/>
      <c r="X152" s="143"/>
    </row>
    <row r="153" spans="1:24" s="144" customFormat="1" ht="30" customHeight="1">
      <c r="A153" s="141"/>
      <c r="B153" s="131" t="s">
        <v>54</v>
      </c>
      <c r="C153" s="15" t="s">
        <v>1325</v>
      </c>
      <c r="D153" s="151"/>
      <c r="E153" s="151"/>
      <c r="F153" s="150"/>
      <c r="G153" s="153">
        <f t="shared" si="13"/>
        <v>7.5</v>
      </c>
      <c r="H153" s="141">
        <v>23</v>
      </c>
      <c r="I153" s="142">
        <v>0.33</v>
      </c>
      <c r="J153" s="142">
        <v>0.15</v>
      </c>
      <c r="K153" s="142">
        <v>0.4</v>
      </c>
      <c r="L153" s="142">
        <v>0</v>
      </c>
      <c r="M153" s="141">
        <v>-100</v>
      </c>
      <c r="N153" s="141">
        <v>25</v>
      </c>
      <c r="O153" s="141">
        <v>25</v>
      </c>
      <c r="P153" s="142">
        <v>1</v>
      </c>
      <c r="Q153" s="141">
        <v>100</v>
      </c>
      <c r="R153" s="143"/>
      <c r="S153" s="143"/>
      <c r="T153" s="143"/>
      <c r="U153" s="143"/>
      <c r="V153" s="143"/>
      <c r="W153" s="143"/>
      <c r="X153" s="143"/>
    </row>
    <row r="154" spans="1:24" s="144" customFormat="1" ht="30" customHeight="1">
      <c r="A154" s="141"/>
      <c r="B154" s="66" t="s">
        <v>17</v>
      </c>
      <c r="C154" s="15" t="s">
        <v>1325</v>
      </c>
      <c r="D154" s="151"/>
      <c r="E154" s="151"/>
      <c r="F154" s="150"/>
      <c r="G154" s="153">
        <f t="shared" si="13"/>
        <v>7.4</v>
      </c>
      <c r="H154" s="141">
        <v>22</v>
      </c>
      <c r="I154" s="142">
        <v>0.33</v>
      </c>
      <c r="J154" s="142">
        <v>0.15</v>
      </c>
      <c r="K154" s="142">
        <v>0.4</v>
      </c>
      <c r="L154" s="142">
        <v>0</v>
      </c>
      <c r="M154" s="141">
        <v>-100</v>
      </c>
      <c r="N154" s="141">
        <v>25</v>
      </c>
      <c r="O154" s="141">
        <v>25</v>
      </c>
      <c r="P154" s="142">
        <v>1</v>
      </c>
      <c r="Q154" s="141">
        <v>100</v>
      </c>
      <c r="R154" s="143"/>
      <c r="S154" s="143"/>
      <c r="T154" s="143"/>
      <c r="U154" s="143"/>
      <c r="V154" s="143"/>
      <c r="W154" s="143"/>
      <c r="X154" s="143"/>
    </row>
    <row r="155" spans="1:24" s="144" customFormat="1" ht="30" customHeight="1">
      <c r="A155" s="141"/>
      <c r="B155" s="66" t="s">
        <v>1906</v>
      </c>
      <c r="C155" s="15" t="s">
        <v>2122</v>
      </c>
      <c r="D155" s="151"/>
      <c r="E155" s="151"/>
      <c r="F155" s="150"/>
      <c r="G155" s="153">
        <f t="shared" si="13"/>
        <v>7.4</v>
      </c>
      <c r="H155" s="141">
        <v>35</v>
      </c>
      <c r="I155" s="142">
        <v>0.1</v>
      </c>
      <c r="J155" s="142">
        <v>0.9</v>
      </c>
      <c r="K155" s="142">
        <v>0.14000000000000001</v>
      </c>
      <c r="L155" s="142">
        <v>0</v>
      </c>
      <c r="M155" s="141">
        <v>-100</v>
      </c>
      <c r="N155" s="141">
        <v>25</v>
      </c>
      <c r="O155" s="141">
        <v>25</v>
      </c>
      <c r="P155" s="142">
        <v>1</v>
      </c>
      <c r="Q155" s="141">
        <v>100</v>
      </c>
      <c r="R155" s="143"/>
      <c r="S155" s="143"/>
      <c r="T155" s="143"/>
      <c r="U155" s="143"/>
      <c r="V155" s="143"/>
      <c r="W155" s="143"/>
      <c r="X155" s="143"/>
    </row>
    <row r="156" spans="1:24" s="144" customFormat="1" ht="30" customHeight="1">
      <c r="A156" s="141"/>
      <c r="B156" s="66" t="s">
        <v>2698</v>
      </c>
      <c r="C156" s="15" t="s">
        <v>1325</v>
      </c>
      <c r="D156" s="151">
        <f>(E156*0.17)*G156</f>
        <v>0</v>
      </c>
      <c r="E156" s="151"/>
      <c r="F156" s="150">
        <v>7</v>
      </c>
      <c r="G156" s="153">
        <f t="shared" si="13"/>
        <v>7.3</v>
      </c>
      <c r="H156" s="141">
        <v>43</v>
      </c>
      <c r="I156" s="142">
        <v>0.6</v>
      </c>
      <c r="J156" s="142">
        <v>0.6</v>
      </c>
      <c r="K156" s="142">
        <v>0</v>
      </c>
      <c r="L156" s="142">
        <v>0</v>
      </c>
      <c r="M156" s="141">
        <v>-100</v>
      </c>
      <c r="N156" s="141">
        <v>25</v>
      </c>
      <c r="O156" s="141">
        <v>25</v>
      </c>
      <c r="P156" s="142">
        <v>1</v>
      </c>
      <c r="Q156" s="141">
        <v>100</v>
      </c>
      <c r="R156" s="143"/>
      <c r="S156" s="143"/>
      <c r="T156" s="143"/>
      <c r="U156" s="143"/>
      <c r="V156" s="143"/>
      <c r="W156" s="143"/>
      <c r="X156" s="143"/>
    </row>
    <row r="157" spans="1:24" s="144" customFormat="1" ht="30" customHeight="1">
      <c r="A157" s="141"/>
      <c r="B157" s="66" t="s">
        <v>1680</v>
      </c>
      <c r="C157" s="15" t="s">
        <v>2122</v>
      </c>
      <c r="D157" s="151"/>
      <c r="E157" s="151"/>
      <c r="F157" s="150"/>
      <c r="G157" s="153">
        <f t="shared" si="13"/>
        <v>7.3</v>
      </c>
      <c r="H157" s="141">
        <v>35</v>
      </c>
      <c r="I157" s="142">
        <v>0.1</v>
      </c>
      <c r="J157" s="142">
        <v>0.9</v>
      </c>
      <c r="K157" s="142">
        <v>0.13</v>
      </c>
      <c r="L157" s="142">
        <v>0</v>
      </c>
      <c r="M157" s="141">
        <v>-100</v>
      </c>
      <c r="N157" s="141">
        <v>25</v>
      </c>
      <c r="O157" s="141">
        <v>25</v>
      </c>
      <c r="P157" s="142">
        <v>1</v>
      </c>
      <c r="Q157" s="141">
        <v>100</v>
      </c>
      <c r="R157" s="143"/>
      <c r="S157" s="143"/>
      <c r="T157" s="143"/>
      <c r="U157" s="143"/>
      <c r="V157" s="143"/>
      <c r="W157" s="143"/>
      <c r="X157" s="143"/>
    </row>
    <row r="158" spans="1:24" s="144" customFormat="1" ht="30" customHeight="1">
      <c r="A158" s="141"/>
      <c r="B158" s="66" t="s">
        <v>2047</v>
      </c>
      <c r="C158" s="15" t="s">
        <v>2122</v>
      </c>
      <c r="D158" s="151"/>
      <c r="E158" s="151"/>
      <c r="F158" s="150"/>
      <c r="G158" s="153">
        <f t="shared" si="13"/>
        <v>7.2</v>
      </c>
      <c r="H158" s="141">
        <v>35</v>
      </c>
      <c r="I158" s="142">
        <v>0.1</v>
      </c>
      <c r="J158" s="142">
        <v>0.9</v>
      </c>
      <c r="K158" s="142">
        <v>0.12</v>
      </c>
      <c r="L158" s="142">
        <v>0</v>
      </c>
      <c r="M158" s="141">
        <v>-100</v>
      </c>
      <c r="N158" s="141">
        <v>25</v>
      </c>
      <c r="O158" s="141">
        <v>25</v>
      </c>
      <c r="P158" s="142">
        <v>1</v>
      </c>
      <c r="Q158" s="141">
        <v>100</v>
      </c>
      <c r="R158" s="143"/>
      <c r="S158" s="143"/>
      <c r="T158" s="143"/>
      <c r="U158" s="143"/>
      <c r="V158" s="143"/>
      <c r="W158" s="143"/>
      <c r="X158" s="143"/>
    </row>
    <row r="159" spans="1:24" ht="30" customHeight="1">
      <c r="B159" s="66" t="s">
        <v>1182</v>
      </c>
      <c r="C159" s="15" t="s">
        <v>2122</v>
      </c>
      <c r="D159" s="151"/>
      <c r="E159" s="151"/>
      <c r="F159" s="150"/>
      <c r="G159" s="153">
        <f t="shared" si="13"/>
        <v>6.8</v>
      </c>
      <c r="H159" s="141">
        <v>35</v>
      </c>
      <c r="I159" s="142">
        <v>0.1</v>
      </c>
      <c r="J159" s="142">
        <v>0.9</v>
      </c>
      <c r="K159" s="142">
        <v>0.08</v>
      </c>
      <c r="L159" s="142">
        <v>0</v>
      </c>
      <c r="M159" s="141">
        <v>-100</v>
      </c>
      <c r="N159" s="141">
        <v>25</v>
      </c>
      <c r="O159" s="141">
        <v>25</v>
      </c>
      <c r="P159" s="142">
        <v>1</v>
      </c>
      <c r="Q159" s="141">
        <v>100</v>
      </c>
    </row>
    <row r="160" spans="1:24" ht="30" customHeight="1">
      <c r="B160" s="66" t="s">
        <v>1332</v>
      </c>
      <c r="C160" s="15" t="s">
        <v>2122</v>
      </c>
      <c r="D160" s="151"/>
      <c r="E160" s="151"/>
      <c r="F160" s="150"/>
      <c r="G160" s="153">
        <f t="shared" si="13"/>
        <v>6.8</v>
      </c>
      <c r="H160" s="141">
        <v>35</v>
      </c>
      <c r="I160" s="142">
        <v>0.1</v>
      </c>
      <c r="J160" s="142">
        <v>0.9</v>
      </c>
      <c r="K160" s="142">
        <v>0.08</v>
      </c>
      <c r="L160" s="142">
        <v>0</v>
      </c>
      <c r="M160" s="141">
        <v>-100</v>
      </c>
      <c r="N160" s="141">
        <v>25</v>
      </c>
      <c r="O160" s="141">
        <v>25</v>
      </c>
      <c r="P160" s="142">
        <v>1</v>
      </c>
      <c r="Q160" s="141">
        <v>100</v>
      </c>
    </row>
    <row r="161" spans="1:24" ht="30" customHeight="1">
      <c r="B161" s="66" t="s">
        <v>990</v>
      </c>
      <c r="C161" s="15" t="s">
        <v>2122</v>
      </c>
      <c r="D161" s="151"/>
      <c r="E161" s="151"/>
      <c r="F161" s="150"/>
      <c r="G161" s="153">
        <f t="shared" si="13"/>
        <v>6.75</v>
      </c>
      <c r="H161" s="141">
        <v>40</v>
      </c>
      <c r="I161" s="142">
        <v>0.6</v>
      </c>
      <c r="J161" s="142">
        <v>0.5</v>
      </c>
      <c r="K161" s="142">
        <v>0</v>
      </c>
      <c r="L161" s="142">
        <v>0</v>
      </c>
      <c r="M161" s="141">
        <v>-100</v>
      </c>
      <c r="N161" s="141">
        <v>25</v>
      </c>
      <c r="O161" s="141">
        <v>25</v>
      </c>
      <c r="P161" s="142">
        <v>1</v>
      </c>
      <c r="Q161" s="141">
        <v>100</v>
      </c>
    </row>
    <row r="162" spans="1:24" s="144" customFormat="1" ht="30" customHeight="1">
      <c r="A162" s="141"/>
      <c r="B162" s="66" t="s">
        <v>1993</v>
      </c>
      <c r="C162" s="15" t="s">
        <v>2122</v>
      </c>
      <c r="D162" s="151"/>
      <c r="E162" s="151"/>
      <c r="F162" s="150"/>
      <c r="G162" s="153">
        <f t="shared" ref="G162:G193" si="14">((I162*N162)+(J162*O162)+(K162*Q162)+(L162*M162)+(P162*H162))/10</f>
        <v>6.75</v>
      </c>
      <c r="H162" s="141">
        <v>40</v>
      </c>
      <c r="I162" s="142">
        <v>0.6</v>
      </c>
      <c r="J162" s="142">
        <v>0.5</v>
      </c>
      <c r="K162" s="142">
        <v>0</v>
      </c>
      <c r="L162" s="142">
        <v>0</v>
      </c>
      <c r="M162" s="141">
        <v>-100</v>
      </c>
      <c r="N162" s="141">
        <v>25</v>
      </c>
      <c r="O162" s="141">
        <v>25</v>
      </c>
      <c r="P162" s="142">
        <v>1</v>
      </c>
      <c r="Q162" s="141">
        <v>100</v>
      </c>
      <c r="R162" s="143"/>
      <c r="S162" s="143"/>
      <c r="T162" s="143"/>
      <c r="U162" s="143"/>
      <c r="V162" s="143"/>
      <c r="W162" s="143"/>
      <c r="X162" s="143"/>
    </row>
    <row r="163" spans="1:24" ht="30" customHeight="1">
      <c r="B163" s="66" t="s">
        <v>1685</v>
      </c>
      <c r="C163" s="15" t="s">
        <v>2122</v>
      </c>
      <c r="D163" s="151"/>
      <c r="E163" s="151"/>
      <c r="F163" s="150"/>
      <c r="G163" s="153">
        <f t="shared" si="14"/>
        <v>6.7</v>
      </c>
      <c r="H163" s="141">
        <v>35</v>
      </c>
      <c r="I163" s="142">
        <v>0.1</v>
      </c>
      <c r="J163" s="142">
        <v>0.9</v>
      </c>
      <c r="K163" s="142">
        <v>7.0000000000000007E-2</v>
      </c>
      <c r="L163" s="142">
        <v>0</v>
      </c>
      <c r="M163" s="141">
        <v>-100</v>
      </c>
      <c r="N163" s="141">
        <v>25</v>
      </c>
      <c r="O163" s="141">
        <v>25</v>
      </c>
      <c r="P163" s="142">
        <v>1</v>
      </c>
      <c r="Q163" s="141">
        <v>100</v>
      </c>
    </row>
    <row r="164" spans="1:24" s="144" customFormat="1" ht="30" customHeight="1">
      <c r="A164" s="141"/>
      <c r="B164" s="66" t="s">
        <v>2043</v>
      </c>
      <c r="C164" s="15" t="s">
        <v>2122</v>
      </c>
      <c r="D164" s="151"/>
      <c r="E164" s="151"/>
      <c r="F164" s="150"/>
      <c r="G164" s="153">
        <f t="shared" si="14"/>
        <v>6.6</v>
      </c>
      <c r="H164" s="141">
        <v>35</v>
      </c>
      <c r="I164" s="142">
        <v>0.1</v>
      </c>
      <c r="J164" s="142">
        <v>0.9</v>
      </c>
      <c r="K164" s="142">
        <v>0.06</v>
      </c>
      <c r="L164" s="142">
        <v>0</v>
      </c>
      <c r="M164" s="141">
        <v>-100</v>
      </c>
      <c r="N164" s="141">
        <v>25</v>
      </c>
      <c r="O164" s="141">
        <v>25</v>
      </c>
      <c r="P164" s="142">
        <v>1</v>
      </c>
      <c r="Q164" s="141">
        <v>100</v>
      </c>
      <c r="R164" s="143"/>
      <c r="S164" s="143"/>
      <c r="T164" s="143"/>
      <c r="U164" s="143"/>
      <c r="V164" s="143"/>
      <c r="W164" s="143"/>
      <c r="X164" s="143"/>
    </row>
    <row r="165" spans="1:24" ht="30" customHeight="1">
      <c r="B165" s="66" t="s">
        <v>1016</v>
      </c>
      <c r="C165" s="15" t="s">
        <v>1325</v>
      </c>
      <c r="D165" s="151"/>
      <c r="E165" s="151"/>
      <c r="F165" s="150"/>
      <c r="G165" s="153">
        <f t="shared" si="14"/>
        <v>6.5</v>
      </c>
      <c r="H165" s="141">
        <v>3</v>
      </c>
      <c r="I165" s="142">
        <v>0.33</v>
      </c>
      <c r="J165" s="142">
        <v>0.15</v>
      </c>
      <c r="K165" s="142">
        <v>0.5</v>
      </c>
      <c r="L165" s="142">
        <v>0</v>
      </c>
      <c r="M165" s="141">
        <v>-100</v>
      </c>
      <c r="N165" s="141">
        <v>25</v>
      </c>
      <c r="O165" s="141">
        <v>25</v>
      </c>
      <c r="P165" s="142">
        <v>1</v>
      </c>
      <c r="Q165" s="141">
        <v>100</v>
      </c>
    </row>
    <row r="166" spans="1:24" ht="30" customHeight="1">
      <c r="B166" s="66" t="s">
        <v>1961</v>
      </c>
      <c r="C166" s="15" t="s">
        <v>2122</v>
      </c>
      <c r="D166" s="151"/>
      <c r="E166" s="151"/>
      <c r="F166" s="150"/>
      <c r="G166" s="153">
        <f t="shared" si="14"/>
        <v>6.5</v>
      </c>
      <c r="H166" s="141">
        <v>35</v>
      </c>
      <c r="I166" s="142">
        <v>0.1</v>
      </c>
      <c r="J166" s="142">
        <v>0.9</v>
      </c>
      <c r="K166" s="142">
        <v>0.05</v>
      </c>
      <c r="L166" s="142">
        <v>0</v>
      </c>
      <c r="M166" s="141">
        <v>-100</v>
      </c>
      <c r="N166" s="141">
        <v>25</v>
      </c>
      <c r="O166" s="141">
        <v>25</v>
      </c>
      <c r="P166" s="142">
        <v>1</v>
      </c>
      <c r="Q166" s="141">
        <v>100</v>
      </c>
    </row>
    <row r="167" spans="1:24" s="144" customFormat="1" ht="30" customHeight="1">
      <c r="A167" s="141"/>
      <c r="B167" s="66" t="s">
        <v>4</v>
      </c>
      <c r="C167" s="15" t="s">
        <v>1325</v>
      </c>
      <c r="D167" s="151"/>
      <c r="E167" s="151"/>
      <c r="F167" s="150"/>
      <c r="G167" s="153">
        <f t="shared" si="14"/>
        <v>6.3</v>
      </c>
      <c r="H167" s="141">
        <v>21</v>
      </c>
      <c r="I167" s="142">
        <v>0.33</v>
      </c>
      <c r="J167" s="142">
        <v>0.15</v>
      </c>
      <c r="K167" s="142">
        <v>0.3</v>
      </c>
      <c r="L167" s="142">
        <v>0</v>
      </c>
      <c r="M167" s="141">
        <v>-100</v>
      </c>
      <c r="N167" s="141">
        <v>25</v>
      </c>
      <c r="O167" s="141">
        <v>25</v>
      </c>
      <c r="P167" s="142">
        <v>1</v>
      </c>
      <c r="Q167" s="141">
        <v>100</v>
      </c>
      <c r="R167" s="143"/>
      <c r="S167" s="143"/>
      <c r="T167" s="143"/>
      <c r="U167" s="143"/>
      <c r="V167" s="143"/>
      <c r="W167" s="143"/>
      <c r="X167" s="143"/>
    </row>
    <row r="168" spans="1:24" s="144" customFormat="1" ht="30" customHeight="1">
      <c r="A168" s="141"/>
      <c r="B168" s="66" t="s">
        <v>27</v>
      </c>
      <c r="C168" s="15" t="s">
        <v>1325</v>
      </c>
      <c r="D168" s="151"/>
      <c r="E168" s="151"/>
      <c r="F168" s="150"/>
      <c r="G168" s="153">
        <f t="shared" si="14"/>
        <v>6.3</v>
      </c>
      <c r="H168" s="141">
        <v>21</v>
      </c>
      <c r="I168" s="142">
        <v>0.33</v>
      </c>
      <c r="J168" s="142">
        <v>0.15</v>
      </c>
      <c r="K168" s="142">
        <v>0.3</v>
      </c>
      <c r="L168" s="142">
        <v>0</v>
      </c>
      <c r="M168" s="141">
        <v>-100</v>
      </c>
      <c r="N168" s="141">
        <v>25</v>
      </c>
      <c r="O168" s="141">
        <v>25</v>
      </c>
      <c r="P168" s="142">
        <v>1</v>
      </c>
      <c r="Q168" s="141">
        <v>100</v>
      </c>
      <c r="R168" s="143"/>
      <c r="S168" s="143"/>
      <c r="T168" s="143"/>
      <c r="U168" s="143"/>
      <c r="V168" s="143"/>
      <c r="W168" s="143"/>
      <c r="X168" s="143"/>
    </row>
    <row r="169" spans="1:24" ht="30" customHeight="1">
      <c r="B169" s="66" t="s">
        <v>1849</v>
      </c>
      <c r="C169" s="15" t="s">
        <v>2122</v>
      </c>
      <c r="D169" s="151"/>
      <c r="E169" s="151"/>
      <c r="F169" s="150"/>
      <c r="G169" s="153">
        <f t="shared" si="14"/>
        <v>6.2</v>
      </c>
      <c r="H169" s="141">
        <v>42</v>
      </c>
      <c r="I169" s="142">
        <v>0.6</v>
      </c>
      <c r="J169" s="142">
        <v>0.2</v>
      </c>
      <c r="K169" s="142">
        <v>0</v>
      </c>
      <c r="L169" s="142">
        <v>0</v>
      </c>
      <c r="M169" s="141">
        <v>-100</v>
      </c>
      <c r="N169" s="141">
        <v>25</v>
      </c>
      <c r="O169" s="141">
        <v>25</v>
      </c>
      <c r="P169" s="142">
        <v>1</v>
      </c>
      <c r="Q169" s="141">
        <v>100</v>
      </c>
    </row>
    <row r="170" spans="1:24" ht="30" customHeight="1">
      <c r="B170" s="66" t="s">
        <v>2082</v>
      </c>
      <c r="C170" s="15" t="s">
        <v>1325</v>
      </c>
      <c r="D170" s="151"/>
      <c r="E170" s="151"/>
      <c r="F170" s="150"/>
      <c r="G170" s="153">
        <f t="shared" si="14"/>
        <v>6.1</v>
      </c>
      <c r="H170" s="141">
        <v>25</v>
      </c>
      <c r="I170" s="142">
        <v>0.33</v>
      </c>
      <c r="J170" s="142">
        <v>0.15</v>
      </c>
      <c r="K170" s="142">
        <v>0.24</v>
      </c>
      <c r="L170" s="142">
        <v>0</v>
      </c>
      <c r="M170" s="141">
        <v>-100</v>
      </c>
      <c r="N170" s="141">
        <v>25</v>
      </c>
      <c r="O170" s="141">
        <v>25</v>
      </c>
      <c r="P170" s="142">
        <v>1</v>
      </c>
      <c r="Q170" s="141">
        <v>100</v>
      </c>
    </row>
    <row r="171" spans="1:24" ht="30" customHeight="1">
      <c r="B171" s="131" t="s">
        <v>42</v>
      </c>
      <c r="C171" s="15" t="s">
        <v>1325</v>
      </c>
      <c r="D171" s="151"/>
      <c r="E171" s="151"/>
      <c r="F171" s="150"/>
      <c r="G171" s="153">
        <f t="shared" si="14"/>
        <v>5.9</v>
      </c>
      <c r="H171" s="141">
        <v>24</v>
      </c>
      <c r="I171" s="142">
        <v>0.33</v>
      </c>
      <c r="J171" s="142">
        <v>0.15</v>
      </c>
      <c r="K171" s="142">
        <v>0.23</v>
      </c>
      <c r="L171" s="142">
        <v>0</v>
      </c>
      <c r="M171" s="141">
        <v>-100</v>
      </c>
      <c r="N171" s="141">
        <v>25</v>
      </c>
      <c r="O171" s="141">
        <v>25</v>
      </c>
      <c r="P171" s="142">
        <v>1</v>
      </c>
      <c r="Q171" s="141">
        <v>100</v>
      </c>
    </row>
    <row r="172" spans="1:24" s="144" customFormat="1" ht="30" customHeight="1">
      <c r="A172" s="141"/>
      <c r="B172" s="66" t="s">
        <v>1427</v>
      </c>
      <c r="C172" s="15" t="s">
        <v>1325</v>
      </c>
      <c r="D172" s="151"/>
      <c r="E172" s="151"/>
      <c r="F172" s="150"/>
      <c r="G172" s="153">
        <f t="shared" si="14"/>
        <v>5.9</v>
      </c>
      <c r="H172" s="141">
        <v>24</v>
      </c>
      <c r="I172" s="142">
        <v>0.33</v>
      </c>
      <c r="J172" s="142">
        <v>0.15</v>
      </c>
      <c r="K172" s="142">
        <v>0.23</v>
      </c>
      <c r="L172" s="142">
        <v>0</v>
      </c>
      <c r="M172" s="141">
        <v>-100</v>
      </c>
      <c r="N172" s="141">
        <v>25</v>
      </c>
      <c r="O172" s="141">
        <v>25</v>
      </c>
      <c r="P172" s="142">
        <v>1</v>
      </c>
      <c r="Q172" s="141">
        <v>100</v>
      </c>
      <c r="R172" s="143"/>
      <c r="S172" s="143"/>
      <c r="T172" s="143"/>
      <c r="U172" s="143"/>
      <c r="V172" s="143"/>
      <c r="W172" s="143"/>
      <c r="X172" s="143"/>
    </row>
    <row r="173" spans="1:24" ht="30" customHeight="1">
      <c r="B173" s="66" t="s">
        <v>872</v>
      </c>
      <c r="C173" s="15" t="s">
        <v>1325</v>
      </c>
      <c r="D173" s="151"/>
      <c r="E173" s="151"/>
      <c r="F173" s="150"/>
      <c r="G173" s="153">
        <f t="shared" si="14"/>
        <v>5.7</v>
      </c>
      <c r="H173" s="141">
        <v>22</v>
      </c>
      <c r="I173" s="142">
        <v>0.33</v>
      </c>
      <c r="J173" s="142">
        <v>0.15</v>
      </c>
      <c r="K173" s="142">
        <v>0.23</v>
      </c>
      <c r="L173" s="142">
        <v>0</v>
      </c>
      <c r="M173" s="141">
        <v>-100</v>
      </c>
      <c r="N173" s="141">
        <v>25</v>
      </c>
      <c r="O173" s="141">
        <v>25</v>
      </c>
      <c r="P173" s="142">
        <v>1</v>
      </c>
      <c r="Q173" s="141">
        <v>100</v>
      </c>
    </row>
    <row r="174" spans="1:24" ht="30" customHeight="1">
      <c r="B174" s="66" t="s">
        <v>1381</v>
      </c>
      <c r="C174" s="15" t="s">
        <v>1325</v>
      </c>
      <c r="D174" s="151"/>
      <c r="E174" s="151"/>
      <c r="F174" s="150"/>
      <c r="G174" s="153">
        <f t="shared" si="14"/>
        <v>5.6</v>
      </c>
      <c r="H174" s="141">
        <v>21</v>
      </c>
      <c r="I174" s="142">
        <v>0.33</v>
      </c>
      <c r="J174" s="142">
        <v>0.15</v>
      </c>
      <c r="K174" s="142">
        <v>0.23</v>
      </c>
      <c r="L174" s="142">
        <v>0</v>
      </c>
      <c r="M174" s="141">
        <v>-100</v>
      </c>
      <c r="N174" s="141">
        <v>25</v>
      </c>
      <c r="O174" s="141">
        <v>25</v>
      </c>
      <c r="P174" s="142">
        <v>1</v>
      </c>
      <c r="Q174" s="141">
        <v>100</v>
      </c>
    </row>
    <row r="175" spans="1:24" ht="30" customHeight="1">
      <c r="B175" s="66" t="s">
        <v>1334</v>
      </c>
      <c r="C175" s="15" t="s">
        <v>1325</v>
      </c>
      <c r="D175" s="151">
        <f>(E175*0.17)*G175</f>
        <v>0</v>
      </c>
      <c r="E175" s="151"/>
      <c r="F175" s="150">
        <v>1</v>
      </c>
      <c r="G175" s="153">
        <f t="shared" si="14"/>
        <v>5.375</v>
      </c>
      <c r="H175" s="141">
        <v>25</v>
      </c>
      <c r="I175" s="142">
        <v>0.5</v>
      </c>
      <c r="J175" s="142">
        <v>0.65</v>
      </c>
      <c r="K175" s="142">
        <v>0</v>
      </c>
      <c r="L175" s="142">
        <v>0</v>
      </c>
      <c r="M175" s="141">
        <v>-100</v>
      </c>
      <c r="N175" s="141">
        <v>25</v>
      </c>
      <c r="O175" s="141">
        <v>25</v>
      </c>
      <c r="P175" s="142">
        <v>1</v>
      </c>
      <c r="Q175" s="141">
        <v>100</v>
      </c>
    </row>
    <row r="176" spans="1:24" ht="30" customHeight="1">
      <c r="B176" s="66" t="s">
        <v>2371</v>
      </c>
      <c r="C176" s="15" t="s">
        <v>2122</v>
      </c>
      <c r="D176" s="151"/>
      <c r="E176" s="151"/>
      <c r="F176" s="150"/>
      <c r="G176" s="153">
        <f t="shared" si="14"/>
        <v>5.25</v>
      </c>
      <c r="H176" s="141">
        <v>25</v>
      </c>
      <c r="I176" s="142">
        <v>0.25</v>
      </c>
      <c r="J176" s="142">
        <v>0.65</v>
      </c>
      <c r="K176" s="142">
        <v>0.05</v>
      </c>
      <c r="L176" s="142">
        <v>0</v>
      </c>
      <c r="M176" s="141">
        <v>-100</v>
      </c>
      <c r="N176" s="141">
        <v>25</v>
      </c>
      <c r="O176" s="141">
        <v>25</v>
      </c>
      <c r="P176" s="142">
        <v>1</v>
      </c>
      <c r="Q176" s="141">
        <v>100</v>
      </c>
    </row>
    <row r="177" spans="1:24" ht="30" customHeight="1">
      <c r="B177" s="66" t="s">
        <v>1412</v>
      </c>
      <c r="C177" s="15" t="s">
        <v>1325</v>
      </c>
      <c r="D177" s="151"/>
      <c r="E177" s="151"/>
      <c r="F177" s="150"/>
      <c r="G177" s="153">
        <f t="shared" si="14"/>
        <v>5.2</v>
      </c>
      <c r="H177" s="141">
        <v>16</v>
      </c>
      <c r="I177" s="142">
        <v>0.33</v>
      </c>
      <c r="J177" s="142">
        <v>0.15</v>
      </c>
      <c r="K177" s="142">
        <v>0.24</v>
      </c>
      <c r="L177" s="142">
        <v>0</v>
      </c>
      <c r="M177" s="141">
        <v>-100</v>
      </c>
      <c r="N177" s="141">
        <v>25</v>
      </c>
      <c r="O177" s="141">
        <v>25</v>
      </c>
      <c r="P177" s="142">
        <v>1</v>
      </c>
      <c r="Q177" s="141">
        <v>100</v>
      </c>
    </row>
    <row r="178" spans="1:24" ht="30" customHeight="1">
      <c r="B178" s="66" t="s">
        <v>1021</v>
      </c>
      <c r="C178" s="15" t="s">
        <v>1325</v>
      </c>
      <c r="D178" s="151"/>
      <c r="E178" s="151"/>
      <c r="F178" s="150"/>
      <c r="G178" s="153">
        <f t="shared" si="14"/>
        <v>5.0999999999999996</v>
      </c>
      <c r="H178" s="141">
        <v>15</v>
      </c>
      <c r="I178" s="142">
        <v>0.33</v>
      </c>
      <c r="J178" s="142">
        <v>0.15</v>
      </c>
      <c r="K178" s="142">
        <v>0.24</v>
      </c>
      <c r="L178" s="142">
        <v>0</v>
      </c>
      <c r="M178" s="141">
        <v>-100</v>
      </c>
      <c r="N178" s="141">
        <v>25</v>
      </c>
      <c r="O178" s="141">
        <v>25</v>
      </c>
      <c r="P178" s="142">
        <v>1</v>
      </c>
      <c r="Q178" s="141">
        <v>100</v>
      </c>
    </row>
    <row r="179" spans="1:24" ht="30" customHeight="1">
      <c r="B179" s="66" t="s">
        <v>1093</v>
      </c>
      <c r="C179" s="15" t="s">
        <v>1325</v>
      </c>
      <c r="D179" s="151">
        <f>(E179*0.17)*G179</f>
        <v>0</v>
      </c>
      <c r="E179" s="151"/>
      <c r="F179" s="150">
        <v>1</v>
      </c>
      <c r="G179" s="153">
        <f t="shared" si="14"/>
        <v>5</v>
      </c>
      <c r="H179" s="141">
        <v>25</v>
      </c>
      <c r="I179" s="142">
        <v>0.5</v>
      </c>
      <c r="J179" s="142">
        <v>0.5</v>
      </c>
      <c r="K179" s="142">
        <v>0</v>
      </c>
      <c r="L179" s="142">
        <v>0</v>
      </c>
      <c r="M179" s="141">
        <v>-100</v>
      </c>
      <c r="N179" s="141">
        <v>25</v>
      </c>
      <c r="O179" s="141">
        <v>25</v>
      </c>
      <c r="P179" s="142">
        <v>1</v>
      </c>
      <c r="Q179" s="141">
        <v>100</v>
      </c>
    </row>
    <row r="180" spans="1:24" ht="30" customHeight="1">
      <c r="B180" s="66" t="s">
        <v>903</v>
      </c>
      <c r="C180" s="15" t="s">
        <v>1325</v>
      </c>
      <c r="D180" s="151"/>
      <c r="E180" s="151"/>
      <c r="F180" s="150"/>
      <c r="G180" s="153">
        <f t="shared" si="14"/>
        <v>5</v>
      </c>
      <c r="H180" s="141">
        <v>14</v>
      </c>
      <c r="I180" s="142">
        <v>0.33</v>
      </c>
      <c r="J180" s="142">
        <v>0.15</v>
      </c>
      <c r="K180" s="142">
        <v>0.24</v>
      </c>
      <c r="L180" s="142">
        <v>0</v>
      </c>
      <c r="M180" s="141">
        <v>-100</v>
      </c>
      <c r="N180" s="141">
        <v>25</v>
      </c>
      <c r="O180" s="141">
        <v>25</v>
      </c>
      <c r="P180" s="142">
        <v>1</v>
      </c>
      <c r="Q180" s="141">
        <v>100</v>
      </c>
    </row>
    <row r="181" spans="1:24" ht="30" customHeight="1">
      <c r="B181" s="66" t="s">
        <v>1380</v>
      </c>
      <c r="C181" s="15" t="s">
        <v>1325</v>
      </c>
      <c r="D181" s="151"/>
      <c r="E181" s="151"/>
      <c r="F181" s="150"/>
      <c r="G181" s="153">
        <f t="shared" si="14"/>
        <v>4.9000000000000004</v>
      </c>
      <c r="H181" s="141">
        <v>20</v>
      </c>
      <c r="I181" s="142">
        <v>0.33</v>
      </c>
      <c r="J181" s="142">
        <v>0.15</v>
      </c>
      <c r="K181" s="142">
        <v>0.17</v>
      </c>
      <c r="L181" s="142">
        <v>0</v>
      </c>
      <c r="M181" s="141">
        <v>-100</v>
      </c>
      <c r="N181" s="141">
        <v>25</v>
      </c>
      <c r="O181" s="141">
        <v>25</v>
      </c>
      <c r="P181" s="142">
        <v>1</v>
      </c>
      <c r="Q181" s="141">
        <v>100</v>
      </c>
    </row>
    <row r="182" spans="1:24" ht="30" customHeight="1">
      <c r="B182" s="66" t="s">
        <v>1822</v>
      </c>
      <c r="C182" s="15" t="s">
        <v>1325</v>
      </c>
      <c r="D182" s="151"/>
      <c r="E182" s="151"/>
      <c r="F182" s="150"/>
      <c r="G182" s="153">
        <f t="shared" si="14"/>
        <v>4.9000000000000004</v>
      </c>
      <c r="H182" s="141">
        <v>13</v>
      </c>
      <c r="I182" s="142">
        <v>0.33</v>
      </c>
      <c r="J182" s="142">
        <v>0.15</v>
      </c>
      <c r="K182" s="142">
        <v>0.24</v>
      </c>
      <c r="L182" s="142">
        <v>0</v>
      </c>
      <c r="M182" s="141">
        <v>-100</v>
      </c>
      <c r="N182" s="141">
        <v>25</v>
      </c>
      <c r="O182" s="141">
        <v>25</v>
      </c>
      <c r="P182" s="142">
        <v>1</v>
      </c>
      <c r="Q182" s="141">
        <v>100</v>
      </c>
    </row>
    <row r="183" spans="1:24" s="144" customFormat="1" ht="30" customHeight="1">
      <c r="A183" s="141"/>
      <c r="B183" s="66" t="s">
        <v>625</v>
      </c>
      <c r="C183" s="15" t="s">
        <v>1325</v>
      </c>
      <c r="D183" s="151"/>
      <c r="E183" s="151"/>
      <c r="F183" s="150"/>
      <c r="G183" s="153">
        <f t="shared" si="14"/>
        <v>4.5</v>
      </c>
      <c r="H183" s="141">
        <v>45</v>
      </c>
      <c r="I183" s="142">
        <v>0</v>
      </c>
      <c r="J183" s="142">
        <v>0</v>
      </c>
      <c r="K183" s="142">
        <v>0</v>
      </c>
      <c r="L183" s="142">
        <v>0</v>
      </c>
      <c r="M183" s="141">
        <v>-100</v>
      </c>
      <c r="N183" s="141">
        <v>25</v>
      </c>
      <c r="O183" s="141">
        <v>25</v>
      </c>
      <c r="P183" s="142">
        <v>1</v>
      </c>
      <c r="Q183" s="141">
        <v>100</v>
      </c>
      <c r="R183" s="143"/>
      <c r="S183" s="143"/>
      <c r="T183" s="143"/>
      <c r="U183" s="143"/>
      <c r="V183" s="143"/>
      <c r="W183" s="143"/>
      <c r="X183" s="143"/>
    </row>
    <row r="184" spans="1:24" ht="30" customHeight="1">
      <c r="B184" s="66" t="s">
        <v>1171</v>
      </c>
      <c r="C184" s="15" t="s">
        <v>1325</v>
      </c>
      <c r="D184" s="151"/>
      <c r="E184" s="151"/>
      <c r="F184" s="150"/>
      <c r="G184" s="153">
        <f t="shared" si="14"/>
        <v>4</v>
      </c>
      <c r="H184" s="141">
        <v>15</v>
      </c>
      <c r="I184" s="142">
        <v>0.33</v>
      </c>
      <c r="J184" s="142">
        <v>0.15</v>
      </c>
      <c r="K184" s="142">
        <v>0.13</v>
      </c>
      <c r="L184" s="142">
        <v>0</v>
      </c>
      <c r="M184" s="141">
        <v>-100</v>
      </c>
      <c r="N184" s="141">
        <v>25</v>
      </c>
      <c r="O184" s="141">
        <v>25</v>
      </c>
      <c r="P184" s="142">
        <v>1</v>
      </c>
      <c r="Q184" s="141">
        <v>100</v>
      </c>
    </row>
    <row r="185" spans="1:24" s="144" customFormat="1" ht="30" customHeight="1">
      <c r="A185" s="141"/>
      <c r="B185" s="66" t="s">
        <v>13</v>
      </c>
      <c r="C185" s="15" t="s">
        <v>1325</v>
      </c>
      <c r="D185" s="151">
        <f>(E185*0.17)*G185</f>
        <v>0</v>
      </c>
      <c r="E185" s="151"/>
      <c r="F185" s="150">
        <v>2</v>
      </c>
      <c r="G185" s="153">
        <f t="shared" si="14"/>
        <v>3.65</v>
      </c>
      <c r="H185" s="141">
        <v>14</v>
      </c>
      <c r="I185" s="142">
        <v>0.6</v>
      </c>
      <c r="J185" s="142">
        <v>0.3</v>
      </c>
      <c r="K185" s="142">
        <v>0</v>
      </c>
      <c r="L185" s="142">
        <v>0</v>
      </c>
      <c r="M185" s="141">
        <v>-100</v>
      </c>
      <c r="N185" s="141">
        <v>25</v>
      </c>
      <c r="O185" s="141">
        <v>25</v>
      </c>
      <c r="P185" s="142">
        <v>1</v>
      </c>
      <c r="Q185" s="141">
        <v>100</v>
      </c>
      <c r="R185" s="143"/>
      <c r="S185" s="143"/>
      <c r="T185" s="143"/>
      <c r="U185" s="143"/>
      <c r="V185" s="143"/>
      <c r="W185" s="143"/>
      <c r="X185" s="143"/>
    </row>
    <row r="186" spans="1:24" s="144" customFormat="1" ht="30" customHeight="1">
      <c r="A186" s="141"/>
      <c r="B186" s="66" t="s">
        <v>12</v>
      </c>
      <c r="C186" s="15" t="s">
        <v>1325</v>
      </c>
      <c r="D186" s="151"/>
      <c r="E186" s="151"/>
      <c r="F186" s="150"/>
      <c r="G186" s="153">
        <f t="shared" si="14"/>
        <v>3.6</v>
      </c>
      <c r="H186" s="141">
        <v>4</v>
      </c>
      <c r="I186" s="142">
        <v>0.33</v>
      </c>
      <c r="J186" s="142">
        <v>0.15</v>
      </c>
      <c r="K186" s="142">
        <v>0.2</v>
      </c>
      <c r="L186" s="142">
        <v>0</v>
      </c>
      <c r="M186" s="141">
        <v>-100</v>
      </c>
      <c r="N186" s="141">
        <v>25</v>
      </c>
      <c r="O186" s="141">
        <v>25</v>
      </c>
      <c r="P186" s="142">
        <v>1</v>
      </c>
      <c r="Q186" s="141">
        <v>100</v>
      </c>
      <c r="R186" s="143"/>
      <c r="S186" s="143"/>
      <c r="T186" s="143"/>
      <c r="U186" s="143"/>
      <c r="V186" s="143"/>
      <c r="W186" s="143"/>
      <c r="X186" s="143"/>
    </row>
    <row r="187" spans="1:24" ht="30" customHeight="1">
      <c r="B187" s="131" t="s">
        <v>1087</v>
      </c>
      <c r="C187" s="15" t="s">
        <v>1325</v>
      </c>
      <c r="D187" s="151">
        <f>(E187*0.17)*G187</f>
        <v>0</v>
      </c>
      <c r="E187" s="151"/>
      <c r="F187" s="150">
        <v>2</v>
      </c>
      <c r="G187" s="153">
        <f t="shared" si="14"/>
        <v>3.4249999999999998</v>
      </c>
      <c r="H187" s="141">
        <v>15</v>
      </c>
      <c r="I187" s="142">
        <v>0.6</v>
      </c>
      <c r="J187" s="142">
        <v>0.17</v>
      </c>
      <c r="K187" s="142">
        <v>0</v>
      </c>
      <c r="L187" s="142">
        <v>0</v>
      </c>
      <c r="M187" s="141">
        <v>-100</v>
      </c>
      <c r="N187" s="141">
        <v>25</v>
      </c>
      <c r="O187" s="141">
        <v>25</v>
      </c>
      <c r="P187" s="142">
        <v>1</v>
      </c>
      <c r="Q187" s="141">
        <v>100</v>
      </c>
    </row>
    <row r="188" spans="1:24" s="144" customFormat="1" ht="30" customHeight="1">
      <c r="A188" s="141"/>
      <c r="B188" s="66" t="s">
        <v>1468</v>
      </c>
      <c r="C188" s="15" t="s">
        <v>1325</v>
      </c>
      <c r="D188" s="151">
        <f>(E188*0.17)*G188</f>
        <v>0</v>
      </c>
      <c r="E188" s="151"/>
      <c r="F188" s="150">
        <v>2</v>
      </c>
      <c r="G188" s="153">
        <f t="shared" si="14"/>
        <v>3.15</v>
      </c>
      <c r="H188" s="141">
        <v>14</v>
      </c>
      <c r="I188" s="142">
        <v>0.6</v>
      </c>
      <c r="J188" s="142">
        <v>0.1</v>
      </c>
      <c r="K188" s="142">
        <v>0</v>
      </c>
      <c r="L188" s="142">
        <v>0</v>
      </c>
      <c r="M188" s="141">
        <v>-100</v>
      </c>
      <c r="N188" s="141">
        <v>25</v>
      </c>
      <c r="O188" s="141">
        <v>25</v>
      </c>
      <c r="P188" s="142">
        <v>1</v>
      </c>
      <c r="Q188" s="141">
        <v>100</v>
      </c>
      <c r="R188" s="143"/>
      <c r="S188" s="143"/>
      <c r="T188" s="143"/>
      <c r="U188" s="143"/>
      <c r="V188" s="143"/>
      <c r="W188" s="143"/>
      <c r="X188" s="143"/>
    </row>
    <row r="189" spans="1:24" s="144" customFormat="1" ht="30" customHeight="1">
      <c r="A189" s="141"/>
      <c r="B189" s="131" t="s">
        <v>61</v>
      </c>
      <c r="C189" s="15" t="s">
        <v>1325</v>
      </c>
      <c r="D189" s="151">
        <f>(E189*0.17)*G189</f>
        <v>0</v>
      </c>
      <c r="E189" s="151"/>
      <c r="F189" s="150">
        <v>1</v>
      </c>
      <c r="G189" s="153">
        <f t="shared" si="14"/>
        <v>3.05</v>
      </c>
      <c r="H189" s="141">
        <v>14</v>
      </c>
      <c r="I189" s="142">
        <v>0.6</v>
      </c>
      <c r="J189" s="142">
        <v>0.06</v>
      </c>
      <c r="K189" s="142">
        <v>0</v>
      </c>
      <c r="L189" s="142">
        <v>0</v>
      </c>
      <c r="M189" s="141">
        <v>-100</v>
      </c>
      <c r="N189" s="141">
        <v>25</v>
      </c>
      <c r="O189" s="141">
        <v>25</v>
      </c>
      <c r="P189" s="142">
        <v>1</v>
      </c>
      <c r="Q189" s="141">
        <v>100</v>
      </c>
      <c r="R189" s="143"/>
      <c r="S189" s="143"/>
      <c r="T189" s="143"/>
      <c r="U189" s="143"/>
      <c r="V189" s="143"/>
      <c r="W189" s="143"/>
      <c r="X189" s="143"/>
    </row>
    <row r="190" spans="1:24" s="144" customFormat="1" ht="30" customHeight="1">
      <c r="A190" s="141"/>
      <c r="B190" s="131" t="s">
        <v>46</v>
      </c>
      <c r="C190" s="15" t="s">
        <v>1325</v>
      </c>
      <c r="D190" s="151"/>
      <c r="E190" s="151"/>
      <c r="F190" s="150"/>
      <c r="G190" s="153">
        <f t="shared" si="14"/>
        <v>3</v>
      </c>
      <c r="H190" s="141">
        <v>3</v>
      </c>
      <c r="I190" s="142">
        <v>0.33</v>
      </c>
      <c r="J190" s="142">
        <v>0.15</v>
      </c>
      <c r="K190" s="142">
        <v>0.15</v>
      </c>
      <c r="L190" s="142">
        <v>0</v>
      </c>
      <c r="M190" s="141">
        <v>-100</v>
      </c>
      <c r="N190" s="141">
        <v>25</v>
      </c>
      <c r="O190" s="141">
        <v>25</v>
      </c>
      <c r="P190" s="142">
        <v>1</v>
      </c>
      <c r="Q190" s="141">
        <v>100</v>
      </c>
      <c r="R190" s="143"/>
      <c r="S190" s="143"/>
      <c r="T190" s="143"/>
      <c r="U190" s="143"/>
      <c r="V190" s="143"/>
      <c r="W190" s="143"/>
      <c r="X190" s="143"/>
    </row>
    <row r="191" spans="1:24" ht="30" customHeight="1">
      <c r="B191" s="66" t="s">
        <v>19</v>
      </c>
      <c r="C191" s="15" t="s">
        <v>1325</v>
      </c>
      <c r="D191" s="151">
        <f>(E191*0.17)*G191</f>
        <v>0</v>
      </c>
      <c r="E191" s="151"/>
      <c r="F191" s="150">
        <v>1</v>
      </c>
      <c r="G191" s="153">
        <f t="shared" si="14"/>
        <v>2.85</v>
      </c>
      <c r="H191" s="141">
        <v>1</v>
      </c>
      <c r="I191" s="142">
        <v>0.6</v>
      </c>
      <c r="J191" s="142">
        <v>0.5</v>
      </c>
      <c r="K191" s="142">
        <v>0</v>
      </c>
      <c r="L191" s="142">
        <v>0</v>
      </c>
      <c r="M191" s="141">
        <v>-100</v>
      </c>
      <c r="N191" s="141">
        <v>25</v>
      </c>
      <c r="O191" s="141">
        <v>25</v>
      </c>
      <c r="P191" s="142">
        <v>1</v>
      </c>
      <c r="Q191" s="141">
        <v>100</v>
      </c>
    </row>
    <row r="192" spans="1:24" s="144" customFormat="1" ht="30" customHeight="1">
      <c r="A192" s="141"/>
      <c r="B192" s="66" t="s">
        <v>1104</v>
      </c>
      <c r="C192" s="15" t="s">
        <v>1325</v>
      </c>
      <c r="D192" s="151">
        <f>(E192*0.17)*G192</f>
        <v>0</v>
      </c>
      <c r="E192" s="151"/>
      <c r="F192" s="150">
        <v>1</v>
      </c>
      <c r="G192" s="153">
        <f t="shared" si="14"/>
        <v>2.8250000000000002</v>
      </c>
      <c r="H192" s="141">
        <v>12</v>
      </c>
      <c r="I192" s="142">
        <v>0.6</v>
      </c>
      <c r="J192" s="142">
        <v>0.05</v>
      </c>
      <c r="K192" s="142">
        <v>0</v>
      </c>
      <c r="L192" s="142">
        <v>0</v>
      </c>
      <c r="M192" s="141">
        <v>-100</v>
      </c>
      <c r="N192" s="141">
        <v>25</v>
      </c>
      <c r="O192" s="141">
        <v>25</v>
      </c>
      <c r="P192" s="142">
        <v>1</v>
      </c>
      <c r="Q192" s="141">
        <v>100</v>
      </c>
      <c r="R192" s="143"/>
      <c r="S192" s="143"/>
      <c r="T192" s="143"/>
      <c r="U192" s="143"/>
      <c r="V192" s="143"/>
      <c r="W192" s="143"/>
      <c r="X192" s="143"/>
    </row>
    <row r="193" spans="1:24" s="144" customFormat="1" ht="30" customHeight="1">
      <c r="A193" s="141"/>
      <c r="B193" s="66" t="s">
        <v>1856</v>
      </c>
      <c r="C193" s="15" t="s">
        <v>1325</v>
      </c>
      <c r="D193" s="151"/>
      <c r="E193" s="151"/>
      <c r="F193" s="150"/>
      <c r="G193" s="153">
        <f t="shared" si="14"/>
        <v>2.2999999999999998</v>
      </c>
      <c r="H193" s="141">
        <v>5</v>
      </c>
      <c r="I193" s="142">
        <v>0.33</v>
      </c>
      <c r="J193" s="142">
        <v>0.15</v>
      </c>
      <c r="K193" s="142">
        <v>0.06</v>
      </c>
      <c r="L193" s="142">
        <v>0</v>
      </c>
      <c r="M193" s="141">
        <v>-100</v>
      </c>
      <c r="N193" s="141">
        <v>25</v>
      </c>
      <c r="O193" s="141">
        <v>25</v>
      </c>
      <c r="P193" s="142">
        <v>1</v>
      </c>
      <c r="Q193" s="141">
        <v>100</v>
      </c>
      <c r="R193" s="143"/>
      <c r="S193" s="143"/>
      <c r="T193" s="143"/>
      <c r="U193" s="143"/>
      <c r="V193" s="143"/>
      <c r="W193" s="143"/>
      <c r="X193" s="143"/>
    </row>
    <row r="194" spans="1:24" s="144" customFormat="1" ht="30" customHeight="1">
      <c r="A194" s="141"/>
      <c r="B194" s="131" t="s">
        <v>47</v>
      </c>
      <c r="C194" s="15" t="s">
        <v>1325</v>
      </c>
      <c r="D194" s="151">
        <f>(E194*0.17)*G194</f>
        <v>0</v>
      </c>
      <c r="E194" s="151"/>
      <c r="F194" s="150">
        <v>1</v>
      </c>
      <c r="G194" s="153">
        <f t="shared" ref="G194:G225" si="15">((I194*N194)+(J194*O194)+(K194*Q194)+(L194*M194)+(P194*H194))/10</f>
        <v>2.15</v>
      </c>
      <c r="H194" s="141">
        <v>4</v>
      </c>
      <c r="I194" s="142">
        <v>0.6</v>
      </c>
      <c r="J194" s="142">
        <v>0.1</v>
      </c>
      <c r="K194" s="142">
        <v>0</v>
      </c>
      <c r="L194" s="142">
        <v>0</v>
      </c>
      <c r="M194" s="141">
        <v>-100</v>
      </c>
      <c r="N194" s="141">
        <v>25</v>
      </c>
      <c r="O194" s="141">
        <v>25</v>
      </c>
      <c r="P194" s="142">
        <v>1</v>
      </c>
      <c r="Q194" s="141">
        <v>100</v>
      </c>
      <c r="R194" s="143"/>
      <c r="S194" s="143"/>
      <c r="T194" s="143"/>
      <c r="U194" s="143"/>
      <c r="V194" s="143"/>
      <c r="W194" s="143"/>
      <c r="X194" s="143"/>
    </row>
    <row r="195" spans="1:24" s="144" customFormat="1" ht="30" customHeight="1">
      <c r="A195" s="141"/>
      <c r="B195" s="66" t="s">
        <v>1503</v>
      </c>
      <c r="C195" s="15" t="s">
        <v>1325</v>
      </c>
      <c r="D195" s="151"/>
      <c r="E195" s="151"/>
      <c r="F195" s="150"/>
      <c r="G195" s="153">
        <f t="shared" si="15"/>
        <v>2.1</v>
      </c>
      <c r="H195" s="141">
        <v>5</v>
      </c>
      <c r="I195" s="142">
        <v>0.33</v>
      </c>
      <c r="J195" s="142">
        <v>0.15</v>
      </c>
      <c r="K195" s="142">
        <v>0.04</v>
      </c>
      <c r="L195" s="142">
        <v>0</v>
      </c>
      <c r="M195" s="141">
        <v>-100</v>
      </c>
      <c r="N195" s="141">
        <v>25</v>
      </c>
      <c r="O195" s="141">
        <v>25</v>
      </c>
      <c r="P195" s="142">
        <v>1</v>
      </c>
      <c r="Q195" s="141">
        <v>100</v>
      </c>
      <c r="R195" s="143"/>
      <c r="S195" s="143"/>
      <c r="T195" s="143"/>
      <c r="U195" s="143"/>
      <c r="V195" s="143"/>
      <c r="W195" s="143"/>
      <c r="X195" s="143"/>
    </row>
    <row r="196" spans="1:24" s="144" customFormat="1" ht="30" customHeight="1">
      <c r="A196" s="141"/>
      <c r="B196" s="66" t="s">
        <v>132</v>
      </c>
      <c r="C196" s="15" t="s">
        <v>1325</v>
      </c>
      <c r="D196" s="151"/>
      <c r="E196" s="151"/>
      <c r="F196" s="150"/>
      <c r="G196" s="153">
        <f t="shared" si="15"/>
        <v>2</v>
      </c>
      <c r="H196" s="141">
        <v>3</v>
      </c>
      <c r="I196" s="142">
        <v>0.33</v>
      </c>
      <c r="J196" s="142">
        <v>0.15</v>
      </c>
      <c r="K196" s="142">
        <v>0.05</v>
      </c>
      <c r="L196" s="142">
        <v>0</v>
      </c>
      <c r="M196" s="141">
        <v>-100</v>
      </c>
      <c r="N196" s="141">
        <v>25</v>
      </c>
      <c r="O196" s="141">
        <v>25</v>
      </c>
      <c r="P196" s="142">
        <v>1</v>
      </c>
      <c r="Q196" s="141">
        <v>100</v>
      </c>
      <c r="R196" s="143"/>
      <c r="S196" s="143"/>
      <c r="T196" s="143"/>
      <c r="U196" s="143"/>
      <c r="V196" s="143"/>
      <c r="W196" s="143"/>
      <c r="X196" s="143"/>
    </row>
    <row r="197" spans="1:24" s="144" customFormat="1" ht="30" customHeight="1">
      <c r="A197" s="141"/>
      <c r="B197" s="131" t="s">
        <v>45</v>
      </c>
      <c r="C197" s="15" t="s">
        <v>1325</v>
      </c>
      <c r="D197" s="151"/>
      <c r="E197" s="151"/>
      <c r="F197" s="150"/>
      <c r="G197" s="153">
        <f t="shared" si="15"/>
        <v>2</v>
      </c>
      <c r="H197" s="141">
        <v>3</v>
      </c>
      <c r="I197" s="142">
        <v>0.33</v>
      </c>
      <c r="J197" s="142">
        <v>0.15</v>
      </c>
      <c r="K197" s="142">
        <v>0.05</v>
      </c>
      <c r="L197" s="142">
        <v>0</v>
      </c>
      <c r="M197" s="141">
        <v>-100</v>
      </c>
      <c r="N197" s="141">
        <v>25</v>
      </c>
      <c r="O197" s="141">
        <v>25</v>
      </c>
      <c r="P197" s="142">
        <v>1</v>
      </c>
      <c r="Q197" s="141">
        <v>100</v>
      </c>
      <c r="R197" s="143"/>
      <c r="S197" s="143"/>
      <c r="T197" s="143"/>
      <c r="U197" s="143"/>
      <c r="V197" s="143"/>
      <c r="W197" s="143"/>
      <c r="X197" s="143"/>
    </row>
    <row r="198" spans="1:24" s="144" customFormat="1" ht="30" customHeight="1">
      <c r="A198" s="141"/>
      <c r="B198" s="66" t="s">
        <v>1383</v>
      </c>
      <c r="C198" s="15" t="s">
        <v>1325</v>
      </c>
      <c r="D198" s="151"/>
      <c r="E198" s="151"/>
      <c r="F198" s="150"/>
      <c r="G198" s="153">
        <f t="shared" si="15"/>
        <v>1.5</v>
      </c>
      <c r="H198" s="141">
        <v>2</v>
      </c>
      <c r="I198" s="142">
        <v>0.33</v>
      </c>
      <c r="J198" s="142">
        <v>0.15</v>
      </c>
      <c r="K198" s="142">
        <v>0.01</v>
      </c>
      <c r="L198" s="142">
        <v>0</v>
      </c>
      <c r="M198" s="141">
        <v>-100</v>
      </c>
      <c r="N198" s="141">
        <v>25</v>
      </c>
      <c r="O198" s="141">
        <v>25</v>
      </c>
      <c r="P198" s="142">
        <v>1</v>
      </c>
      <c r="Q198" s="141">
        <v>100</v>
      </c>
      <c r="R198" s="143"/>
      <c r="S198" s="143"/>
      <c r="T198" s="143"/>
      <c r="U198" s="143"/>
      <c r="V198" s="143"/>
      <c r="W198" s="143"/>
      <c r="X198" s="143"/>
    </row>
    <row r="199" spans="1:24" s="144" customFormat="1" ht="30" customHeight="1">
      <c r="A199" s="141"/>
      <c r="B199" s="66" t="s">
        <v>1348</v>
      </c>
      <c r="C199" s="15" t="s">
        <v>1325</v>
      </c>
      <c r="D199" s="151"/>
      <c r="E199" s="151"/>
      <c r="F199" s="150"/>
      <c r="G199" s="153">
        <f t="shared" si="15"/>
        <v>1.4</v>
      </c>
      <c r="H199" s="141">
        <v>1</v>
      </c>
      <c r="I199" s="142">
        <v>0.33</v>
      </c>
      <c r="J199" s="142">
        <v>0.15</v>
      </c>
      <c r="K199" s="142">
        <v>0.01</v>
      </c>
      <c r="L199" s="142">
        <v>0</v>
      </c>
      <c r="M199" s="141">
        <v>-100</v>
      </c>
      <c r="N199" s="141">
        <v>25</v>
      </c>
      <c r="O199" s="141">
        <v>25</v>
      </c>
      <c r="P199" s="142">
        <v>1</v>
      </c>
      <c r="Q199" s="141">
        <v>100</v>
      </c>
      <c r="R199" s="143"/>
      <c r="S199" s="143"/>
      <c r="T199" s="143"/>
      <c r="U199" s="143"/>
      <c r="V199" s="143"/>
      <c r="W199" s="143"/>
      <c r="X199" s="143"/>
    </row>
    <row r="200" spans="1:24" s="144" customFormat="1" ht="30" customHeight="1">
      <c r="A200" s="141"/>
      <c r="B200" s="66" t="s">
        <v>1382</v>
      </c>
      <c r="C200" s="15" t="s">
        <v>1325</v>
      </c>
      <c r="D200" s="151"/>
      <c r="E200" s="151"/>
      <c r="F200" s="150"/>
      <c r="G200" s="153">
        <f t="shared" si="15"/>
        <v>1.4</v>
      </c>
      <c r="H200" s="141">
        <v>1</v>
      </c>
      <c r="I200" s="142">
        <v>0.33</v>
      </c>
      <c r="J200" s="142">
        <v>0.15</v>
      </c>
      <c r="K200" s="142">
        <v>0.01</v>
      </c>
      <c r="L200" s="142">
        <v>0</v>
      </c>
      <c r="M200" s="141">
        <v>-100</v>
      </c>
      <c r="N200" s="141">
        <v>25</v>
      </c>
      <c r="O200" s="141">
        <v>25</v>
      </c>
      <c r="P200" s="142">
        <v>1</v>
      </c>
      <c r="Q200" s="141">
        <v>100</v>
      </c>
      <c r="R200" s="143"/>
      <c r="S200" s="143"/>
      <c r="T200" s="143"/>
      <c r="U200" s="143"/>
      <c r="V200" s="143"/>
      <c r="W200" s="143"/>
      <c r="X200" s="143"/>
    </row>
    <row r="201" spans="1:24" s="144" customFormat="1" ht="30" customHeight="1">
      <c r="A201" s="147" t="s">
        <v>66</v>
      </c>
      <c r="B201" s="140" t="s">
        <v>2146</v>
      </c>
      <c r="C201" s="143" t="s">
        <v>1358</v>
      </c>
      <c r="D201" s="186"/>
      <c r="E201" s="186"/>
      <c r="F201" s="152"/>
      <c r="G201" s="186">
        <f>(I201*N201)+(J201*O201)+(K201*Q201)+(L201*M201)+(P201*H201)</f>
        <v>106</v>
      </c>
      <c r="H201" s="147">
        <v>38</v>
      </c>
      <c r="I201" s="148">
        <v>0.9</v>
      </c>
      <c r="J201" s="148">
        <v>0.9</v>
      </c>
      <c r="K201" s="148">
        <v>0.25</v>
      </c>
      <c r="L201" s="148">
        <v>0.02</v>
      </c>
      <c r="M201" s="147">
        <v>-100</v>
      </c>
      <c r="N201" s="147">
        <v>25</v>
      </c>
      <c r="O201" s="147">
        <v>25</v>
      </c>
      <c r="P201" s="148">
        <v>1</v>
      </c>
      <c r="Q201" s="147">
        <v>100</v>
      </c>
      <c r="R201" s="143"/>
      <c r="S201" s="143"/>
      <c r="T201" s="143"/>
      <c r="U201" s="143"/>
      <c r="V201" s="143"/>
      <c r="W201" s="143"/>
      <c r="X201" s="143"/>
    </row>
    <row r="202" spans="1:24" s="144" customFormat="1" ht="30" customHeight="1">
      <c r="A202" s="147" t="s">
        <v>66</v>
      </c>
      <c r="B202" s="140" t="s">
        <v>1964</v>
      </c>
      <c r="C202" s="143" t="s">
        <v>2048</v>
      </c>
      <c r="D202" s="186"/>
      <c r="E202" s="186"/>
      <c r="F202" s="152"/>
      <c r="G202" s="186">
        <f t="shared" ref="G202:G233" si="16">((I202*N202)+(J202*O202)+(K202*Q202)+(L202*M202)+(P202*H202))/10</f>
        <v>17.5</v>
      </c>
      <c r="H202" s="147">
        <v>50</v>
      </c>
      <c r="I202" s="148">
        <v>0.8</v>
      </c>
      <c r="J202" s="148">
        <v>0.2</v>
      </c>
      <c r="K202" s="148">
        <v>1</v>
      </c>
      <c r="L202" s="148">
        <v>0</v>
      </c>
      <c r="M202" s="147">
        <v>-100</v>
      </c>
      <c r="N202" s="147">
        <v>25</v>
      </c>
      <c r="O202" s="147">
        <v>25</v>
      </c>
      <c r="P202" s="148">
        <v>1</v>
      </c>
      <c r="Q202" s="147">
        <v>100</v>
      </c>
      <c r="R202" s="143"/>
      <c r="S202" s="143"/>
      <c r="T202" s="143"/>
      <c r="U202" s="143"/>
      <c r="V202" s="143"/>
      <c r="W202" s="143"/>
      <c r="X202" s="143"/>
    </row>
    <row r="203" spans="1:24" s="144" customFormat="1" ht="30" customHeight="1">
      <c r="A203" s="147" t="s">
        <v>66</v>
      </c>
      <c r="B203" s="140" t="s">
        <v>2045</v>
      </c>
      <c r="C203" s="143" t="s">
        <v>1358</v>
      </c>
      <c r="D203" s="186"/>
      <c r="E203" s="186"/>
      <c r="F203" s="152"/>
      <c r="G203" s="186">
        <f t="shared" si="16"/>
        <v>10.824999999999999</v>
      </c>
      <c r="H203" s="147">
        <v>42</v>
      </c>
      <c r="I203" s="148">
        <v>0.35</v>
      </c>
      <c r="J203" s="148">
        <v>0.1</v>
      </c>
      <c r="K203" s="148">
        <v>0.8</v>
      </c>
      <c r="L203" s="148">
        <v>0.25</v>
      </c>
      <c r="M203" s="147">
        <v>-100</v>
      </c>
      <c r="N203" s="147">
        <v>25</v>
      </c>
      <c r="O203" s="147">
        <v>25</v>
      </c>
      <c r="P203" s="148">
        <v>1</v>
      </c>
      <c r="Q203" s="147">
        <v>100</v>
      </c>
      <c r="R203" s="143"/>
      <c r="S203" s="143"/>
      <c r="T203" s="143"/>
      <c r="U203" s="143"/>
      <c r="V203" s="143"/>
      <c r="W203" s="143"/>
      <c r="X203" s="143"/>
    </row>
    <row r="204" spans="1:24" s="144" customFormat="1" ht="30" customHeight="1">
      <c r="A204" s="147" t="s">
        <v>66</v>
      </c>
      <c r="B204" s="140" t="s">
        <v>2052</v>
      </c>
      <c r="C204" s="143" t="s">
        <v>1357</v>
      </c>
      <c r="D204" s="186"/>
      <c r="E204" s="186"/>
      <c r="F204" s="152"/>
      <c r="G204" s="186">
        <f t="shared" si="16"/>
        <v>10.75</v>
      </c>
      <c r="H204" s="147">
        <v>30</v>
      </c>
      <c r="I204" s="148">
        <v>0.9</v>
      </c>
      <c r="J204" s="148">
        <v>1</v>
      </c>
      <c r="K204" s="148">
        <v>0.3</v>
      </c>
      <c r="L204" s="148">
        <v>0</v>
      </c>
      <c r="M204" s="147">
        <v>-100</v>
      </c>
      <c r="N204" s="147">
        <v>25</v>
      </c>
      <c r="O204" s="147">
        <v>25</v>
      </c>
      <c r="P204" s="148">
        <v>1</v>
      </c>
      <c r="Q204" s="147">
        <v>100</v>
      </c>
      <c r="R204" s="143"/>
      <c r="S204" s="143"/>
      <c r="T204" s="143"/>
      <c r="U204" s="143"/>
      <c r="V204" s="143"/>
      <c r="W204" s="143"/>
      <c r="X204" s="143"/>
    </row>
    <row r="205" spans="1:24" s="144" customFormat="1" ht="30" customHeight="1">
      <c r="A205" s="147" t="s">
        <v>66</v>
      </c>
      <c r="B205" s="140" t="s">
        <v>2037</v>
      </c>
      <c r="C205" s="143" t="s">
        <v>1358</v>
      </c>
      <c r="D205" s="186"/>
      <c r="E205" s="186"/>
      <c r="F205" s="152"/>
      <c r="G205" s="186">
        <f t="shared" si="16"/>
        <v>9</v>
      </c>
      <c r="H205" s="147">
        <v>50</v>
      </c>
      <c r="I205" s="148">
        <v>0.3</v>
      </c>
      <c r="J205" s="148">
        <v>0.3</v>
      </c>
      <c r="K205" s="148">
        <v>0.25</v>
      </c>
      <c r="L205" s="148">
        <v>0</v>
      </c>
      <c r="M205" s="147">
        <v>-100</v>
      </c>
      <c r="N205" s="147">
        <v>25</v>
      </c>
      <c r="O205" s="147">
        <v>25</v>
      </c>
      <c r="P205" s="148">
        <v>1</v>
      </c>
      <c r="Q205" s="147">
        <v>100</v>
      </c>
      <c r="R205" s="143"/>
      <c r="S205" s="143"/>
      <c r="T205" s="143"/>
      <c r="U205" s="143"/>
      <c r="V205" s="143"/>
      <c r="W205" s="143"/>
      <c r="X205" s="143"/>
    </row>
    <row r="206" spans="1:24" ht="30" customHeight="1">
      <c r="A206" s="147" t="s">
        <v>66</v>
      </c>
      <c r="B206" s="140" t="s">
        <v>1343</v>
      </c>
      <c r="C206" s="143" t="s">
        <v>1358</v>
      </c>
      <c r="D206" s="186"/>
      <c r="E206" s="186"/>
      <c r="F206" s="152"/>
      <c r="G206" s="186">
        <f t="shared" si="16"/>
        <v>8.25</v>
      </c>
      <c r="H206" s="147">
        <v>50</v>
      </c>
      <c r="I206" s="148">
        <v>0.6</v>
      </c>
      <c r="J206" s="148">
        <v>0.7</v>
      </c>
      <c r="K206" s="148">
        <v>0</v>
      </c>
      <c r="L206" s="148">
        <v>0</v>
      </c>
      <c r="M206" s="147">
        <v>-100</v>
      </c>
      <c r="N206" s="147">
        <v>25</v>
      </c>
      <c r="O206" s="147">
        <v>25</v>
      </c>
      <c r="P206" s="148">
        <v>1</v>
      </c>
      <c r="Q206" s="147">
        <v>100</v>
      </c>
    </row>
    <row r="207" spans="1:24" ht="30" customHeight="1">
      <c r="A207" s="147" t="s">
        <v>66</v>
      </c>
      <c r="B207" s="140" t="s">
        <v>1045</v>
      </c>
      <c r="C207" s="143" t="s">
        <v>73</v>
      </c>
      <c r="D207" s="186"/>
      <c r="E207" s="186"/>
      <c r="F207" s="152"/>
      <c r="G207" s="186">
        <f t="shared" si="16"/>
        <v>8.15</v>
      </c>
      <c r="H207" s="147">
        <v>50</v>
      </c>
      <c r="I207" s="148">
        <v>0.5</v>
      </c>
      <c r="J207" s="148">
        <v>0.76</v>
      </c>
      <c r="K207" s="148">
        <v>0</v>
      </c>
      <c r="L207" s="148">
        <v>0</v>
      </c>
      <c r="M207" s="147">
        <v>-100</v>
      </c>
      <c r="N207" s="147">
        <v>25</v>
      </c>
      <c r="O207" s="147">
        <v>25</v>
      </c>
      <c r="P207" s="148">
        <v>1</v>
      </c>
      <c r="Q207" s="147">
        <v>100</v>
      </c>
    </row>
    <row r="208" spans="1:24" ht="30" customHeight="1">
      <c r="A208" s="147" t="s">
        <v>66</v>
      </c>
      <c r="B208" s="140" t="s">
        <v>993</v>
      </c>
      <c r="C208" s="143" t="s">
        <v>1358</v>
      </c>
      <c r="D208" s="186"/>
      <c r="E208" s="186"/>
      <c r="F208" s="152"/>
      <c r="G208" s="186">
        <f t="shared" si="16"/>
        <v>7.75</v>
      </c>
      <c r="H208" s="147">
        <v>45</v>
      </c>
      <c r="I208" s="148">
        <v>0.6</v>
      </c>
      <c r="J208" s="148">
        <v>0.7</v>
      </c>
      <c r="K208" s="148">
        <v>0</v>
      </c>
      <c r="L208" s="148">
        <v>0</v>
      </c>
      <c r="M208" s="147">
        <v>-100</v>
      </c>
      <c r="N208" s="147">
        <v>25</v>
      </c>
      <c r="O208" s="147">
        <v>25</v>
      </c>
      <c r="P208" s="148">
        <v>1</v>
      </c>
      <c r="Q208" s="147">
        <v>100</v>
      </c>
    </row>
    <row r="209" spans="1:24" ht="30" customHeight="1">
      <c r="A209" s="147" t="s">
        <v>66</v>
      </c>
      <c r="B209" s="140" t="s">
        <v>1333</v>
      </c>
      <c r="C209" s="143" t="s">
        <v>1358</v>
      </c>
      <c r="D209" s="186"/>
      <c r="E209" s="186"/>
      <c r="F209" s="152"/>
      <c r="G209" s="186">
        <f t="shared" si="16"/>
        <v>7.75</v>
      </c>
      <c r="H209" s="147">
        <v>45</v>
      </c>
      <c r="I209" s="148">
        <v>0.6</v>
      </c>
      <c r="J209" s="148">
        <v>0.7</v>
      </c>
      <c r="K209" s="148">
        <v>0</v>
      </c>
      <c r="L209" s="148">
        <v>0</v>
      </c>
      <c r="M209" s="147">
        <v>-100</v>
      </c>
      <c r="N209" s="147">
        <v>25</v>
      </c>
      <c r="O209" s="147">
        <v>25</v>
      </c>
      <c r="P209" s="148">
        <v>1</v>
      </c>
      <c r="Q209" s="147">
        <v>100</v>
      </c>
    </row>
    <row r="210" spans="1:24" ht="30" customHeight="1">
      <c r="A210" s="147" t="s">
        <v>66</v>
      </c>
      <c r="B210" s="149" t="s">
        <v>50</v>
      </c>
      <c r="C210" s="143" t="s">
        <v>1358</v>
      </c>
      <c r="D210" s="186"/>
      <c r="E210" s="186"/>
      <c r="F210" s="152"/>
      <c r="G210" s="186">
        <f t="shared" si="16"/>
        <v>7.75</v>
      </c>
      <c r="H210" s="147">
        <v>40</v>
      </c>
      <c r="I210" s="148">
        <v>0.6</v>
      </c>
      <c r="J210" s="148">
        <v>0.9</v>
      </c>
      <c r="K210" s="148">
        <v>0</v>
      </c>
      <c r="L210" s="148">
        <v>0</v>
      </c>
      <c r="M210" s="147">
        <v>-100</v>
      </c>
      <c r="N210" s="147">
        <v>25</v>
      </c>
      <c r="O210" s="147">
        <v>25</v>
      </c>
      <c r="P210" s="148">
        <v>1</v>
      </c>
      <c r="Q210" s="147">
        <v>100</v>
      </c>
    </row>
    <row r="211" spans="1:24" ht="30" customHeight="1">
      <c r="A211" s="147" t="s">
        <v>66</v>
      </c>
      <c r="B211" s="140" t="s">
        <v>1464</v>
      </c>
      <c r="C211" s="143" t="s">
        <v>1358</v>
      </c>
      <c r="D211" s="186"/>
      <c r="E211" s="186"/>
      <c r="F211" s="152"/>
      <c r="G211" s="186">
        <f t="shared" si="16"/>
        <v>7.75</v>
      </c>
      <c r="H211" s="147">
        <v>40</v>
      </c>
      <c r="I211" s="148">
        <v>0.6</v>
      </c>
      <c r="J211" s="148">
        <v>0.9</v>
      </c>
      <c r="K211" s="148">
        <v>0</v>
      </c>
      <c r="L211" s="148">
        <v>0</v>
      </c>
      <c r="M211" s="147">
        <v>-100</v>
      </c>
      <c r="N211" s="147">
        <v>25</v>
      </c>
      <c r="O211" s="147">
        <v>25</v>
      </c>
      <c r="P211" s="148">
        <v>1</v>
      </c>
      <c r="Q211" s="147">
        <v>100</v>
      </c>
    </row>
    <row r="212" spans="1:24" ht="30" customHeight="1">
      <c r="A212" s="147" t="s">
        <v>66</v>
      </c>
      <c r="B212" s="140" t="s">
        <v>1018</v>
      </c>
      <c r="C212" s="143" t="s">
        <v>1358</v>
      </c>
      <c r="D212" s="186"/>
      <c r="E212" s="186"/>
      <c r="F212" s="152"/>
      <c r="G212" s="186">
        <f t="shared" si="16"/>
        <v>7.7</v>
      </c>
      <c r="H212" s="147">
        <v>42</v>
      </c>
      <c r="I212" s="148">
        <v>0.6</v>
      </c>
      <c r="J212" s="148">
        <v>0.8</v>
      </c>
      <c r="K212" s="148">
        <v>0</v>
      </c>
      <c r="L212" s="148">
        <v>0</v>
      </c>
      <c r="M212" s="147">
        <v>-100</v>
      </c>
      <c r="N212" s="147">
        <v>25</v>
      </c>
      <c r="O212" s="147">
        <v>25</v>
      </c>
      <c r="P212" s="148">
        <v>1</v>
      </c>
      <c r="Q212" s="147">
        <v>100</v>
      </c>
    </row>
    <row r="213" spans="1:24" ht="30" customHeight="1">
      <c r="A213" s="147" t="s">
        <v>66</v>
      </c>
      <c r="B213" s="140" t="s">
        <v>881</v>
      </c>
      <c r="C213" s="143" t="s">
        <v>1358</v>
      </c>
      <c r="D213" s="186"/>
      <c r="E213" s="186"/>
      <c r="F213" s="152"/>
      <c r="G213" s="186">
        <f t="shared" si="16"/>
        <v>7.6749999999999998</v>
      </c>
      <c r="H213" s="147">
        <v>45</v>
      </c>
      <c r="I213" s="148">
        <v>0.6</v>
      </c>
      <c r="J213" s="148">
        <v>0.67</v>
      </c>
      <c r="K213" s="148">
        <v>0</v>
      </c>
      <c r="L213" s="148">
        <v>0</v>
      </c>
      <c r="M213" s="147">
        <v>-100</v>
      </c>
      <c r="N213" s="147">
        <v>25</v>
      </c>
      <c r="O213" s="147">
        <v>25</v>
      </c>
      <c r="P213" s="148">
        <v>1</v>
      </c>
      <c r="Q213" s="147">
        <v>100</v>
      </c>
    </row>
    <row r="214" spans="1:24" ht="30" customHeight="1">
      <c r="A214" s="147" t="s">
        <v>66</v>
      </c>
      <c r="B214" s="140" t="s">
        <v>1633</v>
      </c>
      <c r="C214" s="143" t="s">
        <v>73</v>
      </c>
      <c r="D214" s="186"/>
      <c r="E214" s="186"/>
      <c r="F214" s="152"/>
      <c r="G214" s="186">
        <f t="shared" si="16"/>
        <v>7.5</v>
      </c>
      <c r="H214" s="147">
        <v>25</v>
      </c>
      <c r="I214" s="148">
        <v>0.9</v>
      </c>
      <c r="J214" s="148">
        <v>0.5</v>
      </c>
      <c r="K214" s="148">
        <v>0.15</v>
      </c>
      <c r="L214" s="148">
        <v>0</v>
      </c>
      <c r="M214" s="147">
        <v>-100</v>
      </c>
      <c r="N214" s="147">
        <v>25</v>
      </c>
      <c r="O214" s="147">
        <v>25</v>
      </c>
      <c r="P214" s="148">
        <v>1</v>
      </c>
      <c r="Q214" s="147">
        <v>100</v>
      </c>
    </row>
    <row r="215" spans="1:24" ht="30" customHeight="1">
      <c r="A215" s="147" t="s">
        <v>66</v>
      </c>
      <c r="B215" s="140" t="s">
        <v>1634</v>
      </c>
      <c r="C215" s="143" t="s">
        <v>73</v>
      </c>
      <c r="D215" s="186"/>
      <c r="E215" s="186"/>
      <c r="F215" s="152"/>
      <c r="G215" s="186">
        <f t="shared" si="16"/>
        <v>7.5</v>
      </c>
      <c r="H215" s="147">
        <v>25</v>
      </c>
      <c r="I215" s="148">
        <v>0.9</v>
      </c>
      <c r="J215" s="148">
        <v>0.5</v>
      </c>
      <c r="K215" s="148">
        <v>0.15</v>
      </c>
      <c r="L215" s="148">
        <v>0</v>
      </c>
      <c r="M215" s="147">
        <v>-100</v>
      </c>
      <c r="N215" s="147">
        <v>25</v>
      </c>
      <c r="O215" s="147">
        <v>25</v>
      </c>
      <c r="P215" s="148">
        <v>1</v>
      </c>
      <c r="Q215" s="147">
        <v>100</v>
      </c>
    </row>
    <row r="216" spans="1:24" s="144" customFormat="1" ht="30" customHeight="1">
      <c r="A216" s="147" t="s">
        <v>66</v>
      </c>
      <c r="B216" s="140" t="s">
        <v>880</v>
      </c>
      <c r="C216" s="143" t="s">
        <v>1358</v>
      </c>
      <c r="D216" s="186"/>
      <c r="E216" s="186"/>
      <c r="F216" s="152"/>
      <c r="G216" s="186">
        <f t="shared" si="16"/>
        <v>7.15</v>
      </c>
      <c r="H216" s="147">
        <v>39</v>
      </c>
      <c r="I216" s="148">
        <v>0.6</v>
      </c>
      <c r="J216" s="148">
        <v>0.7</v>
      </c>
      <c r="K216" s="148">
        <v>0</v>
      </c>
      <c r="L216" s="148">
        <v>0</v>
      </c>
      <c r="M216" s="147">
        <v>-100</v>
      </c>
      <c r="N216" s="147">
        <v>25</v>
      </c>
      <c r="O216" s="147">
        <v>25</v>
      </c>
      <c r="P216" s="148">
        <v>1</v>
      </c>
      <c r="Q216" s="147">
        <v>100</v>
      </c>
      <c r="R216" s="143"/>
      <c r="S216" s="143"/>
      <c r="T216" s="143"/>
      <c r="U216" s="143"/>
      <c r="V216" s="143"/>
      <c r="W216" s="143"/>
      <c r="X216" s="143"/>
    </row>
    <row r="217" spans="1:24" s="144" customFormat="1" ht="30" customHeight="1">
      <c r="A217" s="147" t="s">
        <v>66</v>
      </c>
      <c r="B217" s="140" t="s">
        <v>617</v>
      </c>
      <c r="C217" s="143" t="s">
        <v>1358</v>
      </c>
      <c r="D217" s="186"/>
      <c r="E217" s="186"/>
      <c r="F217" s="152"/>
      <c r="G217" s="186">
        <f t="shared" si="16"/>
        <v>7.1</v>
      </c>
      <c r="H217" s="147">
        <v>41</v>
      </c>
      <c r="I217" s="148">
        <v>0.6</v>
      </c>
      <c r="J217" s="148">
        <v>0.6</v>
      </c>
      <c r="K217" s="148">
        <v>0</v>
      </c>
      <c r="L217" s="148">
        <v>0</v>
      </c>
      <c r="M217" s="147">
        <v>-100</v>
      </c>
      <c r="N217" s="147">
        <v>25</v>
      </c>
      <c r="O217" s="147">
        <v>25</v>
      </c>
      <c r="P217" s="148">
        <v>1</v>
      </c>
      <c r="Q217" s="147">
        <v>100</v>
      </c>
      <c r="R217" s="143"/>
      <c r="S217" s="143"/>
      <c r="T217" s="143"/>
      <c r="U217" s="143"/>
      <c r="V217" s="143"/>
      <c r="W217" s="143"/>
      <c r="X217" s="143"/>
    </row>
    <row r="218" spans="1:24" s="144" customFormat="1" ht="30" customHeight="1">
      <c r="A218" s="147" t="s">
        <v>66</v>
      </c>
      <c r="B218" s="140" t="s">
        <v>2038</v>
      </c>
      <c r="C218" s="143" t="s">
        <v>1358</v>
      </c>
      <c r="D218" s="186"/>
      <c r="E218" s="186"/>
      <c r="F218" s="152"/>
      <c r="G218" s="186">
        <f t="shared" si="16"/>
        <v>7</v>
      </c>
      <c r="H218" s="147">
        <v>50</v>
      </c>
      <c r="I218" s="148">
        <v>0.1</v>
      </c>
      <c r="J218" s="148">
        <v>0.1</v>
      </c>
      <c r="K218" s="148">
        <v>0.25</v>
      </c>
      <c r="L218" s="148">
        <v>0.1</v>
      </c>
      <c r="M218" s="147">
        <v>-100</v>
      </c>
      <c r="N218" s="147">
        <v>25</v>
      </c>
      <c r="O218" s="147">
        <v>25</v>
      </c>
      <c r="P218" s="148">
        <v>1</v>
      </c>
      <c r="Q218" s="147">
        <v>100</v>
      </c>
      <c r="R218" s="143"/>
      <c r="S218" s="143"/>
      <c r="T218" s="143"/>
      <c r="U218" s="143"/>
      <c r="V218" s="143"/>
      <c r="W218" s="143"/>
      <c r="X218" s="143"/>
    </row>
    <row r="219" spans="1:24" s="144" customFormat="1" ht="30" customHeight="1">
      <c r="A219" s="147" t="s">
        <v>66</v>
      </c>
      <c r="B219" s="140" t="s">
        <v>1848</v>
      </c>
      <c r="C219" s="143" t="s">
        <v>1358</v>
      </c>
      <c r="D219" s="186"/>
      <c r="E219" s="186"/>
      <c r="F219" s="152"/>
      <c r="G219" s="186">
        <f t="shared" si="16"/>
        <v>7</v>
      </c>
      <c r="H219" s="147">
        <v>50</v>
      </c>
      <c r="I219" s="148">
        <v>0.15</v>
      </c>
      <c r="J219" s="148">
        <v>0.65</v>
      </c>
      <c r="K219" s="148">
        <v>0</v>
      </c>
      <c r="L219" s="148">
        <v>0</v>
      </c>
      <c r="M219" s="147">
        <v>-100</v>
      </c>
      <c r="N219" s="147">
        <v>25</v>
      </c>
      <c r="O219" s="147">
        <v>25</v>
      </c>
      <c r="P219" s="148">
        <v>1</v>
      </c>
      <c r="Q219" s="147">
        <v>100</v>
      </c>
      <c r="R219" s="143"/>
      <c r="S219" s="143"/>
      <c r="T219" s="143"/>
      <c r="U219" s="143"/>
      <c r="V219" s="143"/>
      <c r="W219" s="143"/>
      <c r="X219" s="143"/>
    </row>
    <row r="220" spans="1:24" ht="30" customHeight="1">
      <c r="A220" s="147" t="s">
        <v>66</v>
      </c>
      <c r="B220" s="140" t="s">
        <v>1525</v>
      </c>
      <c r="C220" s="143" t="s">
        <v>1358</v>
      </c>
      <c r="D220" s="186"/>
      <c r="E220" s="186"/>
      <c r="F220" s="152"/>
      <c r="G220" s="186">
        <f t="shared" si="16"/>
        <v>6.9</v>
      </c>
      <c r="H220" s="147">
        <v>39</v>
      </c>
      <c r="I220" s="148">
        <v>0.6</v>
      </c>
      <c r="J220" s="148">
        <v>0.6</v>
      </c>
      <c r="K220" s="148">
        <v>0</v>
      </c>
      <c r="L220" s="148">
        <v>0</v>
      </c>
      <c r="M220" s="147">
        <v>-100</v>
      </c>
      <c r="N220" s="147">
        <v>25</v>
      </c>
      <c r="O220" s="147">
        <v>25</v>
      </c>
      <c r="P220" s="148">
        <v>1</v>
      </c>
      <c r="Q220" s="147">
        <v>100</v>
      </c>
    </row>
    <row r="221" spans="1:24" s="144" customFormat="1" ht="30" customHeight="1">
      <c r="A221" s="147" t="s">
        <v>66</v>
      </c>
      <c r="B221" s="140" t="s">
        <v>1843</v>
      </c>
      <c r="C221" s="143" t="s">
        <v>1358</v>
      </c>
      <c r="D221" s="186"/>
      <c r="E221" s="186"/>
      <c r="F221" s="152"/>
      <c r="G221" s="186">
        <f t="shared" si="16"/>
        <v>6.8250000000000002</v>
      </c>
      <c r="H221" s="147">
        <v>42</v>
      </c>
      <c r="I221" s="148">
        <v>0.6</v>
      </c>
      <c r="J221" s="148">
        <v>0.45</v>
      </c>
      <c r="K221" s="148">
        <v>0</v>
      </c>
      <c r="L221" s="148">
        <v>0</v>
      </c>
      <c r="M221" s="147">
        <v>-100</v>
      </c>
      <c r="N221" s="147">
        <v>25</v>
      </c>
      <c r="O221" s="147">
        <v>25</v>
      </c>
      <c r="P221" s="148">
        <v>1</v>
      </c>
      <c r="Q221" s="147">
        <v>100</v>
      </c>
      <c r="R221" s="143"/>
      <c r="S221" s="143"/>
      <c r="T221" s="143"/>
      <c r="U221" s="143"/>
      <c r="V221" s="143"/>
      <c r="W221" s="143"/>
      <c r="X221" s="143"/>
    </row>
    <row r="222" spans="1:24" ht="30" customHeight="1">
      <c r="A222" s="147" t="s">
        <v>66</v>
      </c>
      <c r="B222" s="140" t="s">
        <v>1844</v>
      </c>
      <c r="C222" s="143" t="s">
        <v>1358</v>
      </c>
      <c r="D222" s="186"/>
      <c r="E222" s="186"/>
      <c r="F222" s="152"/>
      <c r="G222" s="186">
        <f t="shared" si="16"/>
        <v>6.8250000000000002</v>
      </c>
      <c r="H222" s="147">
        <v>42</v>
      </c>
      <c r="I222" s="148">
        <v>0.6</v>
      </c>
      <c r="J222" s="148">
        <v>0.45</v>
      </c>
      <c r="K222" s="148">
        <v>0</v>
      </c>
      <c r="L222" s="148">
        <v>0</v>
      </c>
      <c r="M222" s="147">
        <v>-100</v>
      </c>
      <c r="N222" s="147">
        <v>25</v>
      </c>
      <c r="O222" s="147">
        <v>25</v>
      </c>
      <c r="P222" s="148">
        <v>1</v>
      </c>
      <c r="Q222" s="147">
        <v>100</v>
      </c>
    </row>
    <row r="223" spans="1:24" s="144" customFormat="1" ht="30" customHeight="1">
      <c r="A223" s="147" t="s">
        <v>66</v>
      </c>
      <c r="B223" s="140" t="s">
        <v>628</v>
      </c>
      <c r="C223" s="143" t="s">
        <v>1358</v>
      </c>
      <c r="D223" s="186"/>
      <c r="E223" s="186"/>
      <c r="F223" s="152"/>
      <c r="G223" s="186">
        <f t="shared" si="16"/>
        <v>6.75</v>
      </c>
      <c r="H223" s="147">
        <v>30</v>
      </c>
      <c r="I223" s="148">
        <v>0.6</v>
      </c>
      <c r="J223" s="148">
        <v>0.9</v>
      </c>
      <c r="K223" s="148">
        <v>0</v>
      </c>
      <c r="L223" s="148">
        <v>0</v>
      </c>
      <c r="M223" s="147">
        <v>-100</v>
      </c>
      <c r="N223" s="147">
        <v>25</v>
      </c>
      <c r="O223" s="147">
        <v>25</v>
      </c>
      <c r="P223" s="148">
        <v>1</v>
      </c>
      <c r="Q223" s="147">
        <v>100</v>
      </c>
      <c r="R223" s="143"/>
      <c r="S223" s="143"/>
      <c r="T223" s="143"/>
      <c r="U223" s="143"/>
      <c r="V223" s="143"/>
      <c r="W223" s="143"/>
      <c r="X223" s="143"/>
    </row>
    <row r="224" spans="1:24" s="144" customFormat="1" ht="30" customHeight="1">
      <c r="A224" s="147" t="s">
        <v>66</v>
      </c>
      <c r="B224" s="140" t="s">
        <v>1748</v>
      </c>
      <c r="C224" s="143" t="s">
        <v>1358</v>
      </c>
      <c r="D224" s="186"/>
      <c r="E224" s="186"/>
      <c r="F224" s="152"/>
      <c r="G224" s="186">
        <f t="shared" si="16"/>
        <v>6.6</v>
      </c>
      <c r="H224" s="147">
        <v>31</v>
      </c>
      <c r="I224" s="148">
        <v>0.6</v>
      </c>
      <c r="J224" s="148">
        <v>0.8</v>
      </c>
      <c r="K224" s="148">
        <v>0</v>
      </c>
      <c r="L224" s="148">
        <v>0</v>
      </c>
      <c r="M224" s="147">
        <v>-100</v>
      </c>
      <c r="N224" s="147">
        <v>25</v>
      </c>
      <c r="O224" s="147">
        <v>25</v>
      </c>
      <c r="P224" s="148">
        <v>1</v>
      </c>
      <c r="Q224" s="147">
        <v>100</v>
      </c>
      <c r="R224" s="143"/>
      <c r="S224" s="143"/>
      <c r="T224" s="143"/>
      <c r="U224" s="143"/>
      <c r="V224" s="143"/>
      <c r="W224" s="143"/>
      <c r="X224" s="143"/>
    </row>
    <row r="225" spans="1:24" s="144" customFormat="1" ht="30" customHeight="1">
      <c r="A225" s="147" t="s">
        <v>66</v>
      </c>
      <c r="B225" s="140" t="s">
        <v>2049</v>
      </c>
      <c r="C225" s="143" t="s">
        <v>1358</v>
      </c>
      <c r="D225" s="186"/>
      <c r="E225" s="186"/>
      <c r="F225" s="152"/>
      <c r="G225" s="186">
        <f t="shared" si="16"/>
        <v>6.5</v>
      </c>
      <c r="H225" s="147">
        <v>50</v>
      </c>
      <c r="I225" s="148">
        <v>0.1</v>
      </c>
      <c r="J225" s="148">
        <v>0.1</v>
      </c>
      <c r="K225" s="148">
        <v>0.15</v>
      </c>
      <c r="L225" s="148">
        <v>0.05</v>
      </c>
      <c r="M225" s="147">
        <v>-100</v>
      </c>
      <c r="N225" s="147">
        <v>25</v>
      </c>
      <c r="O225" s="147">
        <v>25</v>
      </c>
      <c r="P225" s="148">
        <v>1</v>
      </c>
      <c r="Q225" s="147">
        <v>100</v>
      </c>
      <c r="R225" s="143"/>
      <c r="S225" s="143"/>
      <c r="T225" s="143"/>
      <c r="U225" s="143"/>
      <c r="V225" s="143"/>
      <c r="W225" s="143"/>
      <c r="X225" s="143"/>
    </row>
    <row r="226" spans="1:24" s="144" customFormat="1" ht="30" customHeight="1">
      <c r="A226" s="147" t="s">
        <v>66</v>
      </c>
      <c r="B226" s="140" t="s">
        <v>2147</v>
      </c>
      <c r="C226" s="143" t="s">
        <v>1358</v>
      </c>
      <c r="D226" s="186"/>
      <c r="E226" s="186"/>
      <c r="F226" s="152"/>
      <c r="G226" s="186">
        <f t="shared" si="16"/>
        <v>6.5</v>
      </c>
      <c r="H226" s="147">
        <v>25</v>
      </c>
      <c r="I226" s="148">
        <v>0.45</v>
      </c>
      <c r="J226" s="148">
        <v>0.55000000000000004</v>
      </c>
      <c r="K226" s="148">
        <v>0.15</v>
      </c>
      <c r="L226" s="148">
        <v>0</v>
      </c>
      <c r="M226" s="147">
        <v>-100</v>
      </c>
      <c r="N226" s="147">
        <v>25</v>
      </c>
      <c r="O226" s="147">
        <v>25</v>
      </c>
      <c r="P226" s="148">
        <v>1</v>
      </c>
      <c r="Q226" s="147">
        <v>100</v>
      </c>
      <c r="R226" s="143"/>
      <c r="S226" s="143"/>
      <c r="T226" s="143"/>
      <c r="U226" s="143"/>
      <c r="V226" s="143"/>
      <c r="W226" s="143"/>
      <c r="X226" s="143"/>
    </row>
    <row r="227" spans="1:24" s="144" customFormat="1" ht="30" customHeight="1">
      <c r="A227" s="147" t="s">
        <v>66</v>
      </c>
      <c r="B227" s="140" t="s">
        <v>1791</v>
      </c>
      <c r="C227" s="143" t="s">
        <v>1358</v>
      </c>
      <c r="D227" s="186"/>
      <c r="E227" s="186"/>
      <c r="F227" s="152"/>
      <c r="G227" s="186">
        <f t="shared" si="16"/>
        <v>6.5</v>
      </c>
      <c r="H227" s="147">
        <v>40</v>
      </c>
      <c r="I227" s="148">
        <v>0.6</v>
      </c>
      <c r="J227" s="148">
        <v>0.4</v>
      </c>
      <c r="K227" s="148">
        <v>0</v>
      </c>
      <c r="L227" s="148">
        <v>0</v>
      </c>
      <c r="M227" s="147">
        <v>-100</v>
      </c>
      <c r="N227" s="147">
        <v>25</v>
      </c>
      <c r="O227" s="147">
        <v>25</v>
      </c>
      <c r="P227" s="148">
        <v>1</v>
      </c>
      <c r="Q227" s="147">
        <v>100</v>
      </c>
      <c r="R227" s="143"/>
      <c r="S227" s="143"/>
      <c r="T227" s="143"/>
      <c r="U227" s="143"/>
      <c r="V227" s="143"/>
      <c r="W227" s="143"/>
      <c r="X227" s="143"/>
    </row>
    <row r="228" spans="1:24" s="144" customFormat="1" ht="30" customHeight="1">
      <c r="A228" s="147" t="s">
        <v>66</v>
      </c>
      <c r="B228" s="140" t="s">
        <v>1327</v>
      </c>
      <c r="C228" s="143" t="s">
        <v>1358</v>
      </c>
      <c r="D228" s="186"/>
      <c r="E228" s="186"/>
      <c r="F228" s="152"/>
      <c r="G228" s="186">
        <f t="shared" si="16"/>
        <v>6.5</v>
      </c>
      <c r="H228" s="147">
        <v>35</v>
      </c>
      <c r="I228" s="148">
        <v>0.6</v>
      </c>
      <c r="J228" s="148">
        <v>0.6</v>
      </c>
      <c r="K228" s="148">
        <v>0</v>
      </c>
      <c r="L228" s="148">
        <v>0</v>
      </c>
      <c r="M228" s="147">
        <v>-100</v>
      </c>
      <c r="N228" s="147">
        <v>25</v>
      </c>
      <c r="O228" s="147">
        <v>25</v>
      </c>
      <c r="P228" s="148">
        <v>1</v>
      </c>
      <c r="Q228" s="147">
        <v>100</v>
      </c>
      <c r="R228" s="143"/>
      <c r="S228" s="143"/>
      <c r="T228" s="143"/>
      <c r="U228" s="143"/>
      <c r="V228" s="143"/>
      <c r="W228" s="143"/>
      <c r="X228" s="143"/>
    </row>
    <row r="229" spans="1:24" s="144" customFormat="1" ht="30" customHeight="1">
      <c r="A229" s="147" t="s">
        <v>66</v>
      </c>
      <c r="B229" s="140" t="s">
        <v>1127</v>
      </c>
      <c r="C229" s="143" t="s">
        <v>1358</v>
      </c>
      <c r="D229" s="186"/>
      <c r="E229" s="186"/>
      <c r="F229" s="152"/>
      <c r="G229" s="186">
        <f t="shared" si="16"/>
        <v>6.45</v>
      </c>
      <c r="H229" s="147">
        <v>37</v>
      </c>
      <c r="I229" s="148">
        <v>0.6</v>
      </c>
      <c r="J229" s="148">
        <v>0.5</v>
      </c>
      <c r="K229" s="148">
        <v>0</v>
      </c>
      <c r="L229" s="148">
        <v>0</v>
      </c>
      <c r="M229" s="147">
        <v>-100</v>
      </c>
      <c r="N229" s="147">
        <v>25</v>
      </c>
      <c r="O229" s="147">
        <v>25</v>
      </c>
      <c r="P229" s="148">
        <v>1</v>
      </c>
      <c r="Q229" s="147">
        <v>100</v>
      </c>
      <c r="R229" s="143"/>
      <c r="S229" s="143"/>
      <c r="T229" s="143"/>
      <c r="U229" s="143"/>
      <c r="V229" s="143"/>
      <c r="W229" s="143"/>
      <c r="X229" s="143"/>
    </row>
    <row r="230" spans="1:24" s="144" customFormat="1" ht="30" customHeight="1">
      <c r="A230" s="147" t="s">
        <v>66</v>
      </c>
      <c r="B230" s="140" t="s">
        <v>2091</v>
      </c>
      <c r="C230" s="143" t="s">
        <v>1358</v>
      </c>
      <c r="D230" s="186"/>
      <c r="E230" s="186"/>
      <c r="F230" s="152"/>
      <c r="G230" s="186">
        <f t="shared" si="16"/>
        <v>6.4249999999999998</v>
      </c>
      <c r="H230" s="147">
        <v>40</v>
      </c>
      <c r="I230" s="148">
        <v>0.1</v>
      </c>
      <c r="J230" s="148">
        <v>0.35</v>
      </c>
      <c r="K230" s="148">
        <v>0.15</v>
      </c>
      <c r="L230" s="148">
        <v>0.02</v>
      </c>
      <c r="M230" s="147">
        <v>-100</v>
      </c>
      <c r="N230" s="147">
        <v>25</v>
      </c>
      <c r="O230" s="147">
        <v>25</v>
      </c>
      <c r="P230" s="148">
        <v>1</v>
      </c>
      <c r="Q230" s="147">
        <v>100</v>
      </c>
      <c r="R230" s="143"/>
      <c r="S230" s="143"/>
      <c r="T230" s="143"/>
      <c r="U230" s="143"/>
      <c r="V230" s="143"/>
      <c r="W230" s="143"/>
      <c r="X230" s="143"/>
    </row>
    <row r="231" spans="1:24" s="144" customFormat="1" ht="30" customHeight="1">
      <c r="A231" s="147" t="s">
        <v>66</v>
      </c>
      <c r="B231" s="140" t="s">
        <v>26</v>
      </c>
      <c r="C231" s="143" t="s">
        <v>1358</v>
      </c>
      <c r="D231" s="186"/>
      <c r="E231" s="186"/>
      <c r="F231" s="152"/>
      <c r="G231" s="186">
        <f t="shared" si="16"/>
        <v>6.35</v>
      </c>
      <c r="H231" s="147">
        <v>40</v>
      </c>
      <c r="I231" s="148">
        <v>0.6</v>
      </c>
      <c r="J231" s="148">
        <v>0.34</v>
      </c>
      <c r="K231" s="148">
        <v>0</v>
      </c>
      <c r="L231" s="148">
        <v>0</v>
      </c>
      <c r="M231" s="147">
        <v>-100</v>
      </c>
      <c r="N231" s="147">
        <v>25</v>
      </c>
      <c r="O231" s="147">
        <v>25</v>
      </c>
      <c r="P231" s="148">
        <v>1</v>
      </c>
      <c r="Q231" s="147">
        <v>100</v>
      </c>
      <c r="R231" s="143"/>
      <c r="S231" s="143"/>
      <c r="T231" s="143"/>
      <c r="U231" s="143"/>
      <c r="V231" s="143"/>
      <c r="W231" s="143"/>
      <c r="X231" s="143"/>
    </row>
    <row r="232" spans="1:24" s="144" customFormat="1" ht="30" customHeight="1">
      <c r="A232" s="147" t="s">
        <v>66</v>
      </c>
      <c r="B232" s="140" t="s">
        <v>1133</v>
      </c>
      <c r="C232" s="143" t="s">
        <v>1358</v>
      </c>
      <c r="D232" s="186"/>
      <c r="E232" s="186"/>
      <c r="F232" s="152"/>
      <c r="G232" s="186">
        <f t="shared" si="16"/>
        <v>6.35</v>
      </c>
      <c r="H232" s="147">
        <v>26</v>
      </c>
      <c r="I232" s="148">
        <v>0.6</v>
      </c>
      <c r="J232" s="148">
        <v>0.9</v>
      </c>
      <c r="K232" s="148">
        <v>0</v>
      </c>
      <c r="L232" s="148">
        <v>0</v>
      </c>
      <c r="M232" s="147">
        <v>-100</v>
      </c>
      <c r="N232" s="147">
        <v>25</v>
      </c>
      <c r="O232" s="147">
        <v>25</v>
      </c>
      <c r="P232" s="148">
        <v>1</v>
      </c>
      <c r="Q232" s="147">
        <v>100</v>
      </c>
      <c r="R232" s="143"/>
      <c r="S232" s="143"/>
      <c r="T232" s="143"/>
      <c r="U232" s="143"/>
      <c r="V232" s="143"/>
      <c r="W232" s="143"/>
      <c r="X232" s="143"/>
    </row>
    <row r="233" spans="1:24" s="144" customFormat="1" ht="30" customHeight="1">
      <c r="A233" s="147" t="s">
        <v>66</v>
      </c>
      <c r="B233" s="140" t="s">
        <v>120</v>
      </c>
      <c r="C233" s="143" t="s">
        <v>1358</v>
      </c>
      <c r="D233" s="186"/>
      <c r="E233" s="186"/>
      <c r="F233" s="152"/>
      <c r="G233" s="186">
        <f t="shared" si="16"/>
        <v>6.25</v>
      </c>
      <c r="H233" s="147">
        <v>45</v>
      </c>
      <c r="I233" s="148">
        <v>0.6</v>
      </c>
      <c r="J233" s="148">
        <v>0.1</v>
      </c>
      <c r="K233" s="148">
        <v>0</v>
      </c>
      <c r="L233" s="148">
        <v>0</v>
      </c>
      <c r="M233" s="147">
        <v>-100</v>
      </c>
      <c r="N233" s="147">
        <v>25</v>
      </c>
      <c r="O233" s="147">
        <v>25</v>
      </c>
      <c r="P233" s="148">
        <v>1</v>
      </c>
      <c r="Q233" s="147">
        <v>100</v>
      </c>
      <c r="R233" s="143"/>
      <c r="S233" s="143"/>
      <c r="T233" s="143"/>
      <c r="U233" s="143"/>
      <c r="V233" s="143"/>
      <c r="W233" s="143"/>
      <c r="X233" s="143"/>
    </row>
    <row r="234" spans="1:24" s="144" customFormat="1" ht="30" customHeight="1">
      <c r="A234" s="147" t="s">
        <v>66</v>
      </c>
      <c r="B234" s="149" t="s">
        <v>1</v>
      </c>
      <c r="C234" s="143" t="s">
        <v>1358</v>
      </c>
      <c r="D234" s="186"/>
      <c r="E234" s="186"/>
      <c r="F234" s="152"/>
      <c r="G234" s="186">
        <f t="shared" ref="G234:G265" si="17">((I234*N234)+(J234*O234)+(K234*Q234)+(L234*M234)+(P234*H234))/10</f>
        <v>6.25</v>
      </c>
      <c r="H234" s="147">
        <v>35</v>
      </c>
      <c r="I234" s="148">
        <v>0.6</v>
      </c>
      <c r="J234" s="148">
        <v>0.5</v>
      </c>
      <c r="K234" s="148">
        <v>0</v>
      </c>
      <c r="L234" s="148">
        <v>0</v>
      </c>
      <c r="M234" s="147">
        <v>-100</v>
      </c>
      <c r="N234" s="147">
        <v>25</v>
      </c>
      <c r="O234" s="147">
        <v>25</v>
      </c>
      <c r="P234" s="148">
        <v>1</v>
      </c>
      <c r="Q234" s="147">
        <v>100</v>
      </c>
      <c r="R234" s="143"/>
      <c r="S234" s="143"/>
      <c r="T234" s="143"/>
      <c r="U234" s="143"/>
      <c r="V234" s="143"/>
      <c r="W234" s="143"/>
      <c r="X234" s="143"/>
    </row>
    <row r="235" spans="1:24" s="144" customFormat="1" ht="30" customHeight="1">
      <c r="A235" s="147" t="s">
        <v>66</v>
      </c>
      <c r="B235" s="140" t="s">
        <v>1528</v>
      </c>
      <c r="C235" s="143" t="s">
        <v>1358</v>
      </c>
      <c r="D235" s="186"/>
      <c r="E235" s="186"/>
      <c r="F235" s="152"/>
      <c r="G235" s="186">
        <f t="shared" si="17"/>
        <v>6.2249999999999996</v>
      </c>
      <c r="H235" s="147">
        <v>39</v>
      </c>
      <c r="I235" s="148">
        <v>0.6</v>
      </c>
      <c r="J235" s="148">
        <v>0.33</v>
      </c>
      <c r="K235" s="148">
        <v>0</v>
      </c>
      <c r="L235" s="148">
        <v>0</v>
      </c>
      <c r="M235" s="147">
        <v>-100</v>
      </c>
      <c r="N235" s="147">
        <v>25</v>
      </c>
      <c r="O235" s="147">
        <v>25</v>
      </c>
      <c r="P235" s="148">
        <v>1</v>
      </c>
      <c r="Q235" s="147">
        <v>100</v>
      </c>
      <c r="R235" s="143"/>
      <c r="S235" s="143"/>
      <c r="T235" s="143"/>
      <c r="U235" s="143"/>
      <c r="V235" s="143"/>
      <c r="W235" s="143"/>
      <c r="X235" s="143"/>
    </row>
    <row r="236" spans="1:24" s="144" customFormat="1" ht="30" customHeight="1">
      <c r="A236" s="147" t="s">
        <v>66</v>
      </c>
      <c r="B236" s="140" t="s">
        <v>1523</v>
      </c>
      <c r="C236" s="143" t="s">
        <v>1358</v>
      </c>
      <c r="D236" s="186"/>
      <c r="E236" s="186"/>
      <c r="F236" s="152"/>
      <c r="G236" s="186">
        <f t="shared" si="17"/>
        <v>5.65</v>
      </c>
      <c r="H236" s="147">
        <v>19</v>
      </c>
      <c r="I236" s="148">
        <v>0.6</v>
      </c>
      <c r="J236" s="148">
        <v>0.9</v>
      </c>
      <c r="K236" s="148">
        <v>0</v>
      </c>
      <c r="L236" s="148">
        <v>0</v>
      </c>
      <c r="M236" s="147">
        <v>-100</v>
      </c>
      <c r="N236" s="147">
        <v>25</v>
      </c>
      <c r="O236" s="147">
        <v>25</v>
      </c>
      <c r="P236" s="148">
        <v>1</v>
      </c>
      <c r="Q236" s="147">
        <v>100</v>
      </c>
      <c r="R236" s="143"/>
      <c r="S236" s="143"/>
      <c r="T236" s="143"/>
      <c r="U236" s="143"/>
      <c r="V236" s="143"/>
      <c r="W236" s="143"/>
      <c r="X236" s="143"/>
    </row>
    <row r="237" spans="1:24" ht="30" customHeight="1">
      <c r="A237" s="147" t="s">
        <v>66</v>
      </c>
      <c r="B237" s="140" t="s">
        <v>2154</v>
      </c>
      <c r="C237" s="143" t="s">
        <v>1357</v>
      </c>
      <c r="D237" s="186"/>
      <c r="E237" s="186"/>
      <c r="F237" s="152"/>
      <c r="G237" s="186">
        <f t="shared" si="17"/>
        <v>5</v>
      </c>
      <c r="H237" s="147">
        <v>50</v>
      </c>
      <c r="I237" s="148">
        <v>0</v>
      </c>
      <c r="J237" s="148">
        <v>0</v>
      </c>
      <c r="K237" s="148">
        <v>0</v>
      </c>
      <c r="L237" s="148">
        <v>0</v>
      </c>
      <c r="M237" s="147">
        <v>-100</v>
      </c>
      <c r="N237" s="147">
        <v>25</v>
      </c>
      <c r="O237" s="147">
        <v>25</v>
      </c>
      <c r="P237" s="148">
        <v>1</v>
      </c>
      <c r="Q237" s="147">
        <v>100</v>
      </c>
    </row>
    <row r="238" spans="1:24" s="144" customFormat="1" ht="30" customHeight="1">
      <c r="A238" s="147" t="s">
        <v>66</v>
      </c>
      <c r="B238" s="140" t="s">
        <v>1209</v>
      </c>
      <c r="C238" s="143" t="s">
        <v>1358</v>
      </c>
      <c r="D238" s="186"/>
      <c r="E238" s="186"/>
      <c r="F238" s="152"/>
      <c r="G238" s="186">
        <f t="shared" si="17"/>
        <v>4.8250000000000002</v>
      </c>
      <c r="H238" s="147">
        <v>29</v>
      </c>
      <c r="I238" s="148">
        <v>0.6</v>
      </c>
      <c r="J238" s="148">
        <v>0.17</v>
      </c>
      <c r="K238" s="148">
        <v>0</v>
      </c>
      <c r="L238" s="148">
        <v>0</v>
      </c>
      <c r="M238" s="147">
        <v>-100</v>
      </c>
      <c r="N238" s="147">
        <v>25</v>
      </c>
      <c r="O238" s="147">
        <v>25</v>
      </c>
      <c r="P238" s="148">
        <v>1</v>
      </c>
      <c r="Q238" s="147">
        <v>100</v>
      </c>
      <c r="R238" s="143"/>
      <c r="S238" s="143"/>
      <c r="T238" s="143"/>
      <c r="U238" s="143"/>
      <c r="V238" s="143"/>
      <c r="W238" s="143"/>
      <c r="X238" s="143"/>
    </row>
    <row r="239" spans="1:24" s="144" customFormat="1" ht="30" customHeight="1">
      <c r="A239" s="147" t="s">
        <v>66</v>
      </c>
      <c r="B239" s="140" t="s">
        <v>630</v>
      </c>
      <c r="C239" s="143" t="s">
        <v>1357</v>
      </c>
      <c r="D239" s="186"/>
      <c r="E239" s="186"/>
      <c r="F239" s="152"/>
      <c r="G239" s="186">
        <f t="shared" si="17"/>
        <v>4.5999999999999996</v>
      </c>
      <c r="H239" s="147">
        <v>46</v>
      </c>
      <c r="I239" s="148">
        <v>0</v>
      </c>
      <c r="J239" s="148">
        <v>0</v>
      </c>
      <c r="K239" s="148">
        <v>0</v>
      </c>
      <c r="L239" s="148">
        <v>0</v>
      </c>
      <c r="M239" s="147">
        <v>-100</v>
      </c>
      <c r="N239" s="147">
        <v>25</v>
      </c>
      <c r="O239" s="147">
        <v>25</v>
      </c>
      <c r="P239" s="148">
        <v>1</v>
      </c>
      <c r="Q239" s="147">
        <v>100</v>
      </c>
      <c r="R239" s="143"/>
      <c r="S239" s="143"/>
      <c r="T239" s="143"/>
      <c r="U239" s="143"/>
      <c r="V239" s="143"/>
      <c r="W239" s="143"/>
      <c r="X239" s="143"/>
    </row>
    <row r="240" spans="1:24" s="144" customFormat="1" ht="30" customHeight="1">
      <c r="A240" s="147" t="s">
        <v>66</v>
      </c>
      <c r="B240" s="140" t="s">
        <v>1433</v>
      </c>
      <c r="C240" s="143" t="s">
        <v>73</v>
      </c>
      <c r="D240" s="186"/>
      <c r="E240" s="186"/>
      <c r="F240" s="152"/>
      <c r="G240" s="186">
        <f t="shared" si="17"/>
        <v>4.125</v>
      </c>
      <c r="H240" s="147">
        <v>25</v>
      </c>
      <c r="I240" s="148">
        <v>0.5</v>
      </c>
      <c r="J240" s="148">
        <v>0.15</v>
      </c>
      <c r="K240" s="148">
        <v>0</v>
      </c>
      <c r="L240" s="148">
        <v>0</v>
      </c>
      <c r="M240" s="147">
        <v>-100</v>
      </c>
      <c r="N240" s="147">
        <v>25</v>
      </c>
      <c r="O240" s="147">
        <v>25</v>
      </c>
      <c r="P240" s="148">
        <v>1</v>
      </c>
      <c r="Q240" s="147">
        <v>100</v>
      </c>
      <c r="R240" s="143"/>
      <c r="S240" s="143"/>
      <c r="T240" s="143"/>
      <c r="U240" s="143"/>
      <c r="V240" s="143"/>
      <c r="W240" s="143"/>
      <c r="X240" s="143"/>
    </row>
    <row r="241" spans="1:24" ht="30" customHeight="1">
      <c r="A241" s="147" t="s">
        <v>66</v>
      </c>
      <c r="B241" s="140" t="s">
        <v>1384</v>
      </c>
      <c r="C241" s="143" t="s">
        <v>73</v>
      </c>
      <c r="D241" s="186"/>
      <c r="E241" s="186"/>
      <c r="F241" s="152"/>
      <c r="G241" s="186">
        <f t="shared" si="17"/>
        <v>4.125</v>
      </c>
      <c r="H241" s="147">
        <v>25</v>
      </c>
      <c r="I241" s="148">
        <v>0.5</v>
      </c>
      <c r="J241" s="148">
        <v>0.15</v>
      </c>
      <c r="K241" s="148">
        <v>0</v>
      </c>
      <c r="L241" s="148">
        <v>0</v>
      </c>
      <c r="M241" s="147">
        <v>-100</v>
      </c>
      <c r="N241" s="147">
        <v>25</v>
      </c>
      <c r="O241" s="147">
        <v>25</v>
      </c>
      <c r="P241" s="148">
        <v>1</v>
      </c>
      <c r="Q241" s="147">
        <v>100</v>
      </c>
    </row>
    <row r="242" spans="1:24" ht="30" customHeight="1">
      <c r="A242" s="147" t="s">
        <v>66</v>
      </c>
      <c r="B242" s="140" t="s">
        <v>148</v>
      </c>
      <c r="C242" s="143" t="s">
        <v>73</v>
      </c>
      <c r="D242" s="186"/>
      <c r="E242" s="186"/>
      <c r="F242" s="152"/>
      <c r="G242" s="186">
        <f t="shared" si="17"/>
        <v>4.125</v>
      </c>
      <c r="H242" s="147">
        <v>25</v>
      </c>
      <c r="I242" s="148">
        <v>0.5</v>
      </c>
      <c r="J242" s="148">
        <v>0.15</v>
      </c>
      <c r="K242" s="148">
        <v>0</v>
      </c>
      <c r="L242" s="148">
        <v>0</v>
      </c>
      <c r="M242" s="147">
        <v>-100</v>
      </c>
      <c r="N242" s="147">
        <v>25</v>
      </c>
      <c r="O242" s="147">
        <v>25</v>
      </c>
      <c r="P242" s="148">
        <v>1</v>
      </c>
      <c r="Q242" s="147">
        <v>100</v>
      </c>
    </row>
    <row r="243" spans="1:24" ht="30" customHeight="1">
      <c r="A243" s="147" t="s">
        <v>66</v>
      </c>
      <c r="B243" s="140" t="s">
        <v>143</v>
      </c>
      <c r="C243" s="143" t="s">
        <v>73</v>
      </c>
      <c r="D243" s="186"/>
      <c r="E243" s="186"/>
      <c r="F243" s="152"/>
      <c r="G243" s="186">
        <f t="shared" si="17"/>
        <v>4.125</v>
      </c>
      <c r="H243" s="147">
        <v>25</v>
      </c>
      <c r="I243" s="148">
        <v>0.5</v>
      </c>
      <c r="J243" s="148">
        <v>0.15</v>
      </c>
      <c r="K243" s="148">
        <v>0</v>
      </c>
      <c r="L243" s="148">
        <v>0</v>
      </c>
      <c r="M243" s="147">
        <v>-100</v>
      </c>
      <c r="N243" s="147">
        <v>25</v>
      </c>
      <c r="O243" s="147">
        <v>25</v>
      </c>
      <c r="P243" s="148">
        <v>1</v>
      </c>
      <c r="Q243" s="147">
        <v>100</v>
      </c>
    </row>
    <row r="244" spans="1:24" ht="30" customHeight="1">
      <c r="A244" s="147" t="s">
        <v>66</v>
      </c>
      <c r="B244" s="140" t="s">
        <v>140</v>
      </c>
      <c r="C244" s="143" t="s">
        <v>73</v>
      </c>
      <c r="D244" s="186"/>
      <c r="E244" s="186"/>
      <c r="F244" s="152"/>
      <c r="G244" s="186">
        <f t="shared" si="17"/>
        <v>4.125</v>
      </c>
      <c r="H244" s="147">
        <v>25</v>
      </c>
      <c r="I244" s="148">
        <v>0.5</v>
      </c>
      <c r="J244" s="148">
        <v>0.15</v>
      </c>
      <c r="K244" s="148">
        <v>0</v>
      </c>
      <c r="L244" s="148">
        <v>0</v>
      </c>
      <c r="M244" s="147">
        <v>-100</v>
      </c>
      <c r="N244" s="147">
        <v>25</v>
      </c>
      <c r="O244" s="147">
        <v>25</v>
      </c>
      <c r="P244" s="148">
        <v>1</v>
      </c>
      <c r="Q244" s="147">
        <v>100</v>
      </c>
    </row>
    <row r="245" spans="1:24" ht="30" customHeight="1">
      <c r="A245" s="147" t="s">
        <v>66</v>
      </c>
      <c r="B245" s="140" t="s">
        <v>141</v>
      </c>
      <c r="C245" s="143" t="s">
        <v>73</v>
      </c>
      <c r="D245" s="186"/>
      <c r="E245" s="186"/>
      <c r="F245" s="152"/>
      <c r="G245" s="186">
        <f t="shared" si="17"/>
        <v>4.125</v>
      </c>
      <c r="H245" s="147">
        <v>25</v>
      </c>
      <c r="I245" s="148">
        <v>0.5</v>
      </c>
      <c r="J245" s="148">
        <v>0.15</v>
      </c>
      <c r="K245" s="148">
        <v>0</v>
      </c>
      <c r="L245" s="148">
        <v>0</v>
      </c>
      <c r="M245" s="147">
        <v>-100</v>
      </c>
      <c r="N245" s="147">
        <v>25</v>
      </c>
      <c r="O245" s="147">
        <v>25</v>
      </c>
      <c r="P245" s="148">
        <v>1</v>
      </c>
      <c r="Q245" s="147">
        <v>100</v>
      </c>
    </row>
    <row r="246" spans="1:24" s="144" customFormat="1" ht="30" customHeight="1">
      <c r="A246" s="147" t="s">
        <v>66</v>
      </c>
      <c r="B246" s="140" t="s">
        <v>147</v>
      </c>
      <c r="C246" s="143" t="s">
        <v>73</v>
      </c>
      <c r="D246" s="186"/>
      <c r="E246" s="186"/>
      <c r="F246" s="152"/>
      <c r="G246" s="186">
        <f t="shared" si="17"/>
        <v>4.125</v>
      </c>
      <c r="H246" s="147">
        <v>25</v>
      </c>
      <c r="I246" s="148">
        <v>0.5</v>
      </c>
      <c r="J246" s="148">
        <v>0.15</v>
      </c>
      <c r="K246" s="148">
        <v>0</v>
      </c>
      <c r="L246" s="148">
        <v>0</v>
      </c>
      <c r="M246" s="147">
        <v>-100</v>
      </c>
      <c r="N246" s="147">
        <v>25</v>
      </c>
      <c r="O246" s="147">
        <v>25</v>
      </c>
      <c r="P246" s="148">
        <v>1</v>
      </c>
      <c r="Q246" s="147">
        <v>100</v>
      </c>
      <c r="R246" s="143"/>
      <c r="S246" s="143"/>
      <c r="T246" s="143"/>
      <c r="U246" s="143"/>
      <c r="V246" s="143"/>
      <c r="W246" s="143"/>
      <c r="X246" s="143"/>
    </row>
    <row r="247" spans="1:24" ht="30" customHeight="1">
      <c r="A247" s="147" t="s">
        <v>66</v>
      </c>
      <c r="B247" s="140" t="s">
        <v>146</v>
      </c>
      <c r="C247" s="143" t="s">
        <v>73</v>
      </c>
      <c r="D247" s="186"/>
      <c r="E247" s="186"/>
      <c r="F247" s="152"/>
      <c r="G247" s="186">
        <f t="shared" si="17"/>
        <v>4.125</v>
      </c>
      <c r="H247" s="147">
        <v>25</v>
      </c>
      <c r="I247" s="148">
        <v>0.5</v>
      </c>
      <c r="J247" s="148">
        <v>0.15</v>
      </c>
      <c r="K247" s="148">
        <v>0</v>
      </c>
      <c r="L247" s="148">
        <v>0</v>
      </c>
      <c r="M247" s="147">
        <v>-100</v>
      </c>
      <c r="N247" s="147">
        <v>25</v>
      </c>
      <c r="O247" s="147">
        <v>25</v>
      </c>
      <c r="P247" s="148">
        <v>1</v>
      </c>
      <c r="Q247" s="147">
        <v>100</v>
      </c>
    </row>
    <row r="248" spans="1:24" s="144" customFormat="1" ht="30" customHeight="1">
      <c r="A248" s="147" t="s">
        <v>66</v>
      </c>
      <c r="B248" s="140" t="s">
        <v>668</v>
      </c>
      <c r="C248" s="143" t="s">
        <v>73</v>
      </c>
      <c r="D248" s="186"/>
      <c r="E248" s="186"/>
      <c r="F248" s="152"/>
      <c r="G248" s="186">
        <f t="shared" si="17"/>
        <v>4.125</v>
      </c>
      <c r="H248" s="147">
        <v>25</v>
      </c>
      <c r="I248" s="148">
        <v>0.5</v>
      </c>
      <c r="J248" s="148">
        <v>0.15</v>
      </c>
      <c r="K248" s="148">
        <v>0</v>
      </c>
      <c r="L248" s="148">
        <v>0</v>
      </c>
      <c r="M248" s="147">
        <v>-100</v>
      </c>
      <c r="N248" s="147">
        <v>25</v>
      </c>
      <c r="O248" s="147">
        <v>25</v>
      </c>
      <c r="P248" s="148">
        <v>1</v>
      </c>
      <c r="Q248" s="147">
        <v>100</v>
      </c>
      <c r="R248" s="143"/>
      <c r="S248" s="143"/>
      <c r="T248" s="143"/>
      <c r="U248" s="143"/>
      <c r="V248" s="143"/>
      <c r="W248" s="143"/>
      <c r="X248" s="143"/>
    </row>
    <row r="249" spans="1:24" s="144" customFormat="1" ht="30" customHeight="1">
      <c r="A249" s="147" t="s">
        <v>66</v>
      </c>
      <c r="B249" s="140" t="s">
        <v>145</v>
      </c>
      <c r="C249" s="143" t="s">
        <v>73</v>
      </c>
      <c r="D249" s="186"/>
      <c r="E249" s="186"/>
      <c r="F249" s="152"/>
      <c r="G249" s="186">
        <f t="shared" si="17"/>
        <v>4.125</v>
      </c>
      <c r="H249" s="147">
        <v>25</v>
      </c>
      <c r="I249" s="148">
        <v>0.5</v>
      </c>
      <c r="J249" s="148">
        <v>0.15</v>
      </c>
      <c r="K249" s="148">
        <v>0</v>
      </c>
      <c r="L249" s="148">
        <v>0</v>
      </c>
      <c r="M249" s="147">
        <v>-100</v>
      </c>
      <c r="N249" s="147">
        <v>25</v>
      </c>
      <c r="O249" s="147">
        <v>25</v>
      </c>
      <c r="P249" s="148">
        <v>1</v>
      </c>
      <c r="Q249" s="147">
        <v>100</v>
      </c>
      <c r="R249" s="143"/>
      <c r="S249" s="143"/>
      <c r="T249" s="143"/>
      <c r="U249" s="143"/>
      <c r="V249" s="143"/>
      <c r="W249" s="143"/>
      <c r="X249" s="143"/>
    </row>
    <row r="250" spans="1:24" s="144" customFormat="1" ht="30" customHeight="1">
      <c r="A250" s="147" t="s">
        <v>66</v>
      </c>
      <c r="B250" s="140" t="s">
        <v>139</v>
      </c>
      <c r="C250" s="143" t="s">
        <v>73</v>
      </c>
      <c r="D250" s="186"/>
      <c r="E250" s="186"/>
      <c r="F250" s="152"/>
      <c r="G250" s="186">
        <f t="shared" si="17"/>
        <v>4.125</v>
      </c>
      <c r="H250" s="147">
        <v>25</v>
      </c>
      <c r="I250" s="148">
        <v>0.5</v>
      </c>
      <c r="J250" s="148">
        <v>0.15</v>
      </c>
      <c r="K250" s="148">
        <v>0</v>
      </c>
      <c r="L250" s="148">
        <v>0</v>
      </c>
      <c r="M250" s="147">
        <v>-100</v>
      </c>
      <c r="N250" s="147">
        <v>25</v>
      </c>
      <c r="O250" s="147">
        <v>25</v>
      </c>
      <c r="P250" s="148">
        <v>1</v>
      </c>
      <c r="Q250" s="147">
        <v>100</v>
      </c>
      <c r="R250" s="143"/>
      <c r="S250" s="143"/>
      <c r="T250" s="143"/>
      <c r="U250" s="143"/>
      <c r="V250" s="143"/>
      <c r="W250" s="143"/>
      <c r="X250" s="143"/>
    </row>
    <row r="251" spans="1:24" s="144" customFormat="1" ht="30" customHeight="1">
      <c r="A251" s="147" t="s">
        <v>66</v>
      </c>
      <c r="B251" s="140" t="s">
        <v>142</v>
      </c>
      <c r="C251" s="143" t="s">
        <v>73</v>
      </c>
      <c r="D251" s="186"/>
      <c r="E251" s="186"/>
      <c r="F251" s="152"/>
      <c r="G251" s="186">
        <f t="shared" si="17"/>
        <v>4.125</v>
      </c>
      <c r="H251" s="147">
        <v>25</v>
      </c>
      <c r="I251" s="148">
        <v>0.5</v>
      </c>
      <c r="J251" s="148">
        <v>0.15</v>
      </c>
      <c r="K251" s="148">
        <v>0</v>
      </c>
      <c r="L251" s="148">
        <v>0</v>
      </c>
      <c r="M251" s="147">
        <v>-100</v>
      </c>
      <c r="N251" s="147">
        <v>25</v>
      </c>
      <c r="O251" s="147">
        <v>25</v>
      </c>
      <c r="P251" s="148">
        <v>1</v>
      </c>
      <c r="Q251" s="147">
        <v>100</v>
      </c>
      <c r="R251" s="143"/>
      <c r="S251" s="143"/>
      <c r="T251" s="143"/>
      <c r="U251" s="143"/>
      <c r="V251" s="143"/>
      <c r="W251" s="143"/>
      <c r="X251" s="143"/>
    </row>
    <row r="252" spans="1:24" ht="30" customHeight="1">
      <c r="A252" s="147" t="s">
        <v>66</v>
      </c>
      <c r="B252" s="140" t="s">
        <v>144</v>
      </c>
      <c r="C252" s="143" t="s">
        <v>73</v>
      </c>
      <c r="D252" s="186"/>
      <c r="E252" s="186"/>
      <c r="F252" s="152"/>
      <c r="G252" s="186">
        <f t="shared" si="17"/>
        <v>4.125</v>
      </c>
      <c r="H252" s="147">
        <v>25</v>
      </c>
      <c r="I252" s="148">
        <v>0.5</v>
      </c>
      <c r="J252" s="148">
        <v>0.15</v>
      </c>
      <c r="K252" s="148">
        <v>0</v>
      </c>
      <c r="L252" s="148">
        <v>0</v>
      </c>
      <c r="M252" s="147">
        <v>-100</v>
      </c>
      <c r="N252" s="147">
        <v>25</v>
      </c>
      <c r="O252" s="147">
        <v>25</v>
      </c>
      <c r="P252" s="148">
        <v>1</v>
      </c>
      <c r="Q252" s="147">
        <v>100</v>
      </c>
    </row>
    <row r="253" spans="1:24" ht="30" customHeight="1">
      <c r="A253" s="147" t="s">
        <v>66</v>
      </c>
      <c r="B253" s="140" t="s">
        <v>1584</v>
      </c>
      <c r="C253" s="143" t="s">
        <v>1357</v>
      </c>
      <c r="D253" s="186"/>
      <c r="E253" s="186"/>
      <c r="F253" s="152"/>
      <c r="G253" s="186">
        <f t="shared" si="17"/>
        <v>4.0999999999999996</v>
      </c>
      <c r="H253" s="147">
        <v>41</v>
      </c>
      <c r="I253" s="148">
        <v>0</v>
      </c>
      <c r="J253" s="148">
        <v>0</v>
      </c>
      <c r="K253" s="148">
        <v>0</v>
      </c>
      <c r="L253" s="148">
        <v>0</v>
      </c>
      <c r="M253" s="147">
        <v>-100</v>
      </c>
      <c r="N253" s="147">
        <v>25</v>
      </c>
      <c r="O253" s="147">
        <v>25</v>
      </c>
      <c r="P253" s="148">
        <v>1</v>
      </c>
      <c r="Q253" s="147">
        <v>100</v>
      </c>
    </row>
    <row r="254" spans="1:24" ht="30" customHeight="1">
      <c r="A254" s="147" t="s">
        <v>66</v>
      </c>
      <c r="B254" s="140" t="s">
        <v>2153</v>
      </c>
      <c r="C254" s="143" t="s">
        <v>1357</v>
      </c>
      <c r="D254" s="186"/>
      <c r="E254" s="186"/>
      <c r="F254" s="152"/>
      <c r="G254" s="186">
        <f t="shared" si="17"/>
        <v>4</v>
      </c>
      <c r="H254" s="147">
        <v>40</v>
      </c>
      <c r="I254" s="148">
        <v>0</v>
      </c>
      <c r="J254" s="148">
        <v>0</v>
      </c>
      <c r="K254" s="148">
        <v>0</v>
      </c>
      <c r="L254" s="148">
        <v>0</v>
      </c>
      <c r="M254" s="147">
        <v>-100</v>
      </c>
      <c r="N254" s="147">
        <v>25</v>
      </c>
      <c r="O254" s="147">
        <v>25</v>
      </c>
      <c r="P254" s="148">
        <v>1</v>
      </c>
      <c r="Q254" s="147">
        <v>100</v>
      </c>
    </row>
    <row r="255" spans="1:24" ht="30" customHeight="1">
      <c r="A255" s="147" t="s">
        <v>66</v>
      </c>
      <c r="B255" s="149" t="s">
        <v>48</v>
      </c>
      <c r="C255" s="143" t="s">
        <v>1357</v>
      </c>
      <c r="D255" s="186"/>
      <c r="E255" s="186"/>
      <c r="F255" s="152"/>
      <c r="G255" s="186">
        <f t="shared" si="17"/>
        <v>4</v>
      </c>
      <c r="H255" s="147">
        <v>40</v>
      </c>
      <c r="I255" s="148">
        <v>0</v>
      </c>
      <c r="J255" s="148">
        <v>0</v>
      </c>
      <c r="K255" s="148">
        <v>0</v>
      </c>
      <c r="L255" s="148">
        <v>0</v>
      </c>
      <c r="M255" s="147">
        <v>-100</v>
      </c>
      <c r="N255" s="147">
        <v>25</v>
      </c>
      <c r="O255" s="147">
        <v>25</v>
      </c>
      <c r="P255" s="148">
        <v>1</v>
      </c>
      <c r="Q255" s="147">
        <v>100</v>
      </c>
    </row>
    <row r="256" spans="1:24" s="144" customFormat="1" ht="30" customHeight="1">
      <c r="A256" s="147" t="s">
        <v>66</v>
      </c>
      <c r="B256" s="140" t="s">
        <v>2034</v>
      </c>
      <c r="C256" s="143" t="s">
        <v>1357</v>
      </c>
      <c r="D256" s="186"/>
      <c r="E256" s="186"/>
      <c r="F256" s="152"/>
      <c r="G256" s="186">
        <f t="shared" si="17"/>
        <v>3.95</v>
      </c>
      <c r="H256" s="147">
        <v>24</v>
      </c>
      <c r="I256" s="148">
        <v>0.1</v>
      </c>
      <c r="J256" s="148">
        <v>0.4</v>
      </c>
      <c r="K256" s="148">
        <v>0.03</v>
      </c>
      <c r="L256" s="148">
        <v>0</v>
      </c>
      <c r="M256" s="147">
        <v>-100</v>
      </c>
      <c r="N256" s="147">
        <v>25</v>
      </c>
      <c r="O256" s="147">
        <v>25</v>
      </c>
      <c r="P256" s="148">
        <v>1</v>
      </c>
      <c r="Q256" s="147">
        <v>100</v>
      </c>
      <c r="R256" s="143"/>
      <c r="S256" s="143"/>
      <c r="T256" s="143"/>
      <c r="U256" s="143"/>
      <c r="V256" s="143"/>
      <c r="W256" s="143"/>
      <c r="X256" s="143"/>
    </row>
    <row r="257" spans="1:24" s="144" customFormat="1" ht="30" customHeight="1">
      <c r="A257" s="147" t="s">
        <v>66</v>
      </c>
      <c r="B257" s="140" t="s">
        <v>2152</v>
      </c>
      <c r="C257" s="143" t="s">
        <v>1357</v>
      </c>
      <c r="D257" s="186"/>
      <c r="E257" s="186"/>
      <c r="F257" s="152"/>
      <c r="G257" s="186">
        <f t="shared" si="17"/>
        <v>3.9</v>
      </c>
      <c r="H257" s="147">
        <v>39</v>
      </c>
      <c r="I257" s="148">
        <v>0</v>
      </c>
      <c r="J257" s="148">
        <v>0</v>
      </c>
      <c r="K257" s="148">
        <v>0</v>
      </c>
      <c r="L257" s="148">
        <v>0</v>
      </c>
      <c r="M257" s="147">
        <v>-100</v>
      </c>
      <c r="N257" s="147">
        <v>25</v>
      </c>
      <c r="O257" s="147">
        <v>25</v>
      </c>
      <c r="P257" s="148">
        <v>1</v>
      </c>
      <c r="Q257" s="147">
        <v>100</v>
      </c>
      <c r="R257" s="143"/>
      <c r="S257" s="143"/>
      <c r="T257" s="143"/>
      <c r="U257" s="143"/>
      <c r="V257" s="143"/>
      <c r="W257" s="143"/>
      <c r="X257" s="143"/>
    </row>
    <row r="258" spans="1:24" s="144" customFormat="1" ht="30" customHeight="1">
      <c r="A258" s="147" t="s">
        <v>66</v>
      </c>
      <c r="B258" s="140" t="s">
        <v>996</v>
      </c>
      <c r="C258" s="143" t="s">
        <v>73</v>
      </c>
      <c r="D258" s="186"/>
      <c r="E258" s="186"/>
      <c r="F258" s="152"/>
      <c r="G258" s="186">
        <f t="shared" si="17"/>
        <v>3.75</v>
      </c>
      <c r="H258" s="147">
        <v>15</v>
      </c>
      <c r="I258" s="148">
        <v>0.1</v>
      </c>
      <c r="J258" s="148">
        <v>0.4</v>
      </c>
      <c r="K258" s="148">
        <v>0.1</v>
      </c>
      <c r="L258" s="148">
        <v>0</v>
      </c>
      <c r="M258" s="147">
        <v>-100</v>
      </c>
      <c r="N258" s="147">
        <v>25</v>
      </c>
      <c r="O258" s="147">
        <v>25</v>
      </c>
      <c r="P258" s="148">
        <v>1</v>
      </c>
      <c r="Q258" s="147">
        <v>100</v>
      </c>
      <c r="R258" s="143"/>
      <c r="S258" s="143"/>
      <c r="T258" s="143"/>
      <c r="U258" s="143"/>
      <c r="V258" s="143"/>
      <c r="W258" s="143"/>
      <c r="X258" s="143"/>
    </row>
    <row r="259" spans="1:24" s="144" customFormat="1" ht="30" customHeight="1">
      <c r="A259" s="147" t="s">
        <v>66</v>
      </c>
      <c r="B259" s="140" t="s">
        <v>995</v>
      </c>
      <c r="C259" s="143" t="s">
        <v>1357</v>
      </c>
      <c r="D259" s="186"/>
      <c r="E259" s="186"/>
      <c r="F259" s="152"/>
      <c r="G259" s="186">
        <f t="shared" si="17"/>
        <v>3.7</v>
      </c>
      <c r="H259" s="147">
        <v>37</v>
      </c>
      <c r="I259" s="148">
        <v>0</v>
      </c>
      <c r="J259" s="148">
        <v>0</v>
      </c>
      <c r="K259" s="148">
        <v>0</v>
      </c>
      <c r="L259" s="148">
        <v>0</v>
      </c>
      <c r="M259" s="147">
        <v>-100</v>
      </c>
      <c r="N259" s="147">
        <v>25</v>
      </c>
      <c r="O259" s="147">
        <v>25</v>
      </c>
      <c r="P259" s="148">
        <v>1</v>
      </c>
      <c r="Q259" s="147">
        <v>100</v>
      </c>
      <c r="R259" s="143"/>
      <c r="S259" s="143"/>
      <c r="T259" s="143"/>
      <c r="U259" s="143"/>
      <c r="V259" s="143"/>
      <c r="W259" s="143"/>
      <c r="X259" s="143"/>
    </row>
    <row r="260" spans="1:24" s="144" customFormat="1" ht="30" customHeight="1">
      <c r="A260" s="147" t="s">
        <v>66</v>
      </c>
      <c r="B260" s="140" t="s">
        <v>1335</v>
      </c>
      <c r="C260" s="143" t="s">
        <v>1357</v>
      </c>
      <c r="D260" s="186"/>
      <c r="E260" s="186"/>
      <c r="F260" s="152"/>
      <c r="G260" s="186">
        <f t="shared" si="17"/>
        <v>3.7</v>
      </c>
      <c r="H260" s="147">
        <v>37</v>
      </c>
      <c r="I260" s="148">
        <v>0</v>
      </c>
      <c r="J260" s="148">
        <v>0</v>
      </c>
      <c r="K260" s="148">
        <v>0</v>
      </c>
      <c r="L260" s="148">
        <v>0</v>
      </c>
      <c r="M260" s="147">
        <v>-100</v>
      </c>
      <c r="N260" s="147">
        <v>25</v>
      </c>
      <c r="O260" s="147">
        <v>25</v>
      </c>
      <c r="P260" s="148">
        <v>1</v>
      </c>
      <c r="Q260" s="147">
        <v>100</v>
      </c>
      <c r="R260" s="143"/>
      <c r="S260" s="143"/>
      <c r="T260" s="143"/>
      <c r="U260" s="143"/>
      <c r="V260" s="143"/>
      <c r="W260" s="143"/>
      <c r="X260" s="143"/>
    </row>
    <row r="261" spans="1:24" s="144" customFormat="1" ht="30" customHeight="1">
      <c r="A261" s="147" t="s">
        <v>66</v>
      </c>
      <c r="B261" s="140" t="s">
        <v>1790</v>
      </c>
      <c r="C261" s="143" t="s">
        <v>1357</v>
      </c>
      <c r="D261" s="186"/>
      <c r="E261" s="186"/>
      <c r="F261" s="152"/>
      <c r="G261" s="186">
        <f t="shared" si="17"/>
        <v>3.6</v>
      </c>
      <c r="H261" s="147">
        <v>36</v>
      </c>
      <c r="I261" s="148">
        <v>0</v>
      </c>
      <c r="J261" s="148">
        <v>0</v>
      </c>
      <c r="K261" s="148">
        <v>0</v>
      </c>
      <c r="L261" s="148">
        <v>0</v>
      </c>
      <c r="M261" s="147">
        <v>-100</v>
      </c>
      <c r="N261" s="147">
        <v>25</v>
      </c>
      <c r="O261" s="147">
        <v>25</v>
      </c>
      <c r="P261" s="148">
        <v>1</v>
      </c>
      <c r="Q261" s="147">
        <v>100</v>
      </c>
      <c r="R261" s="143"/>
      <c r="S261" s="143"/>
      <c r="T261" s="143"/>
      <c r="U261" s="143"/>
      <c r="V261" s="143"/>
      <c r="W261" s="143"/>
      <c r="X261" s="143"/>
    </row>
    <row r="262" spans="1:24" s="144" customFormat="1" ht="30" customHeight="1">
      <c r="A262" s="147" t="s">
        <v>66</v>
      </c>
      <c r="B262" s="140" t="s">
        <v>1176</v>
      </c>
      <c r="C262" s="143" t="s">
        <v>1357</v>
      </c>
      <c r="D262" s="186"/>
      <c r="E262" s="186"/>
      <c r="F262" s="152"/>
      <c r="G262" s="186">
        <f t="shared" si="17"/>
        <v>3.6</v>
      </c>
      <c r="H262" s="147">
        <v>36</v>
      </c>
      <c r="I262" s="148">
        <v>0</v>
      </c>
      <c r="J262" s="148">
        <v>0</v>
      </c>
      <c r="K262" s="148">
        <v>0</v>
      </c>
      <c r="L262" s="148">
        <v>0</v>
      </c>
      <c r="M262" s="147">
        <v>-100</v>
      </c>
      <c r="N262" s="147">
        <v>25</v>
      </c>
      <c r="O262" s="147">
        <v>25</v>
      </c>
      <c r="P262" s="148">
        <v>1</v>
      </c>
      <c r="Q262" s="147">
        <v>100</v>
      </c>
      <c r="R262" s="143"/>
      <c r="S262" s="143"/>
      <c r="T262" s="143"/>
      <c r="U262" s="143"/>
      <c r="V262" s="143"/>
      <c r="W262" s="143"/>
      <c r="X262" s="143"/>
    </row>
    <row r="263" spans="1:24" s="144" customFormat="1" ht="30" customHeight="1">
      <c r="A263" s="147" t="s">
        <v>66</v>
      </c>
      <c r="B263" s="140" t="s">
        <v>2092</v>
      </c>
      <c r="C263" s="143" t="s">
        <v>1357</v>
      </c>
      <c r="D263" s="186"/>
      <c r="E263" s="186"/>
      <c r="F263" s="152"/>
      <c r="G263" s="186">
        <f t="shared" si="17"/>
        <v>3.4</v>
      </c>
      <c r="H263" s="147">
        <v>5</v>
      </c>
      <c r="I263" s="148">
        <v>0.5</v>
      </c>
      <c r="J263" s="148">
        <v>0.7</v>
      </c>
      <c r="K263" s="148">
        <v>0</v>
      </c>
      <c r="L263" s="148">
        <v>0.06</v>
      </c>
      <c r="M263" s="147">
        <v>-100</v>
      </c>
      <c r="N263" s="147">
        <v>25</v>
      </c>
      <c r="O263" s="147">
        <v>25</v>
      </c>
      <c r="P263" s="148">
        <v>2</v>
      </c>
      <c r="Q263" s="147">
        <v>101</v>
      </c>
      <c r="R263" s="143"/>
      <c r="S263" s="143"/>
      <c r="T263" s="143"/>
      <c r="U263" s="143"/>
      <c r="V263" s="143"/>
      <c r="W263" s="143"/>
      <c r="X263" s="143"/>
    </row>
    <row r="264" spans="1:24" s="144" customFormat="1" ht="30" customHeight="1">
      <c r="A264" s="147" t="s">
        <v>66</v>
      </c>
      <c r="B264" s="140" t="s">
        <v>1220</v>
      </c>
      <c r="C264" s="143" t="s">
        <v>1358</v>
      </c>
      <c r="D264" s="186"/>
      <c r="E264" s="186"/>
      <c r="F264" s="152"/>
      <c r="G264" s="186">
        <f t="shared" si="17"/>
        <v>3.125</v>
      </c>
      <c r="H264" s="147">
        <v>8</v>
      </c>
      <c r="I264" s="148">
        <v>0.6</v>
      </c>
      <c r="J264" s="148">
        <v>0.33</v>
      </c>
      <c r="K264" s="148">
        <v>0</v>
      </c>
      <c r="L264" s="148">
        <v>0</v>
      </c>
      <c r="M264" s="147">
        <v>-100</v>
      </c>
      <c r="N264" s="147">
        <v>25</v>
      </c>
      <c r="O264" s="147">
        <v>25</v>
      </c>
      <c r="P264" s="148">
        <v>1</v>
      </c>
      <c r="Q264" s="147">
        <v>100</v>
      </c>
      <c r="R264" s="143"/>
      <c r="S264" s="143"/>
      <c r="T264" s="143"/>
      <c r="U264" s="143"/>
      <c r="V264" s="143"/>
      <c r="W264" s="143"/>
      <c r="X264" s="143"/>
    </row>
    <row r="265" spans="1:24" s="144" customFormat="1" ht="30" customHeight="1">
      <c r="A265" s="147" t="s">
        <v>66</v>
      </c>
      <c r="B265" s="140" t="s">
        <v>1613</v>
      </c>
      <c r="C265" s="143" t="s">
        <v>1357</v>
      </c>
      <c r="D265" s="186"/>
      <c r="E265" s="186"/>
      <c r="F265" s="152"/>
      <c r="G265" s="186">
        <f t="shared" si="17"/>
        <v>3</v>
      </c>
      <c r="H265" s="147">
        <v>30</v>
      </c>
      <c r="I265" s="148">
        <v>0</v>
      </c>
      <c r="J265" s="148">
        <v>0</v>
      </c>
      <c r="K265" s="148">
        <v>0</v>
      </c>
      <c r="L265" s="148">
        <v>0</v>
      </c>
      <c r="M265" s="147">
        <v>-100</v>
      </c>
      <c r="N265" s="147">
        <v>25</v>
      </c>
      <c r="O265" s="147">
        <v>25</v>
      </c>
      <c r="P265" s="148">
        <v>1</v>
      </c>
      <c r="Q265" s="147">
        <v>100</v>
      </c>
      <c r="R265" s="143"/>
      <c r="S265" s="143"/>
      <c r="T265" s="143"/>
      <c r="U265" s="143"/>
      <c r="V265" s="143"/>
      <c r="W265" s="143"/>
      <c r="X265" s="143"/>
    </row>
    <row r="266" spans="1:24" s="144" customFormat="1" ht="30" customHeight="1">
      <c r="A266" s="147" t="s">
        <v>66</v>
      </c>
      <c r="B266" s="140" t="s">
        <v>994</v>
      </c>
      <c r="C266" s="143" t="s">
        <v>1357</v>
      </c>
      <c r="D266" s="186"/>
      <c r="E266" s="186"/>
      <c r="F266" s="152"/>
      <c r="G266" s="186">
        <f t="shared" ref="G266:G297" si="18">((I266*N266)+(J266*O266)+(K266*Q266)+(L266*M266)+(P266*H266))/10</f>
        <v>2.7</v>
      </c>
      <c r="H266" s="147">
        <v>27</v>
      </c>
      <c r="I266" s="148">
        <v>0</v>
      </c>
      <c r="J266" s="148">
        <v>0</v>
      </c>
      <c r="K266" s="148">
        <v>0</v>
      </c>
      <c r="L266" s="148">
        <v>0</v>
      </c>
      <c r="M266" s="147">
        <v>-100</v>
      </c>
      <c r="N266" s="147">
        <v>25</v>
      </c>
      <c r="O266" s="147">
        <v>25</v>
      </c>
      <c r="P266" s="148">
        <v>1</v>
      </c>
      <c r="Q266" s="147">
        <v>100</v>
      </c>
      <c r="R266" s="143"/>
      <c r="S266" s="143"/>
      <c r="T266" s="143"/>
      <c r="U266" s="143"/>
      <c r="V266" s="143"/>
      <c r="W266" s="143"/>
      <c r="X266" s="143"/>
    </row>
    <row r="267" spans="1:24" s="144" customFormat="1" ht="30" customHeight="1">
      <c r="A267" s="147" t="s">
        <v>66</v>
      </c>
      <c r="B267" s="140" t="s">
        <v>1651</v>
      </c>
      <c r="C267" s="143" t="s">
        <v>1357</v>
      </c>
      <c r="D267" s="186"/>
      <c r="E267" s="186"/>
      <c r="F267" s="152"/>
      <c r="G267" s="186">
        <f t="shared" si="18"/>
        <v>2.6</v>
      </c>
      <c r="H267" s="147">
        <v>26</v>
      </c>
      <c r="I267" s="148">
        <v>0</v>
      </c>
      <c r="J267" s="148">
        <v>0</v>
      </c>
      <c r="K267" s="148">
        <v>0</v>
      </c>
      <c r="L267" s="148">
        <v>0</v>
      </c>
      <c r="M267" s="147">
        <v>-100</v>
      </c>
      <c r="N267" s="147">
        <v>25</v>
      </c>
      <c r="O267" s="147">
        <v>25</v>
      </c>
      <c r="P267" s="148">
        <v>1</v>
      </c>
      <c r="Q267" s="147">
        <v>100</v>
      </c>
      <c r="R267" s="143"/>
      <c r="S267" s="143"/>
      <c r="T267" s="143"/>
      <c r="U267" s="143"/>
      <c r="V267" s="143"/>
      <c r="W267" s="143"/>
      <c r="X267" s="143"/>
    </row>
    <row r="268" spans="1:24" s="144" customFormat="1" ht="30" customHeight="1">
      <c r="A268" s="147" t="s">
        <v>66</v>
      </c>
      <c r="B268" s="140" t="s">
        <v>1199</v>
      </c>
      <c r="C268" s="143" t="s">
        <v>1358</v>
      </c>
      <c r="D268" s="186"/>
      <c r="E268" s="186"/>
      <c r="F268" s="152"/>
      <c r="G268" s="186">
        <f t="shared" si="18"/>
        <v>2.5</v>
      </c>
      <c r="H268" s="147">
        <v>25</v>
      </c>
      <c r="I268" s="148">
        <v>0</v>
      </c>
      <c r="J268" s="148">
        <v>0</v>
      </c>
      <c r="K268" s="148">
        <v>0</v>
      </c>
      <c r="L268" s="148">
        <v>0</v>
      </c>
      <c r="M268" s="147">
        <v>-100</v>
      </c>
      <c r="N268" s="147">
        <v>25</v>
      </c>
      <c r="O268" s="147">
        <v>25</v>
      </c>
      <c r="P268" s="148">
        <v>1</v>
      </c>
      <c r="Q268" s="147">
        <v>100</v>
      </c>
      <c r="R268" s="143"/>
      <c r="S268" s="143"/>
      <c r="T268" s="143"/>
      <c r="U268" s="143"/>
      <c r="V268" s="143"/>
      <c r="W268" s="143"/>
      <c r="X268" s="143"/>
    </row>
    <row r="269" spans="1:24" ht="30" customHeight="1">
      <c r="A269" s="147" t="s">
        <v>66</v>
      </c>
      <c r="B269" s="140" t="s">
        <v>901</v>
      </c>
      <c r="C269" s="143" t="s">
        <v>1357</v>
      </c>
      <c r="D269" s="186"/>
      <c r="E269" s="186"/>
      <c r="F269" s="152"/>
      <c r="G269" s="186">
        <f t="shared" si="18"/>
        <v>2.5</v>
      </c>
      <c r="H269" s="147">
        <v>25</v>
      </c>
      <c r="I269" s="148">
        <v>0</v>
      </c>
      <c r="J269" s="148">
        <v>0</v>
      </c>
      <c r="K269" s="148">
        <v>0</v>
      </c>
      <c r="L269" s="148">
        <v>0</v>
      </c>
      <c r="M269" s="147">
        <v>-100</v>
      </c>
      <c r="N269" s="147">
        <v>25</v>
      </c>
      <c r="O269" s="147">
        <v>25</v>
      </c>
      <c r="P269" s="148">
        <v>1</v>
      </c>
      <c r="Q269" s="147">
        <v>100</v>
      </c>
    </row>
    <row r="270" spans="1:24" s="144" customFormat="1" ht="30" customHeight="1">
      <c r="A270" s="147" t="s">
        <v>66</v>
      </c>
      <c r="B270" s="140" t="s">
        <v>1792</v>
      </c>
      <c r="C270" s="143" t="s">
        <v>1357</v>
      </c>
      <c r="D270" s="186"/>
      <c r="E270" s="186"/>
      <c r="F270" s="152"/>
      <c r="G270" s="186">
        <f t="shared" si="18"/>
        <v>2.4</v>
      </c>
      <c r="H270" s="147">
        <v>24</v>
      </c>
      <c r="I270" s="148">
        <v>0</v>
      </c>
      <c r="J270" s="148">
        <v>0</v>
      </c>
      <c r="K270" s="148">
        <v>0</v>
      </c>
      <c r="L270" s="148">
        <v>0</v>
      </c>
      <c r="M270" s="147">
        <v>-100</v>
      </c>
      <c r="N270" s="147">
        <v>25</v>
      </c>
      <c r="O270" s="147">
        <v>25</v>
      </c>
      <c r="P270" s="148">
        <v>1</v>
      </c>
      <c r="Q270" s="147">
        <v>100</v>
      </c>
      <c r="R270" s="143"/>
      <c r="S270" s="143"/>
      <c r="T270" s="143"/>
      <c r="U270" s="143"/>
      <c r="V270" s="143"/>
      <c r="W270" s="143"/>
      <c r="X270" s="143"/>
    </row>
    <row r="271" spans="1:24" s="144" customFormat="1" ht="30" customHeight="1">
      <c r="A271" s="147" t="s">
        <v>66</v>
      </c>
      <c r="B271" s="140" t="s">
        <v>874</v>
      </c>
      <c r="C271" s="143" t="s">
        <v>1357</v>
      </c>
      <c r="D271" s="186"/>
      <c r="E271" s="186"/>
      <c r="F271" s="152"/>
      <c r="G271" s="186">
        <f t="shared" si="18"/>
        <v>2.4</v>
      </c>
      <c r="H271" s="147">
        <v>24</v>
      </c>
      <c r="I271" s="148">
        <v>0</v>
      </c>
      <c r="J271" s="148">
        <v>0</v>
      </c>
      <c r="K271" s="148">
        <v>0</v>
      </c>
      <c r="L271" s="148">
        <v>0</v>
      </c>
      <c r="M271" s="147">
        <v>-100</v>
      </c>
      <c r="N271" s="147">
        <v>25</v>
      </c>
      <c r="O271" s="147">
        <v>25</v>
      </c>
      <c r="P271" s="148">
        <v>1</v>
      </c>
      <c r="Q271" s="147">
        <v>100</v>
      </c>
      <c r="R271" s="143"/>
      <c r="S271" s="143"/>
      <c r="T271" s="143"/>
      <c r="U271" s="143"/>
      <c r="V271" s="143"/>
      <c r="W271" s="143"/>
      <c r="X271" s="143"/>
    </row>
    <row r="272" spans="1:24" s="144" customFormat="1" ht="30" customHeight="1">
      <c r="A272" s="147" t="s">
        <v>66</v>
      </c>
      <c r="B272" s="140" t="s">
        <v>1004</v>
      </c>
      <c r="C272" s="143" t="s">
        <v>1357</v>
      </c>
      <c r="D272" s="186"/>
      <c r="E272" s="186"/>
      <c r="F272" s="152"/>
      <c r="G272" s="186">
        <f t="shared" si="18"/>
        <v>2.4</v>
      </c>
      <c r="H272" s="147">
        <v>24</v>
      </c>
      <c r="I272" s="148">
        <v>0</v>
      </c>
      <c r="J272" s="148">
        <v>0</v>
      </c>
      <c r="K272" s="148">
        <v>0</v>
      </c>
      <c r="L272" s="148">
        <v>0</v>
      </c>
      <c r="M272" s="147">
        <v>-100</v>
      </c>
      <c r="N272" s="147">
        <v>25</v>
      </c>
      <c r="O272" s="147">
        <v>25</v>
      </c>
      <c r="P272" s="148">
        <v>1</v>
      </c>
      <c r="Q272" s="147">
        <v>100</v>
      </c>
      <c r="R272" s="143"/>
      <c r="S272" s="143"/>
      <c r="T272" s="143"/>
      <c r="U272" s="143"/>
      <c r="V272" s="143"/>
      <c r="W272" s="143"/>
      <c r="X272" s="143"/>
    </row>
    <row r="273" spans="1:24" s="144" customFormat="1" ht="30" customHeight="1">
      <c r="A273" s="147" t="s">
        <v>66</v>
      </c>
      <c r="B273" s="140" t="s">
        <v>921</v>
      </c>
      <c r="C273" s="143" t="s">
        <v>1357</v>
      </c>
      <c r="D273" s="186"/>
      <c r="E273" s="186"/>
      <c r="F273" s="152"/>
      <c r="G273" s="186">
        <f t="shared" si="18"/>
        <v>2.2999999999999998</v>
      </c>
      <c r="H273" s="147">
        <v>23</v>
      </c>
      <c r="I273" s="148">
        <v>0</v>
      </c>
      <c r="J273" s="148">
        <v>0</v>
      </c>
      <c r="K273" s="148">
        <v>0</v>
      </c>
      <c r="L273" s="148">
        <v>0</v>
      </c>
      <c r="M273" s="147">
        <v>-100</v>
      </c>
      <c r="N273" s="147">
        <v>25</v>
      </c>
      <c r="O273" s="147">
        <v>25</v>
      </c>
      <c r="P273" s="148">
        <v>1</v>
      </c>
      <c r="Q273" s="147">
        <v>100</v>
      </c>
      <c r="R273" s="143"/>
      <c r="S273" s="143"/>
      <c r="T273" s="143"/>
      <c r="U273" s="143"/>
      <c r="V273" s="143"/>
      <c r="W273" s="143"/>
      <c r="X273" s="143"/>
    </row>
    <row r="274" spans="1:24" ht="30" customHeight="1">
      <c r="A274" s="147" t="s">
        <v>66</v>
      </c>
      <c r="B274" s="140" t="s">
        <v>1344</v>
      </c>
      <c r="C274" s="143" t="s">
        <v>1357</v>
      </c>
      <c r="D274" s="186"/>
      <c r="E274" s="186"/>
      <c r="F274" s="152"/>
      <c r="G274" s="186">
        <f t="shared" si="18"/>
        <v>2.2999999999999998</v>
      </c>
      <c r="H274" s="147">
        <v>23</v>
      </c>
      <c r="I274" s="148">
        <v>0</v>
      </c>
      <c r="J274" s="148">
        <v>0</v>
      </c>
      <c r="K274" s="148">
        <v>0</v>
      </c>
      <c r="L274" s="148">
        <v>0</v>
      </c>
      <c r="M274" s="147">
        <v>-100</v>
      </c>
      <c r="N274" s="147">
        <v>25</v>
      </c>
      <c r="O274" s="147">
        <v>25</v>
      </c>
      <c r="P274" s="148">
        <v>1</v>
      </c>
      <c r="Q274" s="147">
        <v>100</v>
      </c>
    </row>
    <row r="275" spans="1:24" s="144" customFormat="1" ht="30" customHeight="1">
      <c r="A275" s="147" t="s">
        <v>66</v>
      </c>
      <c r="B275" s="149" t="s">
        <v>15</v>
      </c>
      <c r="C275" s="143" t="s">
        <v>1357</v>
      </c>
      <c r="D275" s="186"/>
      <c r="E275" s="186"/>
      <c r="F275" s="152"/>
      <c r="G275" s="186">
        <f t="shared" si="18"/>
        <v>1.7</v>
      </c>
      <c r="H275" s="147">
        <v>17</v>
      </c>
      <c r="I275" s="148">
        <v>0</v>
      </c>
      <c r="J275" s="148">
        <v>0</v>
      </c>
      <c r="K275" s="148">
        <v>0</v>
      </c>
      <c r="L275" s="148">
        <v>0</v>
      </c>
      <c r="M275" s="147">
        <v>-100</v>
      </c>
      <c r="N275" s="147">
        <v>25</v>
      </c>
      <c r="O275" s="147">
        <v>25</v>
      </c>
      <c r="P275" s="148">
        <v>1</v>
      </c>
      <c r="Q275" s="147">
        <v>100</v>
      </c>
      <c r="R275" s="143"/>
      <c r="S275" s="143"/>
      <c r="T275" s="143"/>
      <c r="U275" s="143"/>
      <c r="V275" s="143"/>
      <c r="W275" s="143"/>
      <c r="X275" s="143"/>
    </row>
    <row r="276" spans="1:24" ht="30" customHeight="1">
      <c r="A276" s="147" t="s">
        <v>66</v>
      </c>
      <c r="B276" s="149" t="s">
        <v>58</v>
      </c>
      <c r="C276" s="143" t="s">
        <v>1357</v>
      </c>
      <c r="D276" s="186"/>
      <c r="E276" s="186"/>
      <c r="F276" s="152"/>
      <c r="G276" s="186">
        <f t="shared" si="18"/>
        <v>1.7</v>
      </c>
      <c r="H276" s="147">
        <v>17</v>
      </c>
      <c r="I276" s="148">
        <v>0</v>
      </c>
      <c r="J276" s="148">
        <v>0</v>
      </c>
      <c r="K276" s="148">
        <v>0</v>
      </c>
      <c r="L276" s="148">
        <v>0</v>
      </c>
      <c r="M276" s="147">
        <v>-100</v>
      </c>
      <c r="N276" s="147">
        <v>25</v>
      </c>
      <c r="O276" s="147">
        <v>25</v>
      </c>
      <c r="P276" s="148">
        <v>1</v>
      </c>
      <c r="Q276" s="147">
        <v>100</v>
      </c>
    </row>
    <row r="277" spans="1:24" s="144" customFormat="1" ht="30" customHeight="1">
      <c r="A277" s="147" t="s">
        <v>66</v>
      </c>
      <c r="B277" s="140" t="s">
        <v>1372</v>
      </c>
      <c r="C277" s="143" t="s">
        <v>1357</v>
      </c>
      <c r="D277" s="186"/>
      <c r="E277" s="186"/>
      <c r="F277" s="152"/>
      <c r="G277" s="186">
        <f t="shared" si="18"/>
        <v>1.7</v>
      </c>
      <c r="H277" s="147">
        <v>17</v>
      </c>
      <c r="I277" s="148">
        <v>0</v>
      </c>
      <c r="J277" s="148">
        <v>0</v>
      </c>
      <c r="K277" s="148">
        <v>0</v>
      </c>
      <c r="L277" s="148">
        <v>0</v>
      </c>
      <c r="M277" s="147">
        <v>-100</v>
      </c>
      <c r="N277" s="147">
        <v>25</v>
      </c>
      <c r="O277" s="147">
        <v>25</v>
      </c>
      <c r="P277" s="148">
        <v>1</v>
      </c>
      <c r="Q277" s="147">
        <v>100</v>
      </c>
      <c r="R277" s="143"/>
      <c r="S277" s="143"/>
      <c r="T277" s="143"/>
      <c r="U277" s="143"/>
      <c r="V277" s="143"/>
      <c r="W277" s="143"/>
      <c r="X277" s="143"/>
    </row>
    <row r="278" spans="1:24" s="144" customFormat="1" ht="30" customHeight="1">
      <c r="A278" s="147" t="s">
        <v>66</v>
      </c>
      <c r="B278" s="140" t="s">
        <v>1173</v>
      </c>
      <c r="C278" s="143" t="s">
        <v>1357</v>
      </c>
      <c r="D278" s="186"/>
      <c r="E278" s="186"/>
      <c r="F278" s="152"/>
      <c r="G278" s="186">
        <f t="shared" si="18"/>
        <v>1.7</v>
      </c>
      <c r="H278" s="147">
        <v>17</v>
      </c>
      <c r="I278" s="148">
        <v>0</v>
      </c>
      <c r="J278" s="148">
        <v>0</v>
      </c>
      <c r="K278" s="148">
        <v>0</v>
      </c>
      <c r="L278" s="148">
        <v>0</v>
      </c>
      <c r="M278" s="147">
        <v>-100</v>
      </c>
      <c r="N278" s="147">
        <v>25</v>
      </c>
      <c r="O278" s="147">
        <v>25</v>
      </c>
      <c r="P278" s="148">
        <v>1</v>
      </c>
      <c r="Q278" s="147">
        <v>100</v>
      </c>
      <c r="R278" s="143"/>
      <c r="S278" s="143"/>
      <c r="T278" s="143"/>
      <c r="U278" s="143"/>
      <c r="V278" s="143"/>
      <c r="W278" s="143"/>
      <c r="X278" s="143"/>
    </row>
    <row r="279" spans="1:24" ht="30" customHeight="1">
      <c r="A279" s="147" t="s">
        <v>66</v>
      </c>
      <c r="B279" s="140" t="s">
        <v>867</v>
      </c>
      <c r="C279" s="143" t="s">
        <v>1357</v>
      </c>
      <c r="D279" s="186"/>
      <c r="E279" s="186"/>
      <c r="F279" s="152"/>
      <c r="G279" s="186">
        <f t="shared" si="18"/>
        <v>1.7</v>
      </c>
      <c r="H279" s="147">
        <v>17</v>
      </c>
      <c r="I279" s="148">
        <v>0</v>
      </c>
      <c r="J279" s="148">
        <v>0</v>
      </c>
      <c r="K279" s="148">
        <v>0</v>
      </c>
      <c r="L279" s="148">
        <v>0</v>
      </c>
      <c r="M279" s="147">
        <v>-100</v>
      </c>
      <c r="N279" s="147">
        <v>25</v>
      </c>
      <c r="O279" s="147">
        <v>25</v>
      </c>
      <c r="P279" s="148">
        <v>1</v>
      </c>
      <c r="Q279" s="147">
        <v>100</v>
      </c>
    </row>
    <row r="280" spans="1:24" s="144" customFormat="1" ht="30" customHeight="1">
      <c r="A280" s="147" t="s">
        <v>66</v>
      </c>
      <c r="B280" s="140" t="s">
        <v>883</v>
      </c>
      <c r="C280" s="143" t="s">
        <v>1357</v>
      </c>
      <c r="D280" s="186"/>
      <c r="E280" s="186"/>
      <c r="F280" s="152"/>
      <c r="G280" s="186">
        <f t="shared" si="18"/>
        <v>1.7</v>
      </c>
      <c r="H280" s="147">
        <v>17</v>
      </c>
      <c r="I280" s="148">
        <v>0</v>
      </c>
      <c r="J280" s="148">
        <v>0</v>
      </c>
      <c r="K280" s="148">
        <v>0</v>
      </c>
      <c r="L280" s="148">
        <v>0</v>
      </c>
      <c r="M280" s="147">
        <v>-100</v>
      </c>
      <c r="N280" s="147">
        <v>25</v>
      </c>
      <c r="O280" s="147">
        <v>25</v>
      </c>
      <c r="P280" s="148">
        <v>1</v>
      </c>
      <c r="Q280" s="147">
        <v>100</v>
      </c>
      <c r="R280" s="143"/>
      <c r="S280" s="143"/>
      <c r="T280" s="143"/>
      <c r="U280" s="143"/>
      <c r="V280" s="143"/>
      <c r="W280" s="143"/>
      <c r="X280" s="143"/>
    </row>
    <row r="281" spans="1:24" ht="30" customHeight="1">
      <c r="A281" s="147" t="s">
        <v>66</v>
      </c>
      <c r="B281" s="140" t="s">
        <v>645</v>
      </c>
      <c r="C281" s="143" t="s">
        <v>1357</v>
      </c>
      <c r="D281" s="186"/>
      <c r="E281" s="186"/>
      <c r="F281" s="152"/>
      <c r="G281" s="186">
        <f t="shared" si="18"/>
        <v>1.7</v>
      </c>
      <c r="H281" s="147">
        <v>17</v>
      </c>
      <c r="I281" s="148">
        <v>0</v>
      </c>
      <c r="J281" s="148">
        <v>0</v>
      </c>
      <c r="K281" s="148">
        <v>0</v>
      </c>
      <c r="L281" s="148">
        <v>0</v>
      </c>
      <c r="M281" s="147">
        <v>-100</v>
      </c>
      <c r="N281" s="147">
        <v>25</v>
      </c>
      <c r="O281" s="147">
        <v>25</v>
      </c>
      <c r="P281" s="148">
        <v>1</v>
      </c>
      <c r="Q281" s="147">
        <v>100</v>
      </c>
    </row>
    <row r="282" spans="1:24" ht="30" customHeight="1">
      <c r="A282" s="147" t="s">
        <v>66</v>
      </c>
      <c r="B282" s="140" t="s">
        <v>1008</v>
      </c>
      <c r="C282" s="143" t="s">
        <v>1357</v>
      </c>
      <c r="D282" s="186"/>
      <c r="E282" s="186"/>
      <c r="F282" s="152"/>
      <c r="G282" s="186">
        <f t="shared" si="18"/>
        <v>1.6</v>
      </c>
      <c r="H282" s="147">
        <v>16</v>
      </c>
      <c r="I282" s="148">
        <v>0</v>
      </c>
      <c r="J282" s="148">
        <v>0</v>
      </c>
      <c r="K282" s="148">
        <v>0</v>
      </c>
      <c r="L282" s="148">
        <v>0</v>
      </c>
      <c r="M282" s="147">
        <v>-100</v>
      </c>
      <c r="N282" s="147">
        <v>25</v>
      </c>
      <c r="O282" s="147">
        <v>25</v>
      </c>
      <c r="P282" s="148">
        <v>1</v>
      </c>
      <c r="Q282" s="147">
        <v>100</v>
      </c>
    </row>
    <row r="283" spans="1:24" s="144" customFormat="1" ht="30" customHeight="1">
      <c r="A283" s="147" t="s">
        <v>66</v>
      </c>
      <c r="B283" s="140" t="s">
        <v>639</v>
      </c>
      <c r="C283" s="143" t="s">
        <v>1357</v>
      </c>
      <c r="D283" s="186"/>
      <c r="E283" s="186"/>
      <c r="F283" s="152"/>
      <c r="G283" s="186">
        <f t="shared" si="18"/>
        <v>1.5</v>
      </c>
      <c r="H283" s="147">
        <v>15</v>
      </c>
      <c r="I283" s="148">
        <v>0</v>
      </c>
      <c r="J283" s="148">
        <v>0</v>
      </c>
      <c r="K283" s="148">
        <v>0</v>
      </c>
      <c r="L283" s="148">
        <v>0</v>
      </c>
      <c r="M283" s="147">
        <v>-100</v>
      </c>
      <c r="N283" s="147">
        <v>25</v>
      </c>
      <c r="O283" s="147">
        <v>25</v>
      </c>
      <c r="P283" s="148">
        <v>1</v>
      </c>
      <c r="Q283" s="147">
        <v>100</v>
      </c>
      <c r="R283" s="143"/>
      <c r="S283" s="143"/>
      <c r="T283" s="143"/>
      <c r="U283" s="143"/>
      <c r="V283" s="143"/>
      <c r="W283" s="143"/>
      <c r="X283" s="143"/>
    </row>
    <row r="284" spans="1:24" s="144" customFormat="1" ht="30" customHeight="1">
      <c r="A284" s="147" t="s">
        <v>66</v>
      </c>
      <c r="B284" s="140" t="s">
        <v>1615</v>
      </c>
      <c r="C284" s="143" t="s">
        <v>1357</v>
      </c>
      <c r="D284" s="186"/>
      <c r="E284" s="186"/>
      <c r="F284" s="152"/>
      <c r="G284" s="186">
        <f t="shared" si="18"/>
        <v>1.4</v>
      </c>
      <c r="H284" s="147">
        <v>14</v>
      </c>
      <c r="I284" s="148">
        <v>0</v>
      </c>
      <c r="J284" s="148">
        <v>0</v>
      </c>
      <c r="K284" s="148">
        <v>0</v>
      </c>
      <c r="L284" s="148">
        <v>0</v>
      </c>
      <c r="M284" s="147">
        <v>-100</v>
      </c>
      <c r="N284" s="147">
        <v>25</v>
      </c>
      <c r="O284" s="147">
        <v>25</v>
      </c>
      <c r="P284" s="148">
        <v>1</v>
      </c>
      <c r="Q284" s="147">
        <v>100</v>
      </c>
      <c r="R284" s="143"/>
      <c r="S284" s="143"/>
      <c r="T284" s="143"/>
      <c r="U284" s="143"/>
      <c r="V284" s="143"/>
      <c r="W284" s="143"/>
      <c r="X284" s="143"/>
    </row>
    <row r="285" spans="1:24" ht="30" customHeight="1">
      <c r="A285" s="147" t="s">
        <v>66</v>
      </c>
      <c r="B285" s="140" t="s">
        <v>1189</v>
      </c>
      <c r="C285" s="143" t="s">
        <v>1357</v>
      </c>
      <c r="D285" s="186"/>
      <c r="E285" s="186"/>
      <c r="F285" s="152"/>
      <c r="G285" s="186">
        <f t="shared" si="18"/>
        <v>1.4</v>
      </c>
      <c r="H285" s="147">
        <v>14</v>
      </c>
      <c r="I285" s="148">
        <v>0</v>
      </c>
      <c r="J285" s="148">
        <v>0</v>
      </c>
      <c r="K285" s="148">
        <v>0</v>
      </c>
      <c r="L285" s="148">
        <v>0</v>
      </c>
      <c r="M285" s="147">
        <v>-100</v>
      </c>
      <c r="N285" s="147">
        <v>25</v>
      </c>
      <c r="O285" s="147">
        <v>25</v>
      </c>
      <c r="P285" s="148">
        <v>1</v>
      </c>
      <c r="Q285" s="147">
        <v>100</v>
      </c>
    </row>
    <row r="286" spans="1:24" s="144" customFormat="1" ht="30" customHeight="1">
      <c r="A286" s="147" t="s">
        <v>66</v>
      </c>
      <c r="B286" s="140" t="s">
        <v>20</v>
      </c>
      <c r="C286" s="143" t="s">
        <v>1357</v>
      </c>
      <c r="D286" s="186"/>
      <c r="E286" s="186"/>
      <c r="F286" s="152"/>
      <c r="G286" s="186">
        <f t="shared" si="18"/>
        <v>0.8</v>
      </c>
      <c r="H286" s="147">
        <v>8</v>
      </c>
      <c r="I286" s="148">
        <v>0</v>
      </c>
      <c r="J286" s="148">
        <v>0</v>
      </c>
      <c r="K286" s="148">
        <v>0</v>
      </c>
      <c r="L286" s="148">
        <v>0</v>
      </c>
      <c r="M286" s="147">
        <v>-100</v>
      </c>
      <c r="N286" s="147">
        <v>25</v>
      </c>
      <c r="O286" s="147">
        <v>25</v>
      </c>
      <c r="P286" s="148">
        <v>1</v>
      </c>
      <c r="Q286" s="147">
        <v>100</v>
      </c>
      <c r="R286" s="143"/>
      <c r="S286" s="143"/>
      <c r="T286" s="143"/>
      <c r="U286" s="143"/>
      <c r="V286" s="143"/>
      <c r="W286" s="143"/>
      <c r="X286" s="143"/>
    </row>
    <row r="287" spans="1:24" s="144" customFormat="1" ht="30" customHeight="1">
      <c r="A287" s="147" t="s">
        <v>66</v>
      </c>
      <c r="B287" s="140" t="s">
        <v>37</v>
      </c>
      <c r="C287" s="143" t="s">
        <v>1358</v>
      </c>
      <c r="D287" s="186"/>
      <c r="E287" s="186"/>
      <c r="F287" s="152"/>
      <c r="G287" s="186">
        <f t="shared" si="18"/>
        <v>0.5</v>
      </c>
      <c r="H287" s="147">
        <v>5</v>
      </c>
      <c r="I287" s="148">
        <v>0</v>
      </c>
      <c r="J287" s="148">
        <v>0</v>
      </c>
      <c r="K287" s="148">
        <v>0</v>
      </c>
      <c r="L287" s="148">
        <v>0</v>
      </c>
      <c r="M287" s="147">
        <v>-100</v>
      </c>
      <c r="N287" s="147">
        <v>25</v>
      </c>
      <c r="O287" s="147">
        <v>25</v>
      </c>
      <c r="P287" s="148">
        <v>1</v>
      </c>
      <c r="Q287" s="147">
        <v>100</v>
      </c>
      <c r="R287" s="143"/>
      <c r="S287" s="143"/>
      <c r="T287" s="143"/>
      <c r="U287" s="143"/>
      <c r="V287" s="143"/>
      <c r="W287" s="143"/>
      <c r="X287" s="143"/>
    </row>
    <row r="288" spans="1:24" s="144" customFormat="1" ht="30" customHeight="1">
      <c r="A288" s="147" t="s">
        <v>66</v>
      </c>
      <c r="B288" s="140" t="s">
        <v>644</v>
      </c>
      <c r="C288" s="143" t="s">
        <v>1357</v>
      </c>
      <c r="D288" s="186"/>
      <c r="E288" s="186"/>
      <c r="F288" s="152"/>
      <c r="G288" s="186">
        <f t="shared" si="18"/>
        <v>0.5</v>
      </c>
      <c r="H288" s="147">
        <v>5</v>
      </c>
      <c r="I288" s="148">
        <v>0</v>
      </c>
      <c r="J288" s="148">
        <v>0</v>
      </c>
      <c r="K288" s="148">
        <v>0</v>
      </c>
      <c r="L288" s="148">
        <v>0</v>
      </c>
      <c r="M288" s="147">
        <v>-100</v>
      </c>
      <c r="N288" s="147">
        <v>25</v>
      </c>
      <c r="O288" s="147">
        <v>25</v>
      </c>
      <c r="P288" s="148">
        <v>1</v>
      </c>
      <c r="Q288" s="147">
        <v>100</v>
      </c>
      <c r="R288" s="143"/>
      <c r="S288" s="143"/>
      <c r="T288" s="143"/>
      <c r="U288" s="143"/>
      <c r="V288" s="143"/>
      <c r="W288" s="143"/>
      <c r="X288" s="143"/>
    </row>
    <row r="289" spans="1:24" ht="30" customHeight="1">
      <c r="A289" s="147" t="s">
        <v>66</v>
      </c>
      <c r="B289" s="140" t="s">
        <v>1214</v>
      </c>
      <c r="C289" s="143" t="s">
        <v>1357</v>
      </c>
      <c r="D289" s="186"/>
      <c r="E289" s="186"/>
      <c r="F289" s="152"/>
      <c r="G289" s="186">
        <f t="shared" si="18"/>
        <v>0.5</v>
      </c>
      <c r="H289" s="147">
        <v>5</v>
      </c>
      <c r="I289" s="148">
        <v>0</v>
      </c>
      <c r="J289" s="148">
        <v>0</v>
      </c>
      <c r="K289" s="148">
        <v>0</v>
      </c>
      <c r="L289" s="148">
        <v>0</v>
      </c>
      <c r="M289" s="147">
        <v>-100</v>
      </c>
      <c r="N289" s="147">
        <v>25</v>
      </c>
      <c r="O289" s="147">
        <v>25</v>
      </c>
      <c r="P289" s="148">
        <v>1</v>
      </c>
      <c r="Q289" s="147">
        <v>100</v>
      </c>
    </row>
    <row r="290" spans="1:24" ht="30" customHeight="1">
      <c r="A290" s="147" t="s">
        <v>66</v>
      </c>
      <c r="B290" s="140" t="s">
        <v>1436</v>
      </c>
      <c r="C290" s="143" t="s">
        <v>1358</v>
      </c>
      <c r="D290" s="186"/>
      <c r="E290" s="186"/>
      <c r="F290" s="152"/>
      <c r="G290" s="186">
        <f t="shared" si="18"/>
        <v>0.3</v>
      </c>
      <c r="H290" s="147">
        <v>3</v>
      </c>
      <c r="I290" s="148">
        <v>0</v>
      </c>
      <c r="J290" s="148">
        <v>0</v>
      </c>
      <c r="K290" s="148">
        <v>0</v>
      </c>
      <c r="L290" s="148">
        <v>0</v>
      </c>
      <c r="M290" s="147">
        <v>-100</v>
      </c>
      <c r="N290" s="147">
        <v>25</v>
      </c>
      <c r="O290" s="147">
        <v>25</v>
      </c>
      <c r="P290" s="148">
        <v>1</v>
      </c>
      <c r="Q290" s="147">
        <v>100</v>
      </c>
    </row>
    <row r="291" spans="1:24" ht="30" customHeight="1">
      <c r="A291" s="147" t="s">
        <v>66</v>
      </c>
      <c r="B291" s="140" t="s">
        <v>1091</v>
      </c>
      <c r="C291" s="143" t="s">
        <v>73</v>
      </c>
      <c r="D291" s="186"/>
      <c r="E291" s="186"/>
      <c r="F291" s="152"/>
      <c r="G291" s="186">
        <f t="shared" si="18"/>
        <v>0</v>
      </c>
      <c r="H291" s="147">
        <v>25</v>
      </c>
      <c r="I291" s="148">
        <v>0.5</v>
      </c>
      <c r="J291" s="148">
        <v>0.5</v>
      </c>
      <c r="K291" s="148">
        <v>0</v>
      </c>
      <c r="L291" s="148">
        <v>0.5</v>
      </c>
      <c r="M291" s="147">
        <v>-100</v>
      </c>
      <c r="N291" s="147">
        <v>25</v>
      </c>
      <c r="O291" s="147">
        <v>25</v>
      </c>
      <c r="P291" s="148">
        <v>1</v>
      </c>
      <c r="Q291" s="147">
        <v>100</v>
      </c>
    </row>
    <row r="292" spans="1:24" ht="30" customHeight="1">
      <c r="A292" s="147" t="s">
        <v>66</v>
      </c>
      <c r="B292" s="140" t="s">
        <v>1331</v>
      </c>
      <c r="C292" s="143" t="s">
        <v>1357</v>
      </c>
      <c r="D292" s="186"/>
      <c r="E292" s="186"/>
      <c r="F292" s="152"/>
      <c r="G292" s="186">
        <f t="shared" si="18"/>
        <v>0</v>
      </c>
      <c r="H292" s="147">
        <v>0</v>
      </c>
      <c r="I292" s="148">
        <v>0</v>
      </c>
      <c r="J292" s="148">
        <v>0</v>
      </c>
      <c r="K292" s="148">
        <v>0</v>
      </c>
      <c r="L292" s="148">
        <v>0</v>
      </c>
      <c r="M292" s="147">
        <v>-100</v>
      </c>
      <c r="N292" s="147">
        <v>25</v>
      </c>
      <c r="O292" s="147">
        <v>25</v>
      </c>
      <c r="P292" s="148">
        <v>1</v>
      </c>
      <c r="Q292" s="147">
        <v>100</v>
      </c>
    </row>
    <row r="293" spans="1:24" ht="30" customHeight="1">
      <c r="A293" s="147" t="s">
        <v>66</v>
      </c>
      <c r="B293" s="140" t="s">
        <v>1692</v>
      </c>
      <c r="C293" s="143" t="s">
        <v>1357</v>
      </c>
      <c r="D293" s="186"/>
      <c r="E293" s="186"/>
      <c r="F293" s="152"/>
      <c r="G293" s="186">
        <f t="shared" si="18"/>
        <v>0</v>
      </c>
      <c r="H293" s="147">
        <v>0</v>
      </c>
      <c r="I293" s="148">
        <v>0</v>
      </c>
      <c r="J293" s="148">
        <v>0</v>
      </c>
      <c r="K293" s="148">
        <v>0</v>
      </c>
      <c r="L293" s="148">
        <v>0</v>
      </c>
      <c r="M293" s="147">
        <v>-100</v>
      </c>
      <c r="N293" s="147">
        <v>25</v>
      </c>
      <c r="O293" s="147">
        <v>25</v>
      </c>
      <c r="P293" s="148">
        <v>1</v>
      </c>
      <c r="Q293" s="147">
        <v>100</v>
      </c>
    </row>
    <row r="294" spans="1:24" s="144" customFormat="1" ht="30" customHeight="1">
      <c r="A294" s="147" t="s">
        <v>66</v>
      </c>
      <c r="B294" s="140" t="s">
        <v>1683</v>
      </c>
      <c r="C294" s="143" t="s">
        <v>1357</v>
      </c>
      <c r="D294" s="186"/>
      <c r="E294" s="186"/>
      <c r="F294" s="152"/>
      <c r="G294" s="186">
        <f t="shared" si="18"/>
        <v>0</v>
      </c>
      <c r="H294" s="147">
        <v>0</v>
      </c>
      <c r="I294" s="148">
        <v>0</v>
      </c>
      <c r="J294" s="148">
        <v>0</v>
      </c>
      <c r="K294" s="148">
        <v>0</v>
      </c>
      <c r="L294" s="148">
        <v>0</v>
      </c>
      <c r="M294" s="147">
        <v>-100</v>
      </c>
      <c r="N294" s="147">
        <v>25</v>
      </c>
      <c r="O294" s="147">
        <v>25</v>
      </c>
      <c r="P294" s="148">
        <v>1</v>
      </c>
      <c r="Q294" s="147">
        <v>100</v>
      </c>
      <c r="R294" s="143"/>
      <c r="S294" s="143"/>
      <c r="T294" s="143"/>
      <c r="U294" s="143"/>
      <c r="V294" s="143"/>
      <c r="W294" s="143"/>
      <c r="X294" s="143"/>
    </row>
    <row r="295" spans="1:24" ht="30" customHeight="1">
      <c r="A295" s="147" t="s">
        <v>66</v>
      </c>
      <c r="B295" s="140" t="s">
        <v>1531</v>
      </c>
      <c r="C295" s="143" t="s">
        <v>1357</v>
      </c>
      <c r="D295" s="186"/>
      <c r="E295" s="186"/>
      <c r="F295" s="152"/>
      <c r="G295" s="186">
        <f t="shared" si="18"/>
        <v>0</v>
      </c>
      <c r="H295" s="147">
        <v>0</v>
      </c>
      <c r="I295" s="148">
        <v>0</v>
      </c>
      <c r="J295" s="148">
        <v>0</v>
      </c>
      <c r="K295" s="148">
        <v>0</v>
      </c>
      <c r="L295" s="148">
        <v>0</v>
      </c>
      <c r="M295" s="147">
        <v>-100</v>
      </c>
      <c r="N295" s="147">
        <v>25</v>
      </c>
      <c r="O295" s="147">
        <v>25</v>
      </c>
      <c r="P295" s="148">
        <v>1</v>
      </c>
      <c r="Q295" s="147">
        <v>100</v>
      </c>
    </row>
    <row r="296" spans="1:24" s="144" customFormat="1" ht="30" customHeight="1">
      <c r="A296" s="147" t="s">
        <v>66</v>
      </c>
      <c r="B296" s="140" t="s">
        <v>875</v>
      </c>
      <c r="C296" s="143" t="s">
        <v>1357</v>
      </c>
      <c r="D296" s="186"/>
      <c r="E296" s="186"/>
      <c r="F296" s="152"/>
      <c r="G296" s="186">
        <f t="shared" si="18"/>
        <v>-0.1</v>
      </c>
      <c r="H296" s="147">
        <v>-1</v>
      </c>
      <c r="I296" s="148">
        <v>0</v>
      </c>
      <c r="J296" s="148">
        <v>0</v>
      </c>
      <c r="K296" s="148">
        <v>0</v>
      </c>
      <c r="L296" s="148">
        <v>0</v>
      </c>
      <c r="M296" s="147">
        <v>-100</v>
      </c>
      <c r="N296" s="147">
        <v>25</v>
      </c>
      <c r="O296" s="147">
        <v>25</v>
      </c>
      <c r="P296" s="148">
        <v>1</v>
      </c>
      <c r="Q296" s="147">
        <v>100</v>
      </c>
      <c r="R296" s="143"/>
      <c r="S296" s="143"/>
      <c r="T296" s="143"/>
      <c r="U296" s="143"/>
      <c r="V296" s="143"/>
      <c r="W296" s="143"/>
      <c r="X296" s="143"/>
    </row>
    <row r="297" spans="1:24" ht="30" customHeight="1">
      <c r="A297" s="147" t="s">
        <v>66</v>
      </c>
      <c r="B297" s="140" t="s">
        <v>1650</v>
      </c>
      <c r="C297" s="143" t="s">
        <v>1357</v>
      </c>
      <c r="D297" s="186"/>
      <c r="E297" s="186"/>
      <c r="F297" s="152"/>
      <c r="G297" s="186">
        <f t="shared" si="18"/>
        <v>-0.2</v>
      </c>
      <c r="H297" s="147">
        <v>-2</v>
      </c>
      <c r="I297" s="148">
        <v>0</v>
      </c>
      <c r="J297" s="148">
        <v>0</v>
      </c>
      <c r="K297" s="148">
        <v>0</v>
      </c>
      <c r="L297" s="148">
        <v>0</v>
      </c>
      <c r="M297" s="147">
        <v>-100</v>
      </c>
      <c r="N297" s="147">
        <v>25</v>
      </c>
      <c r="O297" s="147">
        <v>25</v>
      </c>
      <c r="P297" s="148">
        <v>1</v>
      </c>
      <c r="Q297" s="147">
        <v>100</v>
      </c>
    </row>
    <row r="298" spans="1:24" ht="30" customHeight="1">
      <c r="A298" s="147" t="s">
        <v>66</v>
      </c>
      <c r="B298" s="140" t="s">
        <v>1818</v>
      </c>
      <c r="C298" s="143" t="s">
        <v>1357</v>
      </c>
      <c r="D298" s="186"/>
      <c r="E298" s="186"/>
      <c r="F298" s="152"/>
      <c r="G298" s="186">
        <f t="shared" ref="G298:G329" si="19">((I298*N298)+(J298*O298)+(K298*Q298)+(L298*M298)+(P298*H298))/10</f>
        <v>-0.25</v>
      </c>
      <c r="H298" s="147">
        <v>0</v>
      </c>
      <c r="I298" s="148">
        <v>-0.1</v>
      </c>
      <c r="J298" s="148">
        <v>0</v>
      </c>
      <c r="K298" s="148">
        <v>0</v>
      </c>
      <c r="L298" s="148">
        <v>0</v>
      </c>
      <c r="M298" s="147">
        <v>-100</v>
      </c>
      <c r="N298" s="147">
        <v>25</v>
      </c>
      <c r="O298" s="147">
        <v>25</v>
      </c>
      <c r="P298" s="148">
        <v>1</v>
      </c>
      <c r="Q298" s="147">
        <v>100</v>
      </c>
    </row>
    <row r="299" spans="1:24" ht="30" customHeight="1">
      <c r="A299" s="147">
        <f t="shared" ref="A299:A330" si="20">F299*G299</f>
        <v>95</v>
      </c>
      <c r="B299" s="140" t="s">
        <v>2339</v>
      </c>
      <c r="C299" s="143" t="s">
        <v>2048</v>
      </c>
      <c r="D299" s="186">
        <f t="shared" ref="D299:D330" si="21">(E299*0.17)*G299</f>
        <v>0</v>
      </c>
      <c r="E299" s="186"/>
      <c r="F299" s="152">
        <v>10</v>
      </c>
      <c r="G299" s="186">
        <f t="shared" si="19"/>
        <v>9.5</v>
      </c>
      <c r="H299" s="147">
        <v>50</v>
      </c>
      <c r="I299" s="148">
        <v>1</v>
      </c>
      <c r="J299" s="148">
        <v>0.8</v>
      </c>
      <c r="K299" s="148">
        <v>0</v>
      </c>
      <c r="L299" s="148">
        <v>0</v>
      </c>
      <c r="M299" s="147">
        <v>-100</v>
      </c>
      <c r="N299" s="147">
        <v>25</v>
      </c>
      <c r="O299" s="147">
        <v>25</v>
      </c>
      <c r="P299" s="148">
        <v>1</v>
      </c>
      <c r="Q299" s="147">
        <v>100</v>
      </c>
    </row>
    <row r="300" spans="1:24" s="144" customFormat="1" ht="30" customHeight="1">
      <c r="A300" s="147">
        <f t="shared" si="20"/>
        <v>95</v>
      </c>
      <c r="B300" s="140" t="s">
        <v>2340</v>
      </c>
      <c r="C300" s="143" t="s">
        <v>2048</v>
      </c>
      <c r="D300" s="186">
        <f t="shared" si="21"/>
        <v>0</v>
      </c>
      <c r="E300" s="186"/>
      <c r="F300" s="152">
        <v>10</v>
      </c>
      <c r="G300" s="186">
        <f t="shared" si="19"/>
        <v>9.5</v>
      </c>
      <c r="H300" s="147">
        <v>50</v>
      </c>
      <c r="I300" s="148">
        <v>1</v>
      </c>
      <c r="J300" s="148">
        <v>0.8</v>
      </c>
      <c r="K300" s="148">
        <v>0</v>
      </c>
      <c r="L300" s="148">
        <v>0</v>
      </c>
      <c r="M300" s="147">
        <v>-100</v>
      </c>
      <c r="N300" s="147">
        <v>25</v>
      </c>
      <c r="O300" s="147">
        <v>25</v>
      </c>
      <c r="P300" s="148">
        <v>1</v>
      </c>
      <c r="Q300" s="147">
        <v>100</v>
      </c>
      <c r="R300" s="143"/>
      <c r="S300" s="143"/>
      <c r="T300" s="143"/>
      <c r="U300" s="143"/>
      <c r="V300" s="143"/>
      <c r="W300" s="143"/>
      <c r="X300" s="143"/>
    </row>
    <row r="301" spans="1:24" s="144" customFormat="1" ht="30" customHeight="1">
      <c r="A301" s="147">
        <f t="shared" si="20"/>
        <v>93.5</v>
      </c>
      <c r="B301" s="140" t="s">
        <v>2483</v>
      </c>
      <c r="C301" s="143" t="s">
        <v>1357</v>
      </c>
      <c r="D301" s="186">
        <f t="shared" si="21"/>
        <v>0</v>
      </c>
      <c r="E301" s="186"/>
      <c r="F301" s="152">
        <v>10</v>
      </c>
      <c r="G301" s="186">
        <f t="shared" si="19"/>
        <v>9.35</v>
      </c>
      <c r="H301" s="147">
        <v>50</v>
      </c>
      <c r="I301" s="148">
        <v>0.76</v>
      </c>
      <c r="J301" s="148">
        <v>0.98</v>
      </c>
      <c r="K301" s="148">
        <v>0</v>
      </c>
      <c r="L301" s="148">
        <v>0</v>
      </c>
      <c r="M301" s="147">
        <v>-100</v>
      </c>
      <c r="N301" s="147">
        <v>25</v>
      </c>
      <c r="O301" s="147">
        <v>25</v>
      </c>
      <c r="P301" s="148">
        <v>1</v>
      </c>
      <c r="Q301" s="147">
        <v>100</v>
      </c>
      <c r="R301" s="143"/>
      <c r="S301" s="143"/>
      <c r="T301" s="143"/>
      <c r="U301" s="143"/>
      <c r="V301" s="143"/>
      <c r="W301" s="143"/>
      <c r="X301" s="143"/>
    </row>
    <row r="302" spans="1:24" s="144" customFormat="1" ht="30" customHeight="1">
      <c r="A302" s="147">
        <f t="shared" si="20"/>
        <v>82</v>
      </c>
      <c r="B302" s="140" t="s">
        <v>2347</v>
      </c>
      <c r="C302" s="143" t="s">
        <v>73</v>
      </c>
      <c r="D302" s="186">
        <f t="shared" si="21"/>
        <v>0</v>
      </c>
      <c r="E302" s="186"/>
      <c r="F302" s="152">
        <v>8</v>
      </c>
      <c r="G302" s="186">
        <f t="shared" si="19"/>
        <v>10.25</v>
      </c>
      <c r="H302" s="147">
        <v>40</v>
      </c>
      <c r="I302" s="148">
        <v>0.65</v>
      </c>
      <c r="J302" s="148">
        <v>0.85</v>
      </c>
      <c r="K302" s="148">
        <v>0.25</v>
      </c>
      <c r="L302" s="148">
        <v>0</v>
      </c>
      <c r="M302" s="147">
        <v>-100</v>
      </c>
      <c r="N302" s="147">
        <v>25</v>
      </c>
      <c r="O302" s="147">
        <v>25</v>
      </c>
      <c r="P302" s="148">
        <v>1</v>
      </c>
      <c r="Q302" s="147">
        <v>100</v>
      </c>
      <c r="R302" s="143"/>
      <c r="S302" s="143"/>
      <c r="T302" s="143"/>
      <c r="U302" s="143"/>
      <c r="V302" s="143"/>
      <c r="W302" s="143"/>
      <c r="X302" s="143"/>
    </row>
    <row r="303" spans="1:24" ht="30" customHeight="1">
      <c r="A303" s="147">
        <f t="shared" si="20"/>
        <v>77.625</v>
      </c>
      <c r="B303" s="140" t="s">
        <v>2111</v>
      </c>
      <c r="C303" s="143" t="s">
        <v>73</v>
      </c>
      <c r="D303" s="186">
        <f t="shared" si="21"/>
        <v>0</v>
      </c>
      <c r="E303" s="186"/>
      <c r="F303" s="152">
        <v>9</v>
      </c>
      <c r="G303" s="186">
        <f t="shared" si="19"/>
        <v>8.625</v>
      </c>
      <c r="H303" s="147">
        <v>45</v>
      </c>
      <c r="I303" s="148">
        <v>0.9</v>
      </c>
      <c r="J303" s="148">
        <v>0.75</v>
      </c>
      <c r="K303" s="148">
        <v>0</v>
      </c>
      <c r="L303" s="148">
        <v>0</v>
      </c>
      <c r="M303" s="147">
        <v>-100</v>
      </c>
      <c r="N303" s="147">
        <v>25</v>
      </c>
      <c r="O303" s="147">
        <v>25</v>
      </c>
      <c r="P303" s="148">
        <v>1</v>
      </c>
      <c r="Q303" s="147">
        <v>100</v>
      </c>
    </row>
    <row r="304" spans="1:24" ht="30" customHeight="1">
      <c r="A304" s="147">
        <f t="shared" si="20"/>
        <v>73.350000000000009</v>
      </c>
      <c r="B304" s="149" t="s">
        <v>67</v>
      </c>
      <c r="C304" s="143" t="s">
        <v>73</v>
      </c>
      <c r="D304" s="186">
        <f t="shared" si="21"/>
        <v>0</v>
      </c>
      <c r="E304" s="186"/>
      <c r="F304" s="152">
        <v>9</v>
      </c>
      <c r="G304" s="186">
        <f t="shared" si="19"/>
        <v>8.15</v>
      </c>
      <c r="H304" s="147">
        <v>50</v>
      </c>
      <c r="I304" s="148">
        <v>0.5</v>
      </c>
      <c r="J304" s="148">
        <v>0.76</v>
      </c>
      <c r="K304" s="148">
        <v>0</v>
      </c>
      <c r="L304" s="148">
        <v>0</v>
      </c>
      <c r="M304" s="147">
        <v>-100</v>
      </c>
      <c r="N304" s="147">
        <v>25</v>
      </c>
      <c r="O304" s="147">
        <v>25</v>
      </c>
      <c r="P304" s="148">
        <v>1</v>
      </c>
      <c r="Q304" s="147">
        <v>100</v>
      </c>
    </row>
    <row r="305" spans="1:24" ht="30" customHeight="1">
      <c r="A305" s="147">
        <f t="shared" si="20"/>
        <v>72</v>
      </c>
      <c r="B305" s="140" t="s">
        <v>2367</v>
      </c>
      <c r="C305" s="143" t="s">
        <v>1358</v>
      </c>
      <c r="D305" s="186">
        <f t="shared" si="21"/>
        <v>0</v>
      </c>
      <c r="E305" s="186"/>
      <c r="F305" s="152">
        <v>9</v>
      </c>
      <c r="G305" s="186">
        <f t="shared" si="19"/>
        <v>8</v>
      </c>
      <c r="H305" s="147">
        <v>35</v>
      </c>
      <c r="I305" s="148">
        <v>0.65</v>
      </c>
      <c r="J305" s="148">
        <v>0.75</v>
      </c>
      <c r="K305" s="148">
        <v>0.1</v>
      </c>
      <c r="L305" s="148">
        <v>0</v>
      </c>
      <c r="M305" s="147">
        <v>-100</v>
      </c>
      <c r="N305" s="147">
        <v>25</v>
      </c>
      <c r="O305" s="147">
        <v>25</v>
      </c>
      <c r="P305" s="148">
        <v>1</v>
      </c>
      <c r="Q305" s="147">
        <v>100</v>
      </c>
    </row>
    <row r="306" spans="1:24" ht="30" customHeight="1">
      <c r="A306" s="147">
        <f t="shared" si="20"/>
        <v>72</v>
      </c>
      <c r="B306" s="140" t="s">
        <v>2368</v>
      </c>
      <c r="C306" s="143" t="s">
        <v>1358</v>
      </c>
      <c r="D306" s="186">
        <f t="shared" si="21"/>
        <v>0</v>
      </c>
      <c r="E306" s="186"/>
      <c r="F306" s="152">
        <v>9</v>
      </c>
      <c r="G306" s="186">
        <f t="shared" si="19"/>
        <v>8</v>
      </c>
      <c r="H306" s="147">
        <v>35</v>
      </c>
      <c r="I306" s="148">
        <v>0.65</v>
      </c>
      <c r="J306" s="148">
        <v>0.75</v>
      </c>
      <c r="K306" s="148">
        <v>0.1</v>
      </c>
      <c r="L306" s="148">
        <v>0</v>
      </c>
      <c r="M306" s="147">
        <v>-100</v>
      </c>
      <c r="N306" s="147">
        <v>25</v>
      </c>
      <c r="O306" s="147">
        <v>25</v>
      </c>
      <c r="P306" s="148">
        <v>1</v>
      </c>
      <c r="Q306" s="147">
        <v>100</v>
      </c>
    </row>
    <row r="307" spans="1:24" ht="30" customHeight="1">
      <c r="A307" s="147">
        <f t="shared" si="20"/>
        <v>72</v>
      </c>
      <c r="B307" s="140" t="s">
        <v>2369</v>
      </c>
      <c r="C307" s="143" t="s">
        <v>1358</v>
      </c>
      <c r="D307" s="186">
        <f t="shared" si="21"/>
        <v>0</v>
      </c>
      <c r="E307" s="186"/>
      <c r="F307" s="152">
        <v>9</v>
      </c>
      <c r="G307" s="186">
        <f t="shared" si="19"/>
        <v>8</v>
      </c>
      <c r="H307" s="147">
        <v>35</v>
      </c>
      <c r="I307" s="148">
        <v>0.65</v>
      </c>
      <c r="J307" s="148">
        <v>0.75</v>
      </c>
      <c r="K307" s="148">
        <v>0.1</v>
      </c>
      <c r="L307" s="148">
        <v>0</v>
      </c>
      <c r="M307" s="147">
        <v>-100</v>
      </c>
      <c r="N307" s="147">
        <v>25</v>
      </c>
      <c r="O307" s="147">
        <v>25</v>
      </c>
      <c r="P307" s="148">
        <v>1</v>
      </c>
      <c r="Q307" s="147">
        <v>100</v>
      </c>
    </row>
    <row r="308" spans="1:24" s="144" customFormat="1" ht="30" customHeight="1">
      <c r="A308" s="147">
        <f t="shared" si="20"/>
        <v>70.875</v>
      </c>
      <c r="B308" s="140" t="s">
        <v>2039</v>
      </c>
      <c r="C308" s="143" t="s">
        <v>73</v>
      </c>
      <c r="D308" s="186">
        <f t="shared" si="21"/>
        <v>0</v>
      </c>
      <c r="E308" s="186"/>
      <c r="F308" s="152">
        <v>9</v>
      </c>
      <c r="G308" s="186">
        <f t="shared" si="19"/>
        <v>7.875</v>
      </c>
      <c r="H308" s="147">
        <v>35</v>
      </c>
      <c r="I308" s="148">
        <v>0.75</v>
      </c>
      <c r="J308" s="148">
        <v>0.8</v>
      </c>
      <c r="K308" s="148">
        <v>0.1</v>
      </c>
      <c r="L308" s="148">
        <v>0.05</v>
      </c>
      <c r="M308" s="147">
        <v>-100</v>
      </c>
      <c r="N308" s="147">
        <v>25</v>
      </c>
      <c r="O308" s="147">
        <v>25</v>
      </c>
      <c r="P308" s="148">
        <v>1</v>
      </c>
      <c r="Q308" s="147">
        <v>100</v>
      </c>
      <c r="R308" s="143"/>
      <c r="S308" s="143"/>
      <c r="T308" s="143"/>
      <c r="U308" s="143"/>
      <c r="V308" s="143"/>
      <c r="W308" s="143"/>
      <c r="X308" s="143"/>
    </row>
    <row r="309" spans="1:24" ht="30" customHeight="1">
      <c r="A309" s="147">
        <f t="shared" si="20"/>
        <v>70</v>
      </c>
      <c r="B309" s="140" t="s">
        <v>2145</v>
      </c>
      <c r="C309" s="143" t="s">
        <v>2048</v>
      </c>
      <c r="D309" s="186">
        <f t="shared" si="21"/>
        <v>0</v>
      </c>
      <c r="E309" s="186"/>
      <c r="F309" s="152">
        <v>10</v>
      </c>
      <c r="G309" s="186">
        <f t="shared" si="19"/>
        <v>7</v>
      </c>
      <c r="H309" s="147">
        <v>30</v>
      </c>
      <c r="I309" s="148">
        <v>0.6</v>
      </c>
      <c r="J309" s="148">
        <v>0.6</v>
      </c>
      <c r="K309" s="148">
        <v>0.1</v>
      </c>
      <c r="L309" s="148">
        <v>0</v>
      </c>
      <c r="M309" s="147">
        <v>-100</v>
      </c>
      <c r="N309" s="147">
        <v>25</v>
      </c>
      <c r="O309" s="147">
        <v>25</v>
      </c>
      <c r="P309" s="148">
        <v>1</v>
      </c>
      <c r="Q309" s="147">
        <v>100</v>
      </c>
    </row>
    <row r="310" spans="1:24" ht="30" customHeight="1">
      <c r="A310" s="147">
        <f t="shared" si="20"/>
        <v>65</v>
      </c>
      <c r="B310" s="140" t="s">
        <v>2487</v>
      </c>
      <c r="C310" s="143" t="s">
        <v>1358</v>
      </c>
      <c r="D310" s="186">
        <f t="shared" si="21"/>
        <v>0</v>
      </c>
      <c r="E310" s="186"/>
      <c r="F310" s="152">
        <v>10</v>
      </c>
      <c r="G310" s="186">
        <f t="shared" si="19"/>
        <v>6.5</v>
      </c>
      <c r="H310" s="147">
        <v>30</v>
      </c>
      <c r="I310" s="148">
        <v>0.5</v>
      </c>
      <c r="J310" s="148">
        <v>0.9</v>
      </c>
      <c r="K310" s="148">
        <v>0</v>
      </c>
      <c r="L310" s="148">
        <v>0</v>
      </c>
      <c r="M310" s="147">
        <v>-100</v>
      </c>
      <c r="N310" s="147">
        <v>25</v>
      </c>
      <c r="O310" s="147">
        <v>25</v>
      </c>
      <c r="P310" s="148">
        <v>1</v>
      </c>
      <c r="Q310" s="147">
        <v>100</v>
      </c>
    </row>
    <row r="311" spans="1:24" s="144" customFormat="1" ht="30" customHeight="1">
      <c r="A311" s="147">
        <f t="shared" si="20"/>
        <v>62.75</v>
      </c>
      <c r="B311" s="140" t="s">
        <v>1679</v>
      </c>
      <c r="C311" s="143" t="s">
        <v>2048</v>
      </c>
      <c r="D311" s="186">
        <f t="shared" si="21"/>
        <v>0</v>
      </c>
      <c r="E311" s="186"/>
      <c r="F311" s="152">
        <v>10</v>
      </c>
      <c r="G311" s="186">
        <f t="shared" si="19"/>
        <v>6.2750000000000004</v>
      </c>
      <c r="H311" s="147">
        <v>20</v>
      </c>
      <c r="I311" s="148">
        <v>0.75</v>
      </c>
      <c r="J311" s="148">
        <v>1</v>
      </c>
      <c r="K311" s="148">
        <v>0.01</v>
      </c>
      <c r="L311" s="148">
        <v>0.02</v>
      </c>
      <c r="M311" s="147">
        <v>-100</v>
      </c>
      <c r="N311" s="147">
        <v>25</v>
      </c>
      <c r="O311" s="147">
        <v>25</v>
      </c>
      <c r="P311" s="148">
        <v>1</v>
      </c>
      <c r="Q311" s="147">
        <v>100</v>
      </c>
      <c r="R311" s="143"/>
      <c r="S311" s="143"/>
      <c r="T311" s="143"/>
      <c r="U311" s="143"/>
      <c r="V311" s="143"/>
      <c r="W311" s="143"/>
      <c r="X311" s="143"/>
    </row>
    <row r="312" spans="1:24" s="144" customFormat="1" ht="30" customHeight="1">
      <c r="A312" s="147">
        <f t="shared" si="20"/>
        <v>62.5</v>
      </c>
      <c r="B312" s="140" t="s">
        <v>2697</v>
      </c>
      <c r="C312" s="143" t="s">
        <v>1357</v>
      </c>
      <c r="D312" s="186">
        <f t="shared" si="21"/>
        <v>0</v>
      </c>
      <c r="E312" s="186"/>
      <c r="F312" s="152">
        <v>10</v>
      </c>
      <c r="G312" s="186">
        <f t="shared" si="19"/>
        <v>6.25</v>
      </c>
      <c r="H312" s="147">
        <v>50</v>
      </c>
      <c r="I312" s="148">
        <v>0.15</v>
      </c>
      <c r="J312" s="148">
        <v>0.35</v>
      </c>
      <c r="K312" s="148">
        <v>0</v>
      </c>
      <c r="L312" s="148">
        <v>0</v>
      </c>
      <c r="M312" s="147">
        <v>-100</v>
      </c>
      <c r="N312" s="147">
        <v>25</v>
      </c>
      <c r="O312" s="147">
        <v>25</v>
      </c>
      <c r="P312" s="148">
        <v>1</v>
      </c>
      <c r="Q312" s="147">
        <v>100</v>
      </c>
      <c r="R312" s="143"/>
      <c r="S312" s="143"/>
      <c r="T312" s="143"/>
      <c r="U312" s="143"/>
      <c r="V312" s="143"/>
      <c r="W312" s="143"/>
      <c r="X312" s="143"/>
    </row>
    <row r="313" spans="1:24" ht="30" customHeight="1">
      <c r="A313" s="147">
        <f t="shared" si="20"/>
        <v>61.6</v>
      </c>
      <c r="B313" s="140" t="s">
        <v>2380</v>
      </c>
      <c r="C313" s="143" t="s">
        <v>1358</v>
      </c>
      <c r="D313" s="186">
        <f t="shared" si="21"/>
        <v>0</v>
      </c>
      <c r="E313" s="186"/>
      <c r="F313" s="152">
        <v>8</v>
      </c>
      <c r="G313" s="186">
        <f t="shared" si="19"/>
        <v>7.7</v>
      </c>
      <c r="H313" s="147">
        <v>30</v>
      </c>
      <c r="I313" s="148">
        <v>0.9</v>
      </c>
      <c r="J313" s="148">
        <v>0.9</v>
      </c>
      <c r="K313" s="148">
        <v>0.02</v>
      </c>
      <c r="L313" s="148">
        <v>0</v>
      </c>
      <c r="M313" s="147">
        <v>-100</v>
      </c>
      <c r="N313" s="147">
        <v>25</v>
      </c>
      <c r="O313" s="147">
        <v>25</v>
      </c>
      <c r="P313" s="148">
        <v>1</v>
      </c>
      <c r="Q313" s="147">
        <v>100</v>
      </c>
    </row>
    <row r="314" spans="1:24" ht="30" customHeight="1">
      <c r="A314" s="147">
        <f t="shared" si="20"/>
        <v>61</v>
      </c>
      <c r="B314" s="140" t="s">
        <v>909</v>
      </c>
      <c r="C314" s="143" t="s">
        <v>73</v>
      </c>
      <c r="D314" s="186">
        <f t="shared" si="21"/>
        <v>0</v>
      </c>
      <c r="E314" s="186"/>
      <c r="F314" s="152">
        <v>8</v>
      </c>
      <c r="G314" s="186">
        <f t="shared" si="19"/>
        <v>7.625</v>
      </c>
      <c r="H314" s="147">
        <v>45</v>
      </c>
      <c r="I314" s="148">
        <v>0.65</v>
      </c>
      <c r="J314" s="148">
        <v>0.6</v>
      </c>
      <c r="K314" s="148">
        <v>0</v>
      </c>
      <c r="L314" s="148">
        <v>0</v>
      </c>
      <c r="M314" s="147">
        <v>-100</v>
      </c>
      <c r="N314" s="147">
        <v>25</v>
      </c>
      <c r="O314" s="147">
        <v>25</v>
      </c>
      <c r="P314" s="148">
        <v>1</v>
      </c>
      <c r="Q314" s="147">
        <v>100</v>
      </c>
    </row>
    <row r="315" spans="1:24" ht="30" customHeight="1">
      <c r="A315" s="147">
        <f t="shared" si="20"/>
        <v>59</v>
      </c>
      <c r="B315" s="140" t="s">
        <v>1973</v>
      </c>
      <c r="C315" s="143" t="s">
        <v>73</v>
      </c>
      <c r="D315" s="186">
        <f t="shared" si="21"/>
        <v>0</v>
      </c>
      <c r="E315" s="186"/>
      <c r="F315" s="152">
        <v>8</v>
      </c>
      <c r="G315" s="186">
        <f t="shared" si="19"/>
        <v>7.375</v>
      </c>
      <c r="H315" s="147">
        <v>37</v>
      </c>
      <c r="I315" s="148">
        <v>0.35</v>
      </c>
      <c r="J315" s="148">
        <v>0.6</v>
      </c>
      <c r="K315" s="148">
        <v>0.15</v>
      </c>
      <c r="L315" s="148">
        <v>0.02</v>
      </c>
      <c r="M315" s="147">
        <v>-100</v>
      </c>
      <c r="N315" s="147">
        <v>25</v>
      </c>
      <c r="O315" s="147">
        <v>25</v>
      </c>
      <c r="P315" s="148">
        <v>1</v>
      </c>
      <c r="Q315" s="147">
        <v>100</v>
      </c>
    </row>
    <row r="316" spans="1:24" ht="30" customHeight="1">
      <c r="A316" s="147">
        <f t="shared" si="20"/>
        <v>54</v>
      </c>
      <c r="B316" s="140" t="s">
        <v>2112</v>
      </c>
      <c r="C316" s="143" t="s">
        <v>73</v>
      </c>
      <c r="D316" s="186">
        <f t="shared" si="21"/>
        <v>0</v>
      </c>
      <c r="E316" s="186"/>
      <c r="F316" s="152">
        <v>8</v>
      </c>
      <c r="G316" s="186">
        <f t="shared" si="19"/>
        <v>6.75</v>
      </c>
      <c r="H316" s="147">
        <v>25</v>
      </c>
      <c r="I316" s="148">
        <v>0.9</v>
      </c>
      <c r="J316" s="148">
        <v>0.8</v>
      </c>
      <c r="K316" s="148">
        <v>0</v>
      </c>
      <c r="L316" s="148">
        <v>0</v>
      </c>
      <c r="M316" s="147">
        <v>-100</v>
      </c>
      <c r="N316" s="147">
        <v>25</v>
      </c>
      <c r="O316" s="147">
        <v>25</v>
      </c>
      <c r="P316" s="148">
        <v>1</v>
      </c>
      <c r="Q316" s="147">
        <v>100</v>
      </c>
    </row>
    <row r="317" spans="1:24" ht="30" customHeight="1">
      <c r="A317" s="147">
        <f t="shared" si="20"/>
        <v>52.5</v>
      </c>
      <c r="B317" s="140" t="s">
        <v>2343</v>
      </c>
      <c r="C317" s="143" t="s">
        <v>2048</v>
      </c>
      <c r="D317" s="186">
        <f t="shared" si="21"/>
        <v>0</v>
      </c>
      <c r="E317" s="186"/>
      <c r="F317" s="152">
        <v>10</v>
      </c>
      <c r="G317" s="186">
        <f t="shared" si="19"/>
        <v>5.25</v>
      </c>
      <c r="H317" s="147">
        <v>15</v>
      </c>
      <c r="I317" s="148">
        <v>0.75</v>
      </c>
      <c r="J317" s="148">
        <v>0.75</v>
      </c>
      <c r="K317" s="148">
        <v>0.01</v>
      </c>
      <c r="L317" s="148">
        <v>0.01</v>
      </c>
      <c r="M317" s="147">
        <v>-100</v>
      </c>
      <c r="N317" s="147">
        <v>25</v>
      </c>
      <c r="O317" s="147">
        <v>25</v>
      </c>
      <c r="P317" s="148">
        <v>1</v>
      </c>
      <c r="Q317" s="147">
        <v>100</v>
      </c>
    </row>
    <row r="318" spans="1:24" ht="30" customHeight="1">
      <c r="A318" s="147">
        <f t="shared" si="20"/>
        <v>51.75</v>
      </c>
      <c r="B318" s="140" t="s">
        <v>2400</v>
      </c>
      <c r="C318" s="143" t="s">
        <v>1358</v>
      </c>
      <c r="D318" s="186">
        <f t="shared" si="21"/>
        <v>0</v>
      </c>
      <c r="E318" s="186"/>
      <c r="F318" s="152">
        <v>6</v>
      </c>
      <c r="G318" s="186">
        <f t="shared" si="19"/>
        <v>8.625</v>
      </c>
      <c r="H318" s="147">
        <v>40</v>
      </c>
      <c r="I318" s="148">
        <v>0.5</v>
      </c>
      <c r="J318" s="148">
        <v>0.55000000000000004</v>
      </c>
      <c r="K318" s="148">
        <v>0.25</v>
      </c>
      <c r="L318" s="148">
        <v>0.05</v>
      </c>
      <c r="M318" s="147">
        <v>-100</v>
      </c>
      <c r="N318" s="147">
        <v>25</v>
      </c>
      <c r="O318" s="147">
        <v>25</v>
      </c>
      <c r="P318" s="148">
        <v>1</v>
      </c>
      <c r="Q318" s="147">
        <v>100</v>
      </c>
    </row>
    <row r="319" spans="1:24" ht="30" customHeight="1">
      <c r="A319" s="147">
        <f t="shared" si="20"/>
        <v>50.4</v>
      </c>
      <c r="B319" s="140" t="s">
        <v>1689</v>
      </c>
      <c r="C319" s="143" t="s">
        <v>1358</v>
      </c>
      <c r="D319" s="186">
        <f t="shared" si="21"/>
        <v>0</v>
      </c>
      <c r="E319" s="186"/>
      <c r="F319" s="152">
        <v>9</v>
      </c>
      <c r="G319" s="186">
        <f t="shared" si="19"/>
        <v>5.6</v>
      </c>
      <c r="H319" s="147">
        <v>31</v>
      </c>
      <c r="I319" s="148">
        <v>0.6</v>
      </c>
      <c r="J319" s="148">
        <v>0.4</v>
      </c>
      <c r="K319" s="148">
        <v>0</v>
      </c>
      <c r="L319" s="148">
        <v>0</v>
      </c>
      <c r="M319" s="147">
        <v>-100</v>
      </c>
      <c r="N319" s="147">
        <v>25</v>
      </c>
      <c r="O319" s="147">
        <v>25</v>
      </c>
      <c r="P319" s="148">
        <v>1</v>
      </c>
      <c r="Q319" s="147">
        <v>100</v>
      </c>
    </row>
    <row r="320" spans="1:24" ht="30" customHeight="1">
      <c r="A320" s="147">
        <f t="shared" si="20"/>
        <v>50</v>
      </c>
      <c r="B320" s="140" t="s">
        <v>2689</v>
      </c>
      <c r="C320" s="143" t="s">
        <v>1357</v>
      </c>
      <c r="D320" s="186">
        <f t="shared" si="21"/>
        <v>0</v>
      </c>
      <c r="E320" s="186"/>
      <c r="F320" s="152">
        <v>8</v>
      </c>
      <c r="G320" s="186">
        <f t="shared" si="19"/>
        <v>6.25</v>
      </c>
      <c r="H320" s="147">
        <v>45</v>
      </c>
      <c r="I320" s="148">
        <v>0.15</v>
      </c>
      <c r="J320" s="148">
        <v>0.55000000000000004</v>
      </c>
      <c r="K320" s="148">
        <v>0</v>
      </c>
      <c r="L320" s="148">
        <v>0</v>
      </c>
      <c r="M320" s="147">
        <v>-100</v>
      </c>
      <c r="N320" s="147">
        <v>25</v>
      </c>
      <c r="O320" s="147">
        <v>25</v>
      </c>
      <c r="P320" s="148">
        <v>1</v>
      </c>
      <c r="Q320" s="147">
        <v>100</v>
      </c>
    </row>
    <row r="321" spans="1:17" ht="30" customHeight="1">
      <c r="A321" s="147">
        <f t="shared" si="20"/>
        <v>46</v>
      </c>
      <c r="B321" s="140" t="s">
        <v>1754</v>
      </c>
      <c r="C321" s="143" t="s">
        <v>1357</v>
      </c>
      <c r="D321" s="186">
        <f t="shared" si="21"/>
        <v>0</v>
      </c>
      <c r="E321" s="186"/>
      <c r="F321" s="152">
        <v>8</v>
      </c>
      <c r="G321" s="186">
        <f t="shared" si="19"/>
        <v>5.75</v>
      </c>
      <c r="H321" s="147">
        <v>25</v>
      </c>
      <c r="I321" s="148">
        <v>0.6</v>
      </c>
      <c r="J321" s="148">
        <v>0.7</v>
      </c>
      <c r="K321" s="148">
        <v>0</v>
      </c>
      <c r="L321" s="148">
        <v>0</v>
      </c>
      <c r="M321" s="147">
        <v>-100</v>
      </c>
      <c r="N321" s="147">
        <v>25</v>
      </c>
      <c r="O321" s="147">
        <v>25</v>
      </c>
      <c r="P321" s="148">
        <v>1</v>
      </c>
      <c r="Q321" s="147">
        <v>100</v>
      </c>
    </row>
    <row r="322" spans="1:17" ht="30" customHeight="1">
      <c r="A322" s="147">
        <f t="shared" si="20"/>
        <v>45</v>
      </c>
      <c r="B322" s="140" t="s">
        <v>1582</v>
      </c>
      <c r="C322" s="143" t="s">
        <v>1358</v>
      </c>
      <c r="D322" s="186">
        <f t="shared" si="21"/>
        <v>0</v>
      </c>
      <c r="E322" s="186"/>
      <c r="F322" s="152">
        <v>6</v>
      </c>
      <c r="G322" s="186">
        <f t="shared" si="19"/>
        <v>7.5</v>
      </c>
      <c r="H322" s="147">
        <v>45</v>
      </c>
      <c r="I322" s="148">
        <v>0.6</v>
      </c>
      <c r="J322" s="148">
        <v>0.6</v>
      </c>
      <c r="K322" s="148">
        <v>0</v>
      </c>
      <c r="L322" s="148">
        <v>0</v>
      </c>
      <c r="M322" s="147">
        <v>-100</v>
      </c>
      <c r="N322" s="147">
        <v>25</v>
      </c>
      <c r="O322" s="147">
        <v>25</v>
      </c>
      <c r="P322" s="148">
        <v>1</v>
      </c>
      <c r="Q322" s="147">
        <v>100</v>
      </c>
    </row>
    <row r="323" spans="1:17" ht="30" customHeight="1">
      <c r="A323" s="147">
        <f t="shared" si="20"/>
        <v>44.800000000000004</v>
      </c>
      <c r="B323" s="140" t="s">
        <v>2096</v>
      </c>
      <c r="C323" s="143" t="s">
        <v>73</v>
      </c>
      <c r="D323" s="186">
        <f t="shared" si="21"/>
        <v>0</v>
      </c>
      <c r="E323" s="186"/>
      <c r="F323" s="152">
        <v>7</v>
      </c>
      <c r="G323" s="186">
        <f t="shared" si="19"/>
        <v>6.4</v>
      </c>
      <c r="H323" s="147">
        <v>25</v>
      </c>
      <c r="I323" s="148">
        <v>0.76</v>
      </c>
      <c r="J323" s="148">
        <v>0.8</v>
      </c>
      <c r="K323" s="148">
        <v>0</v>
      </c>
      <c r="L323" s="148">
        <v>0</v>
      </c>
      <c r="M323" s="147">
        <v>-100</v>
      </c>
      <c r="N323" s="147">
        <v>25</v>
      </c>
      <c r="O323" s="147">
        <v>25</v>
      </c>
      <c r="P323" s="148">
        <v>1</v>
      </c>
      <c r="Q323" s="147">
        <v>100</v>
      </c>
    </row>
    <row r="324" spans="1:17" ht="30" customHeight="1">
      <c r="A324" s="147">
        <f t="shared" si="20"/>
        <v>44.1</v>
      </c>
      <c r="B324" s="140" t="s">
        <v>1462</v>
      </c>
      <c r="C324" s="143" t="s">
        <v>1358</v>
      </c>
      <c r="D324" s="186">
        <f t="shared" si="21"/>
        <v>0</v>
      </c>
      <c r="E324" s="186"/>
      <c r="F324" s="152">
        <v>9</v>
      </c>
      <c r="G324" s="186">
        <f t="shared" si="19"/>
        <v>4.9000000000000004</v>
      </c>
      <c r="H324" s="147">
        <v>24</v>
      </c>
      <c r="I324" s="148">
        <v>0.6</v>
      </c>
      <c r="J324" s="148">
        <v>0.4</v>
      </c>
      <c r="K324" s="148">
        <v>0</v>
      </c>
      <c r="L324" s="148">
        <v>0</v>
      </c>
      <c r="M324" s="147">
        <v>-100</v>
      </c>
      <c r="N324" s="147">
        <v>25</v>
      </c>
      <c r="O324" s="147">
        <v>25</v>
      </c>
      <c r="P324" s="148">
        <v>1</v>
      </c>
      <c r="Q324" s="147">
        <v>100</v>
      </c>
    </row>
    <row r="325" spans="1:17" ht="30" customHeight="1">
      <c r="A325" s="147">
        <f t="shared" si="20"/>
        <v>42.524999999999999</v>
      </c>
      <c r="B325" s="140" t="s">
        <v>128</v>
      </c>
      <c r="C325" s="143" t="s">
        <v>1358</v>
      </c>
      <c r="D325" s="186">
        <f t="shared" si="21"/>
        <v>0</v>
      </c>
      <c r="E325" s="186"/>
      <c r="F325" s="152">
        <v>7</v>
      </c>
      <c r="G325" s="186">
        <f t="shared" si="19"/>
        <v>6.0750000000000002</v>
      </c>
      <c r="H325" s="147">
        <v>42</v>
      </c>
      <c r="I325" s="148">
        <v>0.6</v>
      </c>
      <c r="J325" s="148">
        <v>0.15</v>
      </c>
      <c r="K325" s="148">
        <v>0</v>
      </c>
      <c r="L325" s="148">
        <v>0</v>
      </c>
      <c r="M325" s="147">
        <v>-100</v>
      </c>
      <c r="N325" s="147">
        <v>25</v>
      </c>
      <c r="O325" s="147">
        <v>25</v>
      </c>
      <c r="P325" s="148">
        <v>1</v>
      </c>
      <c r="Q325" s="147">
        <v>100</v>
      </c>
    </row>
    <row r="326" spans="1:17" ht="30" customHeight="1">
      <c r="A326" s="147">
        <f t="shared" si="20"/>
        <v>42</v>
      </c>
      <c r="B326" s="140" t="s">
        <v>1842</v>
      </c>
      <c r="C326" s="143" t="s">
        <v>1357</v>
      </c>
      <c r="D326" s="186">
        <f t="shared" si="21"/>
        <v>0</v>
      </c>
      <c r="E326" s="186"/>
      <c r="F326" s="152">
        <v>7</v>
      </c>
      <c r="G326" s="186">
        <f t="shared" si="19"/>
        <v>6</v>
      </c>
      <c r="H326" s="147">
        <v>24</v>
      </c>
      <c r="I326" s="148">
        <v>0.6</v>
      </c>
      <c r="J326" s="148">
        <v>0.6</v>
      </c>
      <c r="K326" s="148">
        <v>0.1</v>
      </c>
      <c r="L326" s="148">
        <v>0.04</v>
      </c>
      <c r="M326" s="147">
        <v>-100</v>
      </c>
      <c r="N326" s="147">
        <v>25</v>
      </c>
      <c r="O326" s="147">
        <v>25</v>
      </c>
      <c r="P326" s="148">
        <v>1</v>
      </c>
      <c r="Q326" s="147">
        <v>100</v>
      </c>
    </row>
    <row r="327" spans="1:17" ht="30" customHeight="1">
      <c r="A327" s="147">
        <f t="shared" si="20"/>
        <v>40.5</v>
      </c>
      <c r="B327" s="140" t="s">
        <v>1668</v>
      </c>
      <c r="C327" s="143" t="s">
        <v>1357</v>
      </c>
      <c r="D327" s="186">
        <f t="shared" si="21"/>
        <v>0</v>
      </c>
      <c r="E327" s="186"/>
      <c r="F327" s="152">
        <v>9</v>
      </c>
      <c r="G327" s="186">
        <f t="shared" si="19"/>
        <v>4.5</v>
      </c>
      <c r="H327" s="147">
        <v>25</v>
      </c>
      <c r="I327" s="148">
        <v>0.2</v>
      </c>
      <c r="J327" s="148">
        <v>0.2</v>
      </c>
      <c r="K327" s="148">
        <v>0.15</v>
      </c>
      <c r="L327" s="148">
        <v>0.05</v>
      </c>
      <c r="M327" s="147">
        <v>-100</v>
      </c>
      <c r="N327" s="147">
        <v>25</v>
      </c>
      <c r="O327" s="147">
        <v>25</v>
      </c>
      <c r="P327" s="148">
        <v>1</v>
      </c>
      <c r="Q327" s="147">
        <v>100</v>
      </c>
    </row>
    <row r="328" spans="1:17" ht="30" customHeight="1">
      <c r="A328" s="147">
        <f t="shared" si="20"/>
        <v>40.5</v>
      </c>
      <c r="B328" s="140" t="s">
        <v>2379</v>
      </c>
      <c r="C328" s="143" t="s">
        <v>1357</v>
      </c>
      <c r="D328" s="186">
        <f t="shared" si="21"/>
        <v>0</v>
      </c>
      <c r="E328" s="186"/>
      <c r="F328" s="152">
        <v>9</v>
      </c>
      <c r="G328" s="186">
        <f t="shared" si="19"/>
        <v>4.5</v>
      </c>
      <c r="H328" s="147">
        <v>20</v>
      </c>
      <c r="I328" s="148">
        <v>0.3</v>
      </c>
      <c r="J328" s="148">
        <v>0.5</v>
      </c>
      <c r="K328" s="148">
        <v>0.05</v>
      </c>
      <c r="L328" s="148">
        <v>0</v>
      </c>
      <c r="M328" s="147">
        <v>-100</v>
      </c>
      <c r="N328" s="147">
        <v>25</v>
      </c>
      <c r="O328" s="147">
        <v>25</v>
      </c>
      <c r="P328" s="148">
        <v>1</v>
      </c>
      <c r="Q328" s="147">
        <v>100</v>
      </c>
    </row>
    <row r="329" spans="1:17" ht="30" customHeight="1">
      <c r="A329" s="147">
        <f t="shared" si="20"/>
        <v>40.25</v>
      </c>
      <c r="B329" s="140" t="s">
        <v>2486</v>
      </c>
      <c r="C329" s="143" t="s">
        <v>1358</v>
      </c>
      <c r="D329" s="186">
        <f t="shared" si="21"/>
        <v>0</v>
      </c>
      <c r="E329" s="186"/>
      <c r="F329" s="152">
        <v>7</v>
      </c>
      <c r="G329" s="186">
        <f t="shared" si="19"/>
        <v>5.75</v>
      </c>
      <c r="H329" s="147">
        <v>50</v>
      </c>
      <c r="I329" s="148">
        <v>0.15</v>
      </c>
      <c r="J329" s="148">
        <v>0.15</v>
      </c>
      <c r="K329" s="148">
        <v>0</v>
      </c>
      <c r="L329" s="148">
        <v>0</v>
      </c>
      <c r="M329" s="147">
        <v>-100</v>
      </c>
      <c r="N329" s="147">
        <v>25</v>
      </c>
      <c r="O329" s="147">
        <v>25</v>
      </c>
      <c r="P329" s="148">
        <v>1</v>
      </c>
      <c r="Q329" s="147">
        <v>100</v>
      </c>
    </row>
    <row r="330" spans="1:17" ht="30" customHeight="1">
      <c r="A330" s="147">
        <f t="shared" si="20"/>
        <v>36.450000000000003</v>
      </c>
      <c r="B330" s="140" t="s">
        <v>1205</v>
      </c>
      <c r="C330" s="143" t="s">
        <v>1358</v>
      </c>
      <c r="D330" s="186">
        <f t="shared" si="21"/>
        <v>0</v>
      </c>
      <c r="E330" s="186"/>
      <c r="F330" s="152">
        <v>6</v>
      </c>
      <c r="G330" s="186">
        <f t="shared" ref="G330:G361" si="22">((I330*N330)+(J330*O330)+(K330*Q330)+(L330*M330)+(P330*H330))/10</f>
        <v>6.0750000000000002</v>
      </c>
      <c r="H330" s="147">
        <v>29</v>
      </c>
      <c r="I330" s="148">
        <v>0.6</v>
      </c>
      <c r="J330" s="148">
        <v>0.67</v>
      </c>
      <c r="K330" s="148">
        <v>0</v>
      </c>
      <c r="L330" s="148">
        <v>0</v>
      </c>
      <c r="M330" s="147">
        <v>-100</v>
      </c>
      <c r="N330" s="147">
        <v>25</v>
      </c>
      <c r="O330" s="147">
        <v>25</v>
      </c>
      <c r="P330" s="148">
        <v>1</v>
      </c>
      <c r="Q330" s="147">
        <v>100</v>
      </c>
    </row>
    <row r="331" spans="1:17" ht="30" customHeight="1">
      <c r="A331" s="147">
        <f t="shared" ref="A331:A362" si="23">F331*G331</f>
        <v>36</v>
      </c>
      <c r="B331" s="140" t="s">
        <v>1755</v>
      </c>
      <c r="C331" s="143" t="s">
        <v>1358</v>
      </c>
      <c r="D331" s="186">
        <f t="shared" ref="D331:D362" si="24">(E331*0.17)*G331</f>
        <v>0</v>
      </c>
      <c r="E331" s="186"/>
      <c r="F331" s="152">
        <v>6</v>
      </c>
      <c r="G331" s="186">
        <f t="shared" si="22"/>
        <v>6</v>
      </c>
      <c r="H331" s="147">
        <v>30</v>
      </c>
      <c r="I331" s="148">
        <v>0.6</v>
      </c>
      <c r="J331" s="148">
        <v>0.6</v>
      </c>
      <c r="K331" s="148">
        <v>0</v>
      </c>
      <c r="L331" s="148">
        <v>0</v>
      </c>
      <c r="M331" s="147">
        <v>-100</v>
      </c>
      <c r="N331" s="147">
        <v>25</v>
      </c>
      <c r="O331" s="147">
        <v>25</v>
      </c>
      <c r="P331" s="148">
        <v>1</v>
      </c>
      <c r="Q331" s="147">
        <v>100</v>
      </c>
    </row>
    <row r="332" spans="1:17" ht="30" customHeight="1">
      <c r="A332" s="147">
        <f t="shared" si="23"/>
        <v>35.699999999999996</v>
      </c>
      <c r="B332" s="140" t="s">
        <v>2452</v>
      </c>
      <c r="C332" s="143" t="s">
        <v>1358</v>
      </c>
      <c r="D332" s="186">
        <f t="shared" si="24"/>
        <v>0</v>
      </c>
      <c r="E332" s="186"/>
      <c r="F332" s="152">
        <v>7</v>
      </c>
      <c r="G332" s="186">
        <f t="shared" si="22"/>
        <v>5.0999999999999996</v>
      </c>
      <c r="H332" s="147">
        <v>15</v>
      </c>
      <c r="I332" s="148">
        <v>0.45</v>
      </c>
      <c r="J332" s="148">
        <v>0.99</v>
      </c>
      <c r="K332" s="148">
        <v>0</v>
      </c>
      <c r="L332" s="148">
        <v>0</v>
      </c>
      <c r="M332" s="147">
        <v>-100</v>
      </c>
      <c r="N332" s="147">
        <v>25</v>
      </c>
      <c r="O332" s="147">
        <v>25</v>
      </c>
      <c r="P332" s="148">
        <v>1</v>
      </c>
      <c r="Q332" s="147">
        <v>100</v>
      </c>
    </row>
    <row r="333" spans="1:17" ht="30" customHeight="1">
      <c r="A333" s="147">
        <f t="shared" si="23"/>
        <v>35</v>
      </c>
      <c r="B333" s="140" t="s">
        <v>2450</v>
      </c>
      <c r="C333" s="143" t="s">
        <v>1358</v>
      </c>
      <c r="D333" s="186">
        <f t="shared" si="24"/>
        <v>0</v>
      </c>
      <c r="E333" s="186"/>
      <c r="F333" s="152">
        <v>7</v>
      </c>
      <c r="G333" s="186">
        <f t="shared" si="22"/>
        <v>5</v>
      </c>
      <c r="H333" s="147">
        <v>15</v>
      </c>
      <c r="I333" s="148">
        <v>0.45</v>
      </c>
      <c r="J333" s="148">
        <v>0.95</v>
      </c>
      <c r="K333" s="148">
        <v>0</v>
      </c>
      <c r="L333" s="148">
        <v>0</v>
      </c>
      <c r="M333" s="147">
        <v>-100</v>
      </c>
      <c r="N333" s="147">
        <v>25</v>
      </c>
      <c r="O333" s="147">
        <v>25</v>
      </c>
      <c r="P333" s="148">
        <v>1</v>
      </c>
      <c r="Q333" s="147">
        <v>100</v>
      </c>
    </row>
    <row r="334" spans="1:17" ht="30" customHeight="1">
      <c r="A334" s="147">
        <f t="shared" si="23"/>
        <v>33.5</v>
      </c>
      <c r="B334" s="140" t="s">
        <v>2370</v>
      </c>
      <c r="C334" s="143" t="s">
        <v>1358</v>
      </c>
      <c r="D334" s="186">
        <f t="shared" si="24"/>
        <v>0</v>
      </c>
      <c r="E334" s="186"/>
      <c r="F334" s="152">
        <v>10</v>
      </c>
      <c r="G334" s="186">
        <f t="shared" si="22"/>
        <v>3.35</v>
      </c>
      <c r="H334" s="147">
        <v>15</v>
      </c>
      <c r="I334" s="148">
        <v>0.25</v>
      </c>
      <c r="J334" s="148">
        <v>0.45</v>
      </c>
      <c r="K334" s="148">
        <v>0.01</v>
      </c>
      <c r="L334" s="148">
        <v>0</v>
      </c>
      <c r="M334" s="147">
        <v>-100</v>
      </c>
      <c r="N334" s="147">
        <v>25</v>
      </c>
      <c r="O334" s="147">
        <v>25</v>
      </c>
      <c r="P334" s="148">
        <v>1</v>
      </c>
      <c r="Q334" s="147">
        <v>100</v>
      </c>
    </row>
    <row r="335" spans="1:17" ht="30" customHeight="1">
      <c r="A335" s="147">
        <f t="shared" si="23"/>
        <v>33</v>
      </c>
      <c r="B335" s="140" t="s">
        <v>2419</v>
      </c>
      <c r="C335" s="143" t="s">
        <v>1358</v>
      </c>
      <c r="D335" s="186">
        <f t="shared" si="24"/>
        <v>0</v>
      </c>
      <c r="E335" s="186"/>
      <c r="F335" s="152">
        <v>6</v>
      </c>
      <c r="G335" s="186">
        <f t="shared" si="22"/>
        <v>5.5</v>
      </c>
      <c r="H335" s="147">
        <v>20</v>
      </c>
      <c r="I335" s="148">
        <v>0.75</v>
      </c>
      <c r="J335" s="148">
        <v>0.65</v>
      </c>
      <c r="K335" s="148">
        <v>0</v>
      </c>
      <c r="L335" s="148">
        <v>0</v>
      </c>
      <c r="M335" s="147">
        <v>-100</v>
      </c>
      <c r="N335" s="147">
        <v>25</v>
      </c>
      <c r="O335" s="147">
        <v>25</v>
      </c>
      <c r="P335" s="148">
        <v>1</v>
      </c>
      <c r="Q335" s="147">
        <v>100</v>
      </c>
    </row>
    <row r="336" spans="1:17" ht="30" customHeight="1">
      <c r="A336" s="147">
        <f t="shared" si="23"/>
        <v>31.875</v>
      </c>
      <c r="B336" s="140" t="s">
        <v>1799</v>
      </c>
      <c r="C336" s="143" t="s">
        <v>73</v>
      </c>
      <c r="D336" s="186">
        <f t="shared" si="24"/>
        <v>0</v>
      </c>
      <c r="E336" s="186"/>
      <c r="F336" s="152">
        <v>5</v>
      </c>
      <c r="G336" s="186">
        <f t="shared" si="22"/>
        <v>6.375</v>
      </c>
      <c r="H336" s="147">
        <v>25</v>
      </c>
      <c r="I336" s="148">
        <v>0.65</v>
      </c>
      <c r="J336" s="148">
        <v>0.5</v>
      </c>
      <c r="K336" s="148">
        <v>0.1</v>
      </c>
      <c r="L336" s="148">
        <v>0</v>
      </c>
      <c r="M336" s="147">
        <v>-100</v>
      </c>
      <c r="N336" s="147">
        <v>25</v>
      </c>
      <c r="O336" s="147">
        <v>25</v>
      </c>
      <c r="P336" s="148">
        <v>1</v>
      </c>
      <c r="Q336" s="147">
        <v>100</v>
      </c>
    </row>
    <row r="337" spans="1:17" ht="30" customHeight="1">
      <c r="A337" s="147">
        <f t="shared" si="23"/>
        <v>31.5</v>
      </c>
      <c r="B337" s="140" t="s">
        <v>1583</v>
      </c>
      <c r="C337" s="143" t="s">
        <v>1358</v>
      </c>
      <c r="D337" s="186">
        <f t="shared" si="24"/>
        <v>0</v>
      </c>
      <c r="E337" s="186"/>
      <c r="F337" s="152">
        <v>4</v>
      </c>
      <c r="G337" s="186">
        <f t="shared" si="22"/>
        <v>7.875</v>
      </c>
      <c r="H337" s="147">
        <v>40</v>
      </c>
      <c r="I337" s="148">
        <v>0.15</v>
      </c>
      <c r="J337" s="148">
        <v>0</v>
      </c>
      <c r="K337" s="148">
        <v>0.5</v>
      </c>
      <c r="L337" s="148">
        <v>0.15</v>
      </c>
      <c r="M337" s="147">
        <v>-100</v>
      </c>
      <c r="N337" s="147">
        <v>25</v>
      </c>
      <c r="O337" s="147">
        <v>25</v>
      </c>
      <c r="P337" s="148">
        <v>1</v>
      </c>
      <c r="Q337" s="147">
        <v>100</v>
      </c>
    </row>
    <row r="338" spans="1:17" ht="30" customHeight="1">
      <c r="A338" s="147">
        <f t="shared" si="23"/>
        <v>31.5</v>
      </c>
      <c r="B338" s="140" t="s">
        <v>2451</v>
      </c>
      <c r="C338" s="143" t="s">
        <v>1358</v>
      </c>
      <c r="D338" s="186">
        <f t="shared" si="24"/>
        <v>0</v>
      </c>
      <c r="E338" s="186"/>
      <c r="F338" s="152">
        <v>7</v>
      </c>
      <c r="G338" s="186">
        <f t="shared" si="22"/>
        <v>4.5</v>
      </c>
      <c r="H338" s="147">
        <v>15</v>
      </c>
      <c r="I338" s="148">
        <v>0.45</v>
      </c>
      <c r="J338" s="148">
        <v>0.75</v>
      </c>
      <c r="K338" s="148">
        <v>0</v>
      </c>
      <c r="L338" s="148">
        <v>0</v>
      </c>
      <c r="M338" s="147">
        <v>-100</v>
      </c>
      <c r="N338" s="147">
        <v>25</v>
      </c>
      <c r="O338" s="147">
        <v>25</v>
      </c>
      <c r="P338" s="148">
        <v>1</v>
      </c>
      <c r="Q338" s="147">
        <v>100</v>
      </c>
    </row>
    <row r="339" spans="1:17" ht="30" customHeight="1">
      <c r="A339" s="147">
        <f t="shared" si="23"/>
        <v>29.75</v>
      </c>
      <c r="B339" s="140" t="s">
        <v>1221</v>
      </c>
      <c r="C339" s="143" t="s">
        <v>1358</v>
      </c>
      <c r="D339" s="186">
        <f t="shared" si="24"/>
        <v>0</v>
      </c>
      <c r="E339" s="186"/>
      <c r="F339" s="152">
        <v>7</v>
      </c>
      <c r="G339" s="186">
        <f t="shared" si="22"/>
        <v>4.25</v>
      </c>
      <c r="H339" s="147">
        <v>5</v>
      </c>
      <c r="I339" s="148">
        <v>0.6</v>
      </c>
      <c r="J339" s="148">
        <v>0.9</v>
      </c>
      <c r="K339" s="148">
        <v>0</v>
      </c>
      <c r="L339" s="148">
        <v>0</v>
      </c>
      <c r="M339" s="147">
        <v>-100</v>
      </c>
      <c r="N339" s="147">
        <v>25</v>
      </c>
      <c r="O339" s="147">
        <v>25</v>
      </c>
      <c r="P339" s="148">
        <v>1</v>
      </c>
      <c r="Q339" s="147">
        <v>100</v>
      </c>
    </row>
    <row r="340" spans="1:17" ht="30" customHeight="1">
      <c r="A340" s="147">
        <f t="shared" si="23"/>
        <v>29.375</v>
      </c>
      <c r="B340" s="140" t="s">
        <v>2046</v>
      </c>
      <c r="C340" s="143" t="s">
        <v>1358</v>
      </c>
      <c r="D340" s="186">
        <f t="shared" si="24"/>
        <v>0</v>
      </c>
      <c r="E340" s="186"/>
      <c r="F340" s="152">
        <v>5</v>
      </c>
      <c r="G340" s="186">
        <f t="shared" si="22"/>
        <v>5.875</v>
      </c>
      <c r="H340" s="147">
        <v>32</v>
      </c>
      <c r="I340" s="148">
        <v>0.1</v>
      </c>
      <c r="J340" s="148">
        <v>0.25</v>
      </c>
      <c r="K340" s="148">
        <v>0.18</v>
      </c>
      <c r="L340" s="148">
        <v>0</v>
      </c>
      <c r="M340" s="147">
        <v>-100</v>
      </c>
      <c r="N340" s="147">
        <v>25</v>
      </c>
      <c r="O340" s="147">
        <v>25</v>
      </c>
      <c r="P340" s="148">
        <v>1</v>
      </c>
      <c r="Q340" s="147">
        <v>100</v>
      </c>
    </row>
    <row r="341" spans="1:17" ht="30" customHeight="1">
      <c r="A341" s="147">
        <f t="shared" si="23"/>
        <v>29.25</v>
      </c>
      <c r="B341" s="140" t="s">
        <v>876</v>
      </c>
      <c r="C341" s="143" t="s">
        <v>1358</v>
      </c>
      <c r="D341" s="186">
        <f t="shared" si="24"/>
        <v>0</v>
      </c>
      <c r="E341" s="186"/>
      <c r="F341" s="152">
        <v>5</v>
      </c>
      <c r="G341" s="186">
        <f t="shared" si="22"/>
        <v>5.85</v>
      </c>
      <c r="H341" s="147">
        <v>35</v>
      </c>
      <c r="I341" s="148">
        <v>0.6</v>
      </c>
      <c r="J341" s="148">
        <v>0.34</v>
      </c>
      <c r="K341" s="148">
        <v>0</v>
      </c>
      <c r="L341" s="148">
        <v>0</v>
      </c>
      <c r="M341" s="147">
        <v>-100</v>
      </c>
      <c r="N341" s="147">
        <v>25</v>
      </c>
      <c r="O341" s="147">
        <v>25</v>
      </c>
      <c r="P341" s="148">
        <v>1</v>
      </c>
      <c r="Q341" s="147">
        <v>100</v>
      </c>
    </row>
    <row r="342" spans="1:17" ht="30" customHeight="1">
      <c r="A342" s="147">
        <f t="shared" si="23"/>
        <v>28.8</v>
      </c>
      <c r="B342" s="140" t="s">
        <v>1229</v>
      </c>
      <c r="C342" s="143" t="s">
        <v>1357</v>
      </c>
      <c r="D342" s="186">
        <f t="shared" si="24"/>
        <v>0</v>
      </c>
      <c r="E342" s="186"/>
      <c r="F342" s="152">
        <v>8</v>
      </c>
      <c r="G342" s="186">
        <f t="shared" si="22"/>
        <v>3.6</v>
      </c>
      <c r="H342" s="147">
        <v>36</v>
      </c>
      <c r="I342" s="148">
        <v>0</v>
      </c>
      <c r="J342" s="148">
        <v>0</v>
      </c>
      <c r="K342" s="148">
        <v>0</v>
      </c>
      <c r="L342" s="148">
        <v>0</v>
      </c>
      <c r="M342" s="147">
        <v>-100</v>
      </c>
      <c r="N342" s="147">
        <v>25</v>
      </c>
      <c r="O342" s="147">
        <v>25</v>
      </c>
      <c r="P342" s="148">
        <v>1</v>
      </c>
      <c r="Q342" s="147">
        <v>100</v>
      </c>
    </row>
    <row r="343" spans="1:17" ht="30" customHeight="1">
      <c r="A343" s="147">
        <f t="shared" si="23"/>
        <v>28.75</v>
      </c>
      <c r="B343" s="140" t="s">
        <v>2692</v>
      </c>
      <c r="C343" s="143" t="s">
        <v>1358</v>
      </c>
      <c r="D343" s="186">
        <f t="shared" si="24"/>
        <v>0</v>
      </c>
      <c r="E343" s="186"/>
      <c r="F343" s="152">
        <v>5</v>
      </c>
      <c r="G343" s="186">
        <f t="shared" si="22"/>
        <v>5.75</v>
      </c>
      <c r="H343" s="147">
        <v>15</v>
      </c>
      <c r="I343" s="148">
        <v>0.15</v>
      </c>
      <c r="J343" s="148">
        <v>1.55</v>
      </c>
      <c r="K343" s="148">
        <v>0</v>
      </c>
      <c r="L343" s="148">
        <v>0</v>
      </c>
      <c r="M343" s="147">
        <v>-100</v>
      </c>
      <c r="N343" s="147">
        <v>25</v>
      </c>
      <c r="O343" s="147">
        <v>25</v>
      </c>
      <c r="P343" s="148">
        <v>1</v>
      </c>
      <c r="Q343" s="147">
        <v>100</v>
      </c>
    </row>
    <row r="344" spans="1:17" ht="30" customHeight="1">
      <c r="A344" s="147">
        <f t="shared" si="23"/>
        <v>26.75</v>
      </c>
      <c r="B344" s="149" t="s">
        <v>51</v>
      </c>
      <c r="C344" s="143" t="s">
        <v>1358</v>
      </c>
      <c r="D344" s="186">
        <f t="shared" si="24"/>
        <v>0</v>
      </c>
      <c r="E344" s="186"/>
      <c r="F344" s="152">
        <v>5</v>
      </c>
      <c r="G344" s="186">
        <f t="shared" si="22"/>
        <v>5.35</v>
      </c>
      <c r="H344" s="147">
        <v>26</v>
      </c>
      <c r="I344" s="148">
        <v>0.6</v>
      </c>
      <c r="J344" s="148">
        <v>0.5</v>
      </c>
      <c r="K344" s="148">
        <v>0</v>
      </c>
      <c r="L344" s="148">
        <v>0</v>
      </c>
      <c r="M344" s="147">
        <v>-100</v>
      </c>
      <c r="N344" s="147">
        <v>25</v>
      </c>
      <c r="O344" s="147">
        <v>25</v>
      </c>
      <c r="P344" s="148">
        <v>1</v>
      </c>
      <c r="Q344" s="147">
        <v>100</v>
      </c>
    </row>
    <row r="345" spans="1:17" ht="30" customHeight="1">
      <c r="A345" s="147">
        <f t="shared" si="23"/>
        <v>25.025000000000002</v>
      </c>
      <c r="B345" s="149" t="s">
        <v>3</v>
      </c>
      <c r="C345" s="143" t="s">
        <v>2699</v>
      </c>
      <c r="D345" s="186">
        <f t="shared" si="24"/>
        <v>0</v>
      </c>
      <c r="E345" s="186"/>
      <c r="F345" s="152">
        <v>7</v>
      </c>
      <c r="G345" s="186">
        <f t="shared" si="22"/>
        <v>3.5750000000000002</v>
      </c>
      <c r="H345" s="147">
        <v>19</v>
      </c>
      <c r="I345" s="148">
        <v>0.6</v>
      </c>
      <c r="J345" s="148">
        <v>7.0000000000000007E-2</v>
      </c>
      <c r="K345" s="148">
        <v>0</v>
      </c>
      <c r="L345" s="148">
        <v>0</v>
      </c>
      <c r="M345" s="147">
        <v>-100</v>
      </c>
      <c r="N345" s="147">
        <v>25</v>
      </c>
      <c r="O345" s="147">
        <v>25</v>
      </c>
      <c r="P345" s="148">
        <v>1</v>
      </c>
      <c r="Q345" s="147">
        <v>100</v>
      </c>
    </row>
    <row r="346" spans="1:17" ht="30" customHeight="1">
      <c r="A346" s="147">
        <f t="shared" si="23"/>
        <v>24.9</v>
      </c>
      <c r="B346" s="140" t="s">
        <v>1970</v>
      </c>
      <c r="C346" s="143" t="s">
        <v>1358</v>
      </c>
      <c r="D346" s="186">
        <f t="shared" si="24"/>
        <v>0</v>
      </c>
      <c r="E346" s="186"/>
      <c r="F346" s="152">
        <v>4</v>
      </c>
      <c r="G346" s="186">
        <f t="shared" si="22"/>
        <v>6.2249999999999996</v>
      </c>
      <c r="H346" s="147">
        <v>31</v>
      </c>
      <c r="I346" s="148">
        <v>0.6</v>
      </c>
      <c r="J346" s="148">
        <v>0.65</v>
      </c>
      <c r="K346" s="148">
        <v>0</v>
      </c>
      <c r="L346" s="148">
        <v>0</v>
      </c>
      <c r="M346" s="147">
        <v>-100</v>
      </c>
      <c r="N346" s="147">
        <v>25</v>
      </c>
      <c r="O346" s="147">
        <v>25</v>
      </c>
      <c r="P346" s="148">
        <v>1</v>
      </c>
      <c r="Q346" s="147">
        <v>100</v>
      </c>
    </row>
    <row r="347" spans="1:17" ht="30" customHeight="1">
      <c r="A347" s="147">
        <f t="shared" si="23"/>
        <v>24.75</v>
      </c>
      <c r="B347" s="140" t="s">
        <v>2422</v>
      </c>
      <c r="C347" s="143" t="s">
        <v>1358</v>
      </c>
      <c r="D347" s="186">
        <f t="shared" si="24"/>
        <v>0</v>
      </c>
      <c r="E347" s="186"/>
      <c r="F347" s="152">
        <v>5</v>
      </c>
      <c r="G347" s="186">
        <f t="shared" si="22"/>
        <v>4.95</v>
      </c>
      <c r="H347" s="147">
        <v>12</v>
      </c>
      <c r="I347" s="148">
        <v>0.75</v>
      </c>
      <c r="J347" s="148">
        <v>0.75</v>
      </c>
      <c r="K347" s="148">
        <v>0</v>
      </c>
      <c r="L347" s="148">
        <v>0</v>
      </c>
      <c r="M347" s="147">
        <v>-100</v>
      </c>
      <c r="N347" s="147">
        <v>25</v>
      </c>
      <c r="O347" s="147">
        <v>25</v>
      </c>
      <c r="P347" s="148">
        <v>1</v>
      </c>
      <c r="Q347" s="147">
        <v>100</v>
      </c>
    </row>
    <row r="348" spans="1:17" ht="30" customHeight="1">
      <c r="A348" s="147">
        <f t="shared" si="23"/>
        <v>24.299999999999997</v>
      </c>
      <c r="B348" s="140" t="s">
        <v>1137</v>
      </c>
      <c r="C348" s="143" t="s">
        <v>1358</v>
      </c>
      <c r="D348" s="186">
        <f t="shared" si="24"/>
        <v>0</v>
      </c>
      <c r="E348" s="186"/>
      <c r="F348" s="152">
        <v>6</v>
      </c>
      <c r="G348" s="186">
        <f t="shared" si="22"/>
        <v>4.05</v>
      </c>
      <c r="H348" s="147">
        <v>3</v>
      </c>
      <c r="I348" s="148">
        <v>0.6</v>
      </c>
      <c r="J348" s="148">
        <v>0.9</v>
      </c>
      <c r="K348" s="148">
        <v>0</v>
      </c>
      <c r="L348" s="148">
        <v>0</v>
      </c>
      <c r="M348" s="147">
        <v>-100</v>
      </c>
      <c r="N348" s="147">
        <v>25</v>
      </c>
      <c r="O348" s="147">
        <v>25</v>
      </c>
      <c r="P348" s="148">
        <v>1</v>
      </c>
      <c r="Q348" s="147">
        <v>100</v>
      </c>
    </row>
    <row r="349" spans="1:17" ht="30" customHeight="1">
      <c r="A349" s="147">
        <f t="shared" si="23"/>
        <v>23.5</v>
      </c>
      <c r="B349" s="140" t="s">
        <v>2420</v>
      </c>
      <c r="C349" s="143" t="s">
        <v>1358</v>
      </c>
      <c r="D349" s="186">
        <f t="shared" si="24"/>
        <v>0</v>
      </c>
      <c r="E349" s="186"/>
      <c r="F349" s="152">
        <v>5</v>
      </c>
      <c r="G349" s="186">
        <f t="shared" si="22"/>
        <v>4.7</v>
      </c>
      <c r="H349" s="147">
        <v>12</v>
      </c>
      <c r="I349" s="148">
        <v>0.9</v>
      </c>
      <c r="J349" s="148">
        <v>0.5</v>
      </c>
      <c r="K349" s="148">
        <v>0</v>
      </c>
      <c r="L349" s="148">
        <v>0</v>
      </c>
      <c r="M349" s="147">
        <v>-100</v>
      </c>
      <c r="N349" s="147">
        <v>25</v>
      </c>
      <c r="O349" s="147">
        <v>25</v>
      </c>
      <c r="P349" s="148">
        <v>1</v>
      </c>
      <c r="Q349" s="147">
        <v>100</v>
      </c>
    </row>
    <row r="350" spans="1:17" ht="30" customHeight="1">
      <c r="A350" s="147">
        <f t="shared" si="23"/>
        <v>23.4</v>
      </c>
      <c r="B350" s="140" t="s">
        <v>992</v>
      </c>
      <c r="C350" s="143" t="s">
        <v>1357</v>
      </c>
      <c r="D350" s="186">
        <f t="shared" si="24"/>
        <v>0</v>
      </c>
      <c r="E350" s="186"/>
      <c r="F350" s="152">
        <v>6</v>
      </c>
      <c r="G350" s="186">
        <f t="shared" si="22"/>
        <v>3.9</v>
      </c>
      <c r="H350" s="147">
        <v>39</v>
      </c>
      <c r="I350" s="148">
        <v>0</v>
      </c>
      <c r="J350" s="148">
        <v>0</v>
      </c>
      <c r="K350" s="148">
        <v>0</v>
      </c>
      <c r="L350" s="148">
        <v>0</v>
      </c>
      <c r="M350" s="147">
        <v>-100</v>
      </c>
      <c r="N350" s="147">
        <v>25</v>
      </c>
      <c r="O350" s="147">
        <v>25</v>
      </c>
      <c r="P350" s="148">
        <v>1</v>
      </c>
      <c r="Q350" s="147">
        <v>100</v>
      </c>
    </row>
    <row r="351" spans="1:17" ht="30" customHeight="1">
      <c r="A351" s="147">
        <f t="shared" si="23"/>
        <v>23.25</v>
      </c>
      <c r="B351" s="140" t="s">
        <v>1011</v>
      </c>
      <c r="C351" s="143" t="s">
        <v>1358</v>
      </c>
      <c r="D351" s="186">
        <f t="shared" si="24"/>
        <v>0</v>
      </c>
      <c r="E351" s="186"/>
      <c r="F351" s="152">
        <v>5</v>
      </c>
      <c r="G351" s="186">
        <f t="shared" si="22"/>
        <v>4.6500000000000004</v>
      </c>
      <c r="H351" s="147">
        <v>14</v>
      </c>
      <c r="I351" s="148">
        <v>0.6</v>
      </c>
      <c r="J351" s="148">
        <v>0.7</v>
      </c>
      <c r="K351" s="148">
        <v>0</v>
      </c>
      <c r="L351" s="148">
        <v>0</v>
      </c>
      <c r="M351" s="147">
        <v>-100</v>
      </c>
      <c r="N351" s="147">
        <v>25</v>
      </c>
      <c r="O351" s="147">
        <v>25</v>
      </c>
      <c r="P351" s="148">
        <v>1</v>
      </c>
      <c r="Q351" s="147">
        <v>100</v>
      </c>
    </row>
    <row r="352" spans="1:17" ht="30" customHeight="1">
      <c r="A352" s="147">
        <f t="shared" si="23"/>
        <v>22.799999999999997</v>
      </c>
      <c r="B352" s="140" t="s">
        <v>1006</v>
      </c>
      <c r="C352" s="143" t="s">
        <v>1358</v>
      </c>
      <c r="D352" s="186">
        <f t="shared" si="24"/>
        <v>0</v>
      </c>
      <c r="E352" s="186"/>
      <c r="F352" s="152">
        <v>3</v>
      </c>
      <c r="G352" s="186">
        <f t="shared" si="22"/>
        <v>7.6</v>
      </c>
      <c r="H352" s="147">
        <v>46</v>
      </c>
      <c r="I352" s="148">
        <v>0.6</v>
      </c>
      <c r="J352" s="148">
        <v>0.6</v>
      </c>
      <c r="K352" s="148">
        <v>0</v>
      </c>
      <c r="L352" s="148">
        <v>0</v>
      </c>
      <c r="M352" s="147">
        <v>-100</v>
      </c>
      <c r="N352" s="147">
        <v>25</v>
      </c>
      <c r="O352" s="147">
        <v>25</v>
      </c>
      <c r="P352" s="148">
        <v>1</v>
      </c>
      <c r="Q352" s="147">
        <v>100</v>
      </c>
    </row>
    <row r="353" spans="1:17" ht="30" customHeight="1">
      <c r="A353" s="147">
        <f t="shared" si="23"/>
        <v>22.799999999999997</v>
      </c>
      <c r="B353" s="140" t="s">
        <v>878</v>
      </c>
      <c r="C353" s="143" t="s">
        <v>1358</v>
      </c>
      <c r="D353" s="186">
        <f t="shared" si="24"/>
        <v>0</v>
      </c>
      <c r="E353" s="186"/>
      <c r="F353" s="152">
        <v>3</v>
      </c>
      <c r="G353" s="186">
        <f t="shared" si="22"/>
        <v>7.6</v>
      </c>
      <c r="H353" s="147">
        <v>46</v>
      </c>
      <c r="I353" s="148">
        <v>0.6</v>
      </c>
      <c r="J353" s="148">
        <v>0.6</v>
      </c>
      <c r="K353" s="148">
        <v>0</v>
      </c>
      <c r="L353" s="148">
        <v>0</v>
      </c>
      <c r="M353" s="147">
        <v>-100</v>
      </c>
      <c r="N353" s="147">
        <v>25</v>
      </c>
      <c r="O353" s="147">
        <v>25</v>
      </c>
      <c r="P353" s="148">
        <v>1</v>
      </c>
      <c r="Q353" s="147">
        <v>100</v>
      </c>
    </row>
    <row r="354" spans="1:17" ht="30" customHeight="1">
      <c r="A354" s="147">
        <f t="shared" si="23"/>
        <v>22.5</v>
      </c>
      <c r="B354" s="140" t="s">
        <v>2485</v>
      </c>
      <c r="C354" s="143" t="s">
        <v>1358</v>
      </c>
      <c r="D354" s="186">
        <f t="shared" si="24"/>
        <v>0</v>
      </c>
      <c r="E354" s="186"/>
      <c r="F354" s="152">
        <v>10</v>
      </c>
      <c r="G354" s="186">
        <f t="shared" si="22"/>
        <v>2.25</v>
      </c>
      <c r="H354" s="147">
        <v>15</v>
      </c>
      <c r="I354" s="148">
        <v>0.15</v>
      </c>
      <c r="J354" s="148">
        <v>0.15</v>
      </c>
      <c r="K354" s="148">
        <v>0</v>
      </c>
      <c r="L354" s="148">
        <v>0</v>
      </c>
      <c r="M354" s="147">
        <v>-100</v>
      </c>
      <c r="N354" s="147">
        <v>25</v>
      </c>
      <c r="O354" s="147">
        <v>25</v>
      </c>
      <c r="P354" s="148">
        <v>1</v>
      </c>
      <c r="Q354" s="147">
        <v>100</v>
      </c>
    </row>
    <row r="355" spans="1:17" ht="30" customHeight="1">
      <c r="A355" s="147">
        <f t="shared" si="23"/>
        <v>22.4</v>
      </c>
      <c r="B355" s="140" t="s">
        <v>632</v>
      </c>
      <c r="C355" s="143" t="s">
        <v>1358</v>
      </c>
      <c r="D355" s="186">
        <f t="shared" si="24"/>
        <v>0</v>
      </c>
      <c r="E355" s="186"/>
      <c r="F355" s="152">
        <v>4</v>
      </c>
      <c r="G355" s="186">
        <f t="shared" si="22"/>
        <v>5.6</v>
      </c>
      <c r="H355" s="147">
        <v>21</v>
      </c>
      <c r="I355" s="148">
        <v>0.6</v>
      </c>
      <c r="J355" s="148">
        <v>0.8</v>
      </c>
      <c r="K355" s="148">
        <v>0</v>
      </c>
      <c r="L355" s="148">
        <v>0</v>
      </c>
      <c r="M355" s="147">
        <v>-100</v>
      </c>
      <c r="N355" s="147">
        <v>25</v>
      </c>
      <c r="O355" s="147">
        <v>25</v>
      </c>
      <c r="P355" s="148">
        <v>1</v>
      </c>
      <c r="Q355" s="147">
        <v>100</v>
      </c>
    </row>
    <row r="356" spans="1:17" ht="30" customHeight="1">
      <c r="A356" s="147">
        <f t="shared" si="23"/>
        <v>22.25</v>
      </c>
      <c r="B356" s="140" t="s">
        <v>2696</v>
      </c>
      <c r="C356" s="143" t="s">
        <v>1358</v>
      </c>
      <c r="D356" s="186">
        <f t="shared" si="24"/>
        <v>0</v>
      </c>
      <c r="E356" s="186"/>
      <c r="F356" s="152">
        <v>1</v>
      </c>
      <c r="G356" s="186">
        <f t="shared" si="22"/>
        <v>22.25</v>
      </c>
      <c r="H356" s="147">
        <v>25</v>
      </c>
      <c r="I356" s="148">
        <v>0.35</v>
      </c>
      <c r="J356" s="148">
        <v>7.55</v>
      </c>
      <c r="K356" s="148">
        <v>0</v>
      </c>
      <c r="L356" s="148">
        <v>0</v>
      </c>
      <c r="M356" s="147">
        <v>-100</v>
      </c>
      <c r="N356" s="147">
        <v>25</v>
      </c>
      <c r="O356" s="147">
        <v>25</v>
      </c>
      <c r="P356" s="148">
        <v>1</v>
      </c>
      <c r="Q356" s="147">
        <v>100</v>
      </c>
    </row>
    <row r="357" spans="1:17" ht="30" customHeight="1">
      <c r="A357" s="147">
        <f t="shared" si="23"/>
        <v>21.299999999999997</v>
      </c>
      <c r="B357" s="149" t="s">
        <v>43</v>
      </c>
      <c r="C357" s="143" t="s">
        <v>1357</v>
      </c>
      <c r="D357" s="186">
        <f t="shared" si="24"/>
        <v>0</v>
      </c>
      <c r="E357" s="186"/>
      <c r="F357" s="152">
        <v>3</v>
      </c>
      <c r="G357" s="186">
        <f t="shared" si="22"/>
        <v>7.1</v>
      </c>
      <c r="H357" s="147">
        <v>36</v>
      </c>
      <c r="I357" s="148">
        <v>0.6</v>
      </c>
      <c r="J357" s="148">
        <v>0.8</v>
      </c>
      <c r="K357" s="148">
        <v>0</v>
      </c>
      <c r="L357" s="148">
        <v>0</v>
      </c>
      <c r="M357" s="147">
        <v>-100</v>
      </c>
      <c r="N357" s="147">
        <v>25</v>
      </c>
      <c r="O357" s="147">
        <v>25</v>
      </c>
      <c r="P357" s="148">
        <v>1</v>
      </c>
      <c r="Q357" s="147">
        <v>100</v>
      </c>
    </row>
    <row r="358" spans="1:17" ht="30" customHeight="1">
      <c r="A358" s="147">
        <f t="shared" si="23"/>
        <v>20.399999999999999</v>
      </c>
      <c r="B358" s="140" t="s">
        <v>1850</v>
      </c>
      <c r="C358" s="143" t="s">
        <v>1358</v>
      </c>
      <c r="D358" s="186">
        <f t="shared" si="24"/>
        <v>0</v>
      </c>
      <c r="E358" s="186"/>
      <c r="F358" s="152">
        <v>4</v>
      </c>
      <c r="G358" s="186">
        <f t="shared" si="22"/>
        <v>5.0999999999999996</v>
      </c>
      <c r="H358" s="147">
        <v>26</v>
      </c>
      <c r="I358" s="148">
        <v>0.6</v>
      </c>
      <c r="J358" s="148">
        <v>0.4</v>
      </c>
      <c r="K358" s="148">
        <v>0</v>
      </c>
      <c r="L358" s="148">
        <v>0</v>
      </c>
      <c r="M358" s="147">
        <v>-100</v>
      </c>
      <c r="N358" s="147">
        <v>25</v>
      </c>
      <c r="O358" s="147">
        <v>25</v>
      </c>
      <c r="P358" s="148">
        <v>1</v>
      </c>
      <c r="Q358" s="147">
        <v>100</v>
      </c>
    </row>
    <row r="359" spans="1:17" ht="30" customHeight="1">
      <c r="A359" s="147">
        <f t="shared" si="23"/>
        <v>19.5</v>
      </c>
      <c r="B359" s="140" t="s">
        <v>2480</v>
      </c>
      <c r="C359" s="143" t="s">
        <v>1358</v>
      </c>
      <c r="D359" s="186">
        <f t="shared" si="24"/>
        <v>0</v>
      </c>
      <c r="E359" s="186"/>
      <c r="F359" s="152">
        <v>4</v>
      </c>
      <c r="G359" s="186">
        <f t="shared" si="22"/>
        <v>4.875</v>
      </c>
      <c r="H359" s="147">
        <v>25</v>
      </c>
      <c r="I359" s="148">
        <v>0.25</v>
      </c>
      <c r="J359" s="148">
        <v>0.7</v>
      </c>
      <c r="K359" s="148">
        <v>0</v>
      </c>
      <c r="L359" s="148">
        <v>0</v>
      </c>
      <c r="M359" s="147">
        <v>-100</v>
      </c>
      <c r="N359" s="147">
        <v>25</v>
      </c>
      <c r="O359" s="147">
        <v>25</v>
      </c>
      <c r="P359" s="148">
        <v>1</v>
      </c>
      <c r="Q359" s="147">
        <v>100</v>
      </c>
    </row>
    <row r="360" spans="1:17" ht="30" customHeight="1">
      <c r="A360" s="147">
        <f t="shared" si="23"/>
        <v>19.5</v>
      </c>
      <c r="B360" s="140" t="s">
        <v>2691</v>
      </c>
      <c r="C360" s="143" t="s">
        <v>1358</v>
      </c>
      <c r="D360" s="186">
        <f t="shared" si="24"/>
        <v>0</v>
      </c>
      <c r="E360" s="186"/>
      <c r="F360" s="152">
        <v>6</v>
      </c>
      <c r="G360" s="186">
        <f t="shared" si="22"/>
        <v>3.25</v>
      </c>
      <c r="H360" s="147">
        <v>15</v>
      </c>
      <c r="I360" s="148">
        <v>0.15</v>
      </c>
      <c r="J360" s="148">
        <v>0.55000000000000004</v>
      </c>
      <c r="K360" s="148">
        <v>0</v>
      </c>
      <c r="L360" s="148">
        <v>0</v>
      </c>
      <c r="M360" s="147">
        <v>-100</v>
      </c>
      <c r="N360" s="147">
        <v>25</v>
      </c>
      <c r="O360" s="147">
        <v>25</v>
      </c>
      <c r="P360" s="148">
        <v>1</v>
      </c>
      <c r="Q360" s="147">
        <v>100</v>
      </c>
    </row>
    <row r="361" spans="1:17" ht="30" customHeight="1">
      <c r="A361" s="147">
        <f t="shared" si="23"/>
        <v>19.100000000000001</v>
      </c>
      <c r="B361" s="140" t="s">
        <v>2716</v>
      </c>
      <c r="C361" s="143" t="s">
        <v>1357</v>
      </c>
      <c r="D361" s="186">
        <f t="shared" si="24"/>
        <v>0</v>
      </c>
      <c r="E361" s="186"/>
      <c r="F361" s="152">
        <v>4</v>
      </c>
      <c r="G361" s="186">
        <f t="shared" si="22"/>
        <v>4.7750000000000004</v>
      </c>
      <c r="H361" s="147">
        <v>14</v>
      </c>
      <c r="I361" s="148">
        <v>0.6</v>
      </c>
      <c r="J361" s="148">
        <v>0.75</v>
      </c>
      <c r="K361" s="148">
        <v>0</v>
      </c>
      <c r="L361" s="148">
        <v>0</v>
      </c>
      <c r="M361" s="147">
        <v>-100</v>
      </c>
      <c r="N361" s="147">
        <v>25</v>
      </c>
      <c r="O361" s="147">
        <v>25</v>
      </c>
      <c r="P361" s="148">
        <v>1</v>
      </c>
      <c r="Q361" s="147">
        <v>100</v>
      </c>
    </row>
    <row r="362" spans="1:17" ht="30" customHeight="1">
      <c r="A362" s="147">
        <f t="shared" si="23"/>
        <v>18.8</v>
      </c>
      <c r="B362" s="140" t="s">
        <v>68</v>
      </c>
      <c r="C362" s="143" t="s">
        <v>2048</v>
      </c>
      <c r="D362" s="186">
        <f t="shared" si="24"/>
        <v>0</v>
      </c>
      <c r="E362" s="186"/>
      <c r="F362" s="152">
        <v>4</v>
      </c>
      <c r="G362" s="186">
        <f t="shared" ref="G362:G393" si="25">((I362*N362)+(J362*O362)+(K362*Q362)+(L362*M362)+(P362*H362))/10</f>
        <v>4.7</v>
      </c>
      <c r="H362" s="147">
        <v>17</v>
      </c>
      <c r="I362" s="148">
        <v>0.6</v>
      </c>
      <c r="J362" s="148">
        <v>0.6</v>
      </c>
      <c r="K362" s="148">
        <v>0</v>
      </c>
      <c r="L362" s="148">
        <v>0</v>
      </c>
      <c r="M362" s="147">
        <v>-100</v>
      </c>
      <c r="N362" s="147">
        <v>25</v>
      </c>
      <c r="O362" s="147">
        <v>25</v>
      </c>
      <c r="P362" s="148">
        <v>1</v>
      </c>
      <c r="Q362" s="147">
        <v>100</v>
      </c>
    </row>
    <row r="363" spans="1:17" ht="30" customHeight="1">
      <c r="A363" s="147">
        <f t="shared" ref="A363:A382" si="26">F363*G363</f>
        <v>17.700000000000003</v>
      </c>
      <c r="B363" s="140" t="s">
        <v>1854</v>
      </c>
      <c r="C363" s="143" t="s">
        <v>1358</v>
      </c>
      <c r="D363" s="186">
        <f t="shared" ref="D363:D394" si="27">(E363*0.17)*G363</f>
        <v>0</v>
      </c>
      <c r="E363" s="186"/>
      <c r="F363" s="152">
        <v>3</v>
      </c>
      <c r="G363" s="186">
        <f t="shared" si="25"/>
        <v>5.9</v>
      </c>
      <c r="H363" s="147">
        <v>25</v>
      </c>
      <c r="I363" s="148">
        <v>0.6</v>
      </c>
      <c r="J363" s="148">
        <v>0.76</v>
      </c>
      <c r="K363" s="148">
        <v>0</v>
      </c>
      <c r="L363" s="148">
        <v>0</v>
      </c>
      <c r="M363" s="147">
        <v>-100</v>
      </c>
      <c r="N363" s="147">
        <v>25</v>
      </c>
      <c r="O363" s="147">
        <v>25</v>
      </c>
      <c r="P363" s="148">
        <v>1</v>
      </c>
      <c r="Q363" s="147">
        <v>100</v>
      </c>
    </row>
    <row r="364" spans="1:17" ht="30" customHeight="1">
      <c r="A364" s="147">
        <f t="shared" si="26"/>
        <v>17</v>
      </c>
      <c r="B364" s="140" t="s">
        <v>1408</v>
      </c>
      <c r="C364" s="143" t="s">
        <v>1358</v>
      </c>
      <c r="D364" s="186">
        <f t="shared" si="27"/>
        <v>0</v>
      </c>
      <c r="E364" s="186"/>
      <c r="F364" s="152">
        <v>4</v>
      </c>
      <c r="G364" s="186">
        <f t="shared" si="25"/>
        <v>4.25</v>
      </c>
      <c r="H364" s="147">
        <v>5</v>
      </c>
      <c r="I364" s="148">
        <v>0.6</v>
      </c>
      <c r="J364" s="148">
        <v>0.9</v>
      </c>
      <c r="K364" s="148">
        <v>0</v>
      </c>
      <c r="L364" s="148">
        <v>0</v>
      </c>
      <c r="M364" s="147">
        <v>-100</v>
      </c>
      <c r="N364" s="147">
        <v>25</v>
      </c>
      <c r="O364" s="147">
        <v>25</v>
      </c>
      <c r="P364" s="148">
        <v>1</v>
      </c>
      <c r="Q364" s="147">
        <v>100</v>
      </c>
    </row>
    <row r="365" spans="1:17" ht="30" customHeight="1">
      <c r="A365" s="147">
        <f t="shared" si="26"/>
        <v>17</v>
      </c>
      <c r="B365" s="140" t="s">
        <v>860</v>
      </c>
      <c r="C365" s="143" t="s">
        <v>1358</v>
      </c>
      <c r="D365" s="186">
        <f t="shared" si="27"/>
        <v>0</v>
      </c>
      <c r="E365" s="186"/>
      <c r="F365" s="152">
        <v>4</v>
      </c>
      <c r="G365" s="186">
        <f t="shared" si="25"/>
        <v>4.25</v>
      </c>
      <c r="H365" s="147">
        <v>5</v>
      </c>
      <c r="I365" s="148">
        <v>0.6</v>
      </c>
      <c r="J365" s="148">
        <v>0.9</v>
      </c>
      <c r="K365" s="148">
        <v>0</v>
      </c>
      <c r="L365" s="148">
        <v>0</v>
      </c>
      <c r="M365" s="147">
        <v>-100</v>
      </c>
      <c r="N365" s="147">
        <v>25</v>
      </c>
      <c r="O365" s="147">
        <v>25</v>
      </c>
      <c r="P365" s="148">
        <v>1</v>
      </c>
      <c r="Q365" s="147">
        <v>100</v>
      </c>
    </row>
    <row r="366" spans="1:17" ht="30" customHeight="1">
      <c r="A366" s="147">
        <f t="shared" si="26"/>
        <v>17</v>
      </c>
      <c r="B366" s="140" t="s">
        <v>1130</v>
      </c>
      <c r="C366" s="143" t="s">
        <v>1358</v>
      </c>
      <c r="D366" s="186">
        <f t="shared" si="27"/>
        <v>0</v>
      </c>
      <c r="E366" s="186"/>
      <c r="F366" s="152">
        <v>4</v>
      </c>
      <c r="G366" s="186">
        <f t="shared" si="25"/>
        <v>4.25</v>
      </c>
      <c r="H366" s="147">
        <v>5</v>
      </c>
      <c r="I366" s="148">
        <v>0.6</v>
      </c>
      <c r="J366" s="148">
        <v>0.9</v>
      </c>
      <c r="K366" s="148">
        <v>0</v>
      </c>
      <c r="L366" s="148">
        <v>0</v>
      </c>
      <c r="M366" s="147">
        <v>-100</v>
      </c>
      <c r="N366" s="147">
        <v>25</v>
      </c>
      <c r="O366" s="147">
        <v>25</v>
      </c>
      <c r="P366" s="148">
        <v>1</v>
      </c>
      <c r="Q366" s="147">
        <v>100</v>
      </c>
    </row>
    <row r="367" spans="1:17" ht="30" customHeight="1">
      <c r="A367" s="147">
        <f t="shared" si="26"/>
        <v>16.950000000000003</v>
      </c>
      <c r="B367" s="149" t="s">
        <v>49</v>
      </c>
      <c r="C367" s="143" t="s">
        <v>1358</v>
      </c>
      <c r="D367" s="186">
        <f t="shared" si="27"/>
        <v>0</v>
      </c>
      <c r="E367" s="186"/>
      <c r="F367" s="152">
        <v>3</v>
      </c>
      <c r="G367" s="186">
        <f t="shared" si="25"/>
        <v>5.65</v>
      </c>
      <c r="H367" s="147">
        <v>24</v>
      </c>
      <c r="I367" s="148">
        <v>0.6</v>
      </c>
      <c r="J367" s="148">
        <v>0.7</v>
      </c>
      <c r="K367" s="148">
        <v>0</v>
      </c>
      <c r="L367" s="148">
        <v>0</v>
      </c>
      <c r="M367" s="147">
        <v>-100</v>
      </c>
      <c r="N367" s="147">
        <v>25</v>
      </c>
      <c r="O367" s="147">
        <v>25</v>
      </c>
      <c r="P367" s="148">
        <v>1</v>
      </c>
      <c r="Q367" s="147">
        <v>100</v>
      </c>
    </row>
    <row r="368" spans="1:17" ht="30" customHeight="1">
      <c r="A368" s="147">
        <f t="shared" si="26"/>
        <v>16.25</v>
      </c>
      <c r="B368" s="140" t="s">
        <v>2053</v>
      </c>
      <c r="C368" s="143" t="s">
        <v>1358</v>
      </c>
      <c r="D368" s="186">
        <f t="shared" si="27"/>
        <v>0</v>
      </c>
      <c r="E368" s="186"/>
      <c r="F368" s="152">
        <v>2</v>
      </c>
      <c r="G368" s="186">
        <f t="shared" si="25"/>
        <v>8.125</v>
      </c>
      <c r="H368" s="147">
        <v>40</v>
      </c>
      <c r="I368" s="148">
        <v>0.15</v>
      </c>
      <c r="J368" s="148">
        <v>0.1</v>
      </c>
      <c r="K368" s="148">
        <v>0.4</v>
      </c>
      <c r="L368" s="148">
        <v>0.05</v>
      </c>
      <c r="M368" s="147">
        <v>-100</v>
      </c>
      <c r="N368" s="147">
        <v>25</v>
      </c>
      <c r="O368" s="147">
        <v>25</v>
      </c>
      <c r="P368" s="148">
        <v>1</v>
      </c>
      <c r="Q368" s="147">
        <v>100</v>
      </c>
    </row>
    <row r="369" spans="1:17" ht="30" customHeight="1">
      <c r="A369" s="147">
        <f t="shared" si="26"/>
        <v>16.200000000000003</v>
      </c>
      <c r="B369" s="140" t="s">
        <v>2712</v>
      </c>
      <c r="C369" s="143" t="s">
        <v>1358</v>
      </c>
      <c r="D369" s="186">
        <f t="shared" si="27"/>
        <v>0</v>
      </c>
      <c r="E369" s="186"/>
      <c r="F369" s="152">
        <v>6</v>
      </c>
      <c r="G369" s="186">
        <f t="shared" si="25"/>
        <v>2.7</v>
      </c>
      <c r="H369" s="147">
        <v>27</v>
      </c>
      <c r="I369" s="148">
        <v>0</v>
      </c>
      <c r="J369" s="148">
        <v>0</v>
      </c>
      <c r="K369" s="148">
        <v>0</v>
      </c>
      <c r="L369" s="148">
        <v>0</v>
      </c>
      <c r="M369" s="147">
        <v>-100</v>
      </c>
      <c r="N369" s="147">
        <v>25</v>
      </c>
      <c r="O369" s="147">
        <v>25</v>
      </c>
      <c r="P369" s="148">
        <v>1</v>
      </c>
      <c r="Q369" s="147">
        <v>100</v>
      </c>
    </row>
    <row r="370" spans="1:17" ht="30" customHeight="1">
      <c r="A370" s="147">
        <f t="shared" si="26"/>
        <v>14.25</v>
      </c>
      <c r="B370" s="140" t="s">
        <v>1845</v>
      </c>
      <c r="C370" s="143" t="s">
        <v>1358</v>
      </c>
      <c r="D370" s="186">
        <f t="shared" si="27"/>
        <v>0</v>
      </c>
      <c r="E370" s="186"/>
      <c r="F370" s="152">
        <v>3</v>
      </c>
      <c r="G370" s="186">
        <f t="shared" si="25"/>
        <v>4.75</v>
      </c>
      <c r="H370" s="147">
        <v>10</v>
      </c>
      <c r="I370" s="148">
        <v>0.6</v>
      </c>
      <c r="J370" s="148">
        <v>0.9</v>
      </c>
      <c r="K370" s="148">
        <v>0</v>
      </c>
      <c r="L370" s="148">
        <v>0</v>
      </c>
      <c r="M370" s="147">
        <v>-100</v>
      </c>
      <c r="N370" s="147">
        <v>25</v>
      </c>
      <c r="O370" s="147">
        <v>25</v>
      </c>
      <c r="P370" s="148">
        <v>1</v>
      </c>
      <c r="Q370" s="147">
        <v>100</v>
      </c>
    </row>
    <row r="371" spans="1:17" ht="30" customHeight="1">
      <c r="A371" s="147">
        <f t="shared" si="26"/>
        <v>13.875</v>
      </c>
      <c r="B371" s="140" t="s">
        <v>2149</v>
      </c>
      <c r="C371" s="143" t="s">
        <v>1358</v>
      </c>
      <c r="D371" s="186">
        <f t="shared" si="27"/>
        <v>0</v>
      </c>
      <c r="E371" s="186"/>
      <c r="F371" s="152">
        <v>3</v>
      </c>
      <c r="G371" s="186">
        <f t="shared" si="25"/>
        <v>4.625</v>
      </c>
      <c r="H371" s="147">
        <v>5</v>
      </c>
      <c r="I371" s="148">
        <v>0.75</v>
      </c>
      <c r="J371" s="148">
        <v>0.9</v>
      </c>
      <c r="K371" s="148">
        <v>0</v>
      </c>
      <c r="L371" s="148">
        <v>0</v>
      </c>
      <c r="M371" s="147">
        <v>-100</v>
      </c>
      <c r="N371" s="147">
        <v>25</v>
      </c>
      <c r="O371" s="147">
        <v>25</v>
      </c>
      <c r="P371" s="148">
        <v>1</v>
      </c>
      <c r="Q371" s="147">
        <v>100</v>
      </c>
    </row>
    <row r="372" spans="1:17" ht="30" customHeight="1">
      <c r="A372" s="147">
        <f t="shared" si="26"/>
        <v>13.424999999999999</v>
      </c>
      <c r="B372" s="140" t="s">
        <v>1654</v>
      </c>
      <c r="C372" s="143" t="s">
        <v>1358</v>
      </c>
      <c r="D372" s="186">
        <f t="shared" si="27"/>
        <v>0</v>
      </c>
      <c r="E372" s="186"/>
      <c r="F372" s="152">
        <v>3</v>
      </c>
      <c r="G372" s="186">
        <f t="shared" si="25"/>
        <v>4.4749999999999996</v>
      </c>
      <c r="H372" s="147">
        <v>25</v>
      </c>
      <c r="I372" s="148">
        <v>0.1</v>
      </c>
      <c r="J372" s="148">
        <v>0.25</v>
      </c>
      <c r="K372" s="148">
        <v>0.14000000000000001</v>
      </c>
      <c r="L372" s="148">
        <v>0.03</v>
      </c>
      <c r="M372" s="147">
        <v>-100</v>
      </c>
      <c r="N372" s="147">
        <v>25</v>
      </c>
      <c r="O372" s="147">
        <v>25</v>
      </c>
      <c r="P372" s="148">
        <v>1</v>
      </c>
      <c r="Q372" s="147">
        <v>100</v>
      </c>
    </row>
    <row r="373" spans="1:17" ht="30" customHeight="1">
      <c r="A373" s="147">
        <f t="shared" si="26"/>
        <v>13.049999999999999</v>
      </c>
      <c r="B373" s="140" t="s">
        <v>1338</v>
      </c>
      <c r="C373" s="143" t="s">
        <v>1358</v>
      </c>
      <c r="D373" s="186">
        <f t="shared" si="27"/>
        <v>0</v>
      </c>
      <c r="E373" s="186"/>
      <c r="F373" s="152">
        <v>3</v>
      </c>
      <c r="G373" s="186">
        <f t="shared" si="25"/>
        <v>4.3499999999999996</v>
      </c>
      <c r="H373" s="147">
        <v>6</v>
      </c>
      <c r="I373" s="148">
        <v>0.6</v>
      </c>
      <c r="J373" s="148">
        <v>0.9</v>
      </c>
      <c r="K373" s="148">
        <v>0</v>
      </c>
      <c r="L373" s="148">
        <v>0</v>
      </c>
      <c r="M373" s="147">
        <v>-100</v>
      </c>
      <c r="N373" s="147">
        <v>25</v>
      </c>
      <c r="O373" s="147">
        <v>25</v>
      </c>
      <c r="P373" s="148">
        <v>1</v>
      </c>
      <c r="Q373" s="147">
        <v>100</v>
      </c>
    </row>
    <row r="374" spans="1:17" ht="30" customHeight="1">
      <c r="A374" s="147">
        <f t="shared" si="26"/>
        <v>12.6</v>
      </c>
      <c r="B374" s="140" t="s">
        <v>863</v>
      </c>
      <c r="C374" s="143" t="s">
        <v>1358</v>
      </c>
      <c r="D374" s="186">
        <f t="shared" si="27"/>
        <v>0</v>
      </c>
      <c r="E374" s="186"/>
      <c r="F374" s="152">
        <v>9</v>
      </c>
      <c r="G374" s="186">
        <f t="shared" si="25"/>
        <v>1.4</v>
      </c>
      <c r="H374" s="147">
        <v>14</v>
      </c>
      <c r="I374" s="148">
        <v>0</v>
      </c>
      <c r="J374" s="148">
        <v>0</v>
      </c>
      <c r="K374" s="148">
        <v>0</v>
      </c>
      <c r="L374" s="148">
        <v>0</v>
      </c>
      <c r="M374" s="147">
        <v>-100</v>
      </c>
      <c r="N374" s="147">
        <v>25</v>
      </c>
      <c r="O374" s="147">
        <v>25</v>
      </c>
      <c r="P374" s="148">
        <v>1</v>
      </c>
      <c r="Q374" s="147">
        <v>100</v>
      </c>
    </row>
    <row r="375" spans="1:17" ht="30" customHeight="1">
      <c r="A375" s="147">
        <f t="shared" si="26"/>
        <v>12.299999999999999</v>
      </c>
      <c r="B375" s="140" t="s">
        <v>71</v>
      </c>
      <c r="C375" s="143" t="s">
        <v>1358</v>
      </c>
      <c r="D375" s="186">
        <f t="shared" si="27"/>
        <v>0</v>
      </c>
      <c r="E375" s="186"/>
      <c r="F375" s="152">
        <v>3</v>
      </c>
      <c r="G375" s="186">
        <f t="shared" si="25"/>
        <v>4.0999999999999996</v>
      </c>
      <c r="H375" s="147">
        <v>25</v>
      </c>
      <c r="I375" s="148">
        <v>0.6</v>
      </c>
      <c r="J375" s="148">
        <v>0.04</v>
      </c>
      <c r="K375" s="148">
        <v>0</v>
      </c>
      <c r="L375" s="148">
        <v>0</v>
      </c>
      <c r="M375" s="147">
        <v>-100</v>
      </c>
      <c r="N375" s="147">
        <v>25</v>
      </c>
      <c r="O375" s="147">
        <v>25</v>
      </c>
      <c r="P375" s="148">
        <v>1</v>
      </c>
      <c r="Q375" s="147">
        <v>100</v>
      </c>
    </row>
    <row r="376" spans="1:17" ht="30" customHeight="1">
      <c r="A376" s="147">
        <f t="shared" si="26"/>
        <v>12.149999999999999</v>
      </c>
      <c r="B376" s="140" t="s">
        <v>999</v>
      </c>
      <c r="C376" s="143" t="s">
        <v>1358</v>
      </c>
      <c r="D376" s="186">
        <f t="shared" si="27"/>
        <v>0</v>
      </c>
      <c r="E376" s="186"/>
      <c r="F376" s="152">
        <v>3</v>
      </c>
      <c r="G376" s="186">
        <f t="shared" si="25"/>
        <v>4.05</v>
      </c>
      <c r="H376" s="147">
        <v>3</v>
      </c>
      <c r="I376" s="148">
        <v>0.6</v>
      </c>
      <c r="J376" s="148">
        <v>0.9</v>
      </c>
      <c r="K376" s="148">
        <v>0</v>
      </c>
      <c r="L376" s="148">
        <v>0</v>
      </c>
      <c r="M376" s="147">
        <v>-100</v>
      </c>
      <c r="N376" s="147">
        <v>25</v>
      </c>
      <c r="O376" s="147">
        <v>25</v>
      </c>
      <c r="P376" s="148">
        <v>1</v>
      </c>
      <c r="Q376" s="147">
        <v>100</v>
      </c>
    </row>
    <row r="377" spans="1:17" ht="30" customHeight="1">
      <c r="A377" s="147">
        <f t="shared" si="26"/>
        <v>12</v>
      </c>
      <c r="B377" s="140" t="s">
        <v>2453</v>
      </c>
      <c r="C377" s="143" t="s">
        <v>1358</v>
      </c>
      <c r="D377" s="186">
        <f t="shared" si="27"/>
        <v>0</v>
      </c>
      <c r="E377" s="186"/>
      <c r="F377" s="152">
        <v>4</v>
      </c>
      <c r="G377" s="186">
        <f t="shared" si="25"/>
        <v>3</v>
      </c>
      <c r="H377" s="147">
        <v>15</v>
      </c>
      <c r="I377" s="148">
        <v>0.45</v>
      </c>
      <c r="J377" s="148">
        <v>0.15</v>
      </c>
      <c r="K377" s="148">
        <v>0</v>
      </c>
      <c r="L377" s="148">
        <v>0</v>
      </c>
      <c r="M377" s="147">
        <v>-100</v>
      </c>
      <c r="N377" s="147">
        <v>25</v>
      </c>
      <c r="O377" s="147">
        <v>25</v>
      </c>
      <c r="P377" s="148">
        <v>1</v>
      </c>
      <c r="Q377" s="147">
        <v>100</v>
      </c>
    </row>
    <row r="378" spans="1:17" ht="30" customHeight="1">
      <c r="A378" s="147">
        <f t="shared" si="26"/>
        <v>11.25</v>
      </c>
      <c r="B378" s="140" t="s">
        <v>1787</v>
      </c>
      <c r="C378" s="143" t="s">
        <v>2048</v>
      </c>
      <c r="D378" s="186">
        <f t="shared" si="27"/>
        <v>0</v>
      </c>
      <c r="E378" s="186"/>
      <c r="F378" s="152">
        <v>2</v>
      </c>
      <c r="G378" s="186">
        <f t="shared" si="25"/>
        <v>5.625</v>
      </c>
      <c r="H378" s="147">
        <v>35</v>
      </c>
      <c r="I378" s="148">
        <v>0.6</v>
      </c>
      <c r="J378" s="148">
        <v>0.25</v>
      </c>
      <c r="K378" s="148">
        <v>0</v>
      </c>
      <c r="L378" s="148">
        <v>0</v>
      </c>
      <c r="M378" s="147">
        <v>-100</v>
      </c>
      <c r="N378" s="147">
        <v>25</v>
      </c>
      <c r="O378" s="147">
        <v>25</v>
      </c>
      <c r="P378" s="148">
        <v>1</v>
      </c>
      <c r="Q378" s="147">
        <v>100</v>
      </c>
    </row>
    <row r="379" spans="1:17" ht="30" customHeight="1">
      <c r="A379" s="147">
        <f t="shared" si="26"/>
        <v>11.25</v>
      </c>
      <c r="B379" s="140" t="s">
        <v>2083</v>
      </c>
      <c r="C379" s="143" t="s">
        <v>1358</v>
      </c>
      <c r="D379" s="186">
        <f t="shared" si="27"/>
        <v>0</v>
      </c>
      <c r="E379" s="186"/>
      <c r="F379" s="152">
        <v>3</v>
      </c>
      <c r="G379" s="186">
        <f t="shared" si="25"/>
        <v>3.75</v>
      </c>
      <c r="H379" s="147">
        <v>25</v>
      </c>
      <c r="I379" s="148">
        <v>0.15</v>
      </c>
      <c r="J379" s="148">
        <v>0.35</v>
      </c>
      <c r="K379" s="148">
        <v>0.05</v>
      </c>
      <c r="L379" s="148">
        <v>0.05</v>
      </c>
      <c r="M379" s="147">
        <v>-100</v>
      </c>
      <c r="N379" s="147">
        <v>25</v>
      </c>
      <c r="O379" s="147">
        <v>25</v>
      </c>
      <c r="P379" s="148">
        <v>1</v>
      </c>
      <c r="Q379" s="147">
        <v>100</v>
      </c>
    </row>
    <row r="380" spans="1:17" ht="30" customHeight="1">
      <c r="A380" s="147">
        <f t="shared" si="26"/>
        <v>10.8</v>
      </c>
      <c r="B380" s="140" t="s">
        <v>1191</v>
      </c>
      <c r="C380" s="143" t="s">
        <v>1358</v>
      </c>
      <c r="D380" s="186">
        <f t="shared" si="27"/>
        <v>0</v>
      </c>
      <c r="E380" s="186"/>
      <c r="F380" s="152">
        <v>2</v>
      </c>
      <c r="G380" s="186">
        <f t="shared" si="25"/>
        <v>5.4</v>
      </c>
      <c r="H380" s="147">
        <v>29</v>
      </c>
      <c r="I380" s="148">
        <v>0.6</v>
      </c>
      <c r="J380" s="148">
        <v>0.4</v>
      </c>
      <c r="K380" s="148">
        <v>0</v>
      </c>
      <c r="L380" s="148">
        <v>0</v>
      </c>
      <c r="M380" s="147">
        <v>-100</v>
      </c>
      <c r="N380" s="147">
        <v>25</v>
      </c>
      <c r="O380" s="147">
        <v>25</v>
      </c>
      <c r="P380" s="148">
        <v>1</v>
      </c>
      <c r="Q380" s="147">
        <v>100</v>
      </c>
    </row>
    <row r="381" spans="1:17" ht="30" customHeight="1">
      <c r="A381" s="147">
        <f t="shared" si="26"/>
        <v>10.8</v>
      </c>
      <c r="B381" s="149" t="s">
        <v>21</v>
      </c>
      <c r="C381" s="143" t="s">
        <v>1358</v>
      </c>
      <c r="D381" s="186">
        <f t="shared" si="27"/>
        <v>0</v>
      </c>
      <c r="E381" s="186"/>
      <c r="F381" s="152">
        <v>2</v>
      </c>
      <c r="G381" s="186">
        <f t="shared" si="25"/>
        <v>5.4</v>
      </c>
      <c r="H381" s="147">
        <v>24</v>
      </c>
      <c r="I381" s="148">
        <v>0.6</v>
      </c>
      <c r="J381" s="148">
        <v>0.6</v>
      </c>
      <c r="K381" s="148">
        <v>0</v>
      </c>
      <c r="L381" s="148">
        <v>0</v>
      </c>
      <c r="M381" s="147">
        <v>-100</v>
      </c>
      <c r="N381" s="147">
        <v>25</v>
      </c>
      <c r="O381" s="147">
        <v>25</v>
      </c>
      <c r="P381" s="148">
        <v>1</v>
      </c>
      <c r="Q381" s="147">
        <v>100</v>
      </c>
    </row>
    <row r="382" spans="1:17" ht="30" customHeight="1">
      <c r="A382" s="147">
        <f t="shared" si="26"/>
        <v>10.175000000000001</v>
      </c>
      <c r="B382" s="140" t="s">
        <v>1879</v>
      </c>
      <c r="C382" s="143" t="s">
        <v>1358</v>
      </c>
      <c r="D382" s="186">
        <f t="shared" si="27"/>
        <v>0</v>
      </c>
      <c r="E382" s="186"/>
      <c r="F382" s="152">
        <v>1</v>
      </c>
      <c r="G382" s="186">
        <f t="shared" si="25"/>
        <v>10.175000000000001</v>
      </c>
      <c r="H382" s="147">
        <v>18</v>
      </c>
      <c r="I382" s="148">
        <v>0.6</v>
      </c>
      <c r="J382" s="148">
        <v>0.75</v>
      </c>
      <c r="K382" s="148">
        <v>0.5</v>
      </c>
      <c r="L382" s="148">
        <v>0</v>
      </c>
      <c r="M382" s="147">
        <v>-100</v>
      </c>
      <c r="N382" s="147">
        <v>25</v>
      </c>
      <c r="O382" s="147">
        <v>25</v>
      </c>
      <c r="P382" s="148">
        <v>1</v>
      </c>
      <c r="Q382" s="147">
        <v>100</v>
      </c>
    </row>
    <row r="383" spans="1:17" ht="30" customHeight="1">
      <c r="A383" s="147">
        <v>10</v>
      </c>
      <c r="B383" s="140" t="s">
        <v>1684</v>
      </c>
      <c r="C383" s="143" t="s">
        <v>1027</v>
      </c>
      <c r="D383" s="186"/>
      <c r="E383" s="186"/>
      <c r="F383" s="152"/>
      <c r="G383" s="186">
        <f t="shared" ref="G383:G397" si="28">(I383*N383)+(J383*O383)+(K383*Q383)+(L383*M383)+(P383*H383)</f>
        <v>0</v>
      </c>
      <c r="H383" s="147"/>
      <c r="I383" s="148"/>
      <c r="J383" s="148"/>
      <c r="K383" s="148"/>
      <c r="L383" s="148"/>
      <c r="M383" s="147"/>
      <c r="N383" s="147"/>
      <c r="O383" s="147"/>
      <c r="P383" s="148"/>
      <c r="Q383" s="147"/>
    </row>
    <row r="384" spans="1:17" ht="30" customHeight="1">
      <c r="A384" s="147">
        <v>10</v>
      </c>
      <c r="B384" s="140" t="s">
        <v>1652</v>
      </c>
      <c r="C384" s="143" t="s">
        <v>1027</v>
      </c>
      <c r="D384" s="186"/>
      <c r="E384" s="186"/>
      <c r="F384" s="152"/>
      <c r="G384" s="186">
        <f t="shared" si="28"/>
        <v>0</v>
      </c>
      <c r="H384" s="147"/>
      <c r="I384" s="148"/>
      <c r="J384" s="148"/>
      <c r="K384" s="148"/>
      <c r="L384" s="148"/>
      <c r="M384" s="147"/>
      <c r="N384" s="147"/>
      <c r="O384" s="147"/>
      <c r="P384" s="148"/>
      <c r="Q384" s="147"/>
    </row>
    <row r="385" spans="1:24" ht="30" customHeight="1">
      <c r="A385" s="147">
        <v>10</v>
      </c>
      <c r="B385" s="140" t="s">
        <v>1759</v>
      </c>
      <c r="C385" s="143" t="s">
        <v>1027</v>
      </c>
      <c r="D385" s="186"/>
      <c r="E385" s="186"/>
      <c r="F385" s="152"/>
      <c r="G385" s="186">
        <f t="shared" si="28"/>
        <v>0</v>
      </c>
      <c r="H385" s="147"/>
      <c r="I385" s="148"/>
      <c r="J385" s="148"/>
      <c r="K385" s="148"/>
      <c r="L385" s="148"/>
      <c r="M385" s="147"/>
      <c r="N385" s="147"/>
      <c r="O385" s="147"/>
      <c r="P385" s="148"/>
      <c r="Q385" s="147"/>
    </row>
    <row r="386" spans="1:24" ht="30" customHeight="1">
      <c r="A386" s="147">
        <v>10</v>
      </c>
      <c r="B386" s="140" t="s">
        <v>1686</v>
      </c>
      <c r="C386" s="143" t="s">
        <v>1027</v>
      </c>
      <c r="D386" s="186"/>
      <c r="E386" s="186"/>
      <c r="F386" s="152"/>
      <c r="G386" s="186">
        <f t="shared" si="28"/>
        <v>0</v>
      </c>
      <c r="H386" s="147"/>
      <c r="I386" s="148"/>
      <c r="J386" s="148"/>
      <c r="K386" s="148"/>
      <c r="L386" s="148"/>
      <c r="M386" s="147"/>
      <c r="N386" s="147"/>
      <c r="O386" s="147"/>
      <c r="P386" s="148"/>
      <c r="Q386" s="147"/>
    </row>
    <row r="387" spans="1:24" ht="30" customHeight="1">
      <c r="A387" s="147">
        <v>10</v>
      </c>
      <c r="B387" s="140" t="s">
        <v>1939</v>
      </c>
      <c r="C387" s="143" t="s">
        <v>919</v>
      </c>
      <c r="D387" s="186"/>
      <c r="E387" s="186"/>
      <c r="F387" s="152"/>
      <c r="G387" s="186">
        <f t="shared" si="28"/>
        <v>0</v>
      </c>
      <c r="H387" s="147"/>
      <c r="I387" s="148"/>
      <c r="J387" s="148"/>
      <c r="K387" s="148"/>
      <c r="L387" s="148"/>
      <c r="M387" s="147">
        <v>-100</v>
      </c>
      <c r="N387" s="147">
        <v>25</v>
      </c>
      <c r="O387" s="147">
        <v>25</v>
      </c>
      <c r="P387" s="148">
        <v>1</v>
      </c>
      <c r="Q387" s="147">
        <v>100</v>
      </c>
    </row>
    <row r="388" spans="1:24" ht="30" customHeight="1">
      <c r="A388" s="147">
        <v>10</v>
      </c>
      <c r="B388" s="140" t="s">
        <v>1852</v>
      </c>
      <c r="C388" s="143" t="s">
        <v>919</v>
      </c>
      <c r="D388" s="186"/>
      <c r="E388" s="186"/>
      <c r="F388" s="152"/>
      <c r="G388" s="186">
        <f t="shared" si="28"/>
        <v>0</v>
      </c>
      <c r="H388" s="147"/>
      <c r="I388" s="148"/>
      <c r="J388" s="148"/>
      <c r="K388" s="148"/>
      <c r="L388" s="148"/>
      <c r="M388" s="147">
        <v>-100</v>
      </c>
      <c r="N388" s="147">
        <v>25</v>
      </c>
      <c r="O388" s="147">
        <v>25</v>
      </c>
      <c r="P388" s="148">
        <v>1</v>
      </c>
      <c r="Q388" s="147">
        <v>100</v>
      </c>
    </row>
    <row r="389" spans="1:24" ht="30" customHeight="1">
      <c r="A389" s="147">
        <v>10</v>
      </c>
      <c r="B389" s="140" t="s">
        <v>1905</v>
      </c>
      <c r="C389" s="143" t="s">
        <v>919</v>
      </c>
      <c r="D389" s="186"/>
      <c r="E389" s="186"/>
      <c r="F389" s="152"/>
      <c r="G389" s="186">
        <f t="shared" si="28"/>
        <v>0</v>
      </c>
      <c r="H389" s="147"/>
      <c r="I389" s="148"/>
      <c r="J389" s="148"/>
      <c r="K389" s="148"/>
      <c r="L389" s="148"/>
      <c r="M389" s="147">
        <v>-100</v>
      </c>
      <c r="N389" s="147">
        <v>25</v>
      </c>
      <c r="O389" s="147">
        <v>25</v>
      </c>
      <c r="P389" s="148">
        <v>1</v>
      </c>
      <c r="Q389" s="147">
        <v>100</v>
      </c>
    </row>
    <row r="390" spans="1:24" ht="30" customHeight="1">
      <c r="A390" s="147">
        <v>10</v>
      </c>
      <c r="B390" s="140" t="s">
        <v>1228</v>
      </c>
      <c r="C390" s="143" t="s">
        <v>919</v>
      </c>
      <c r="D390" s="186"/>
      <c r="E390" s="186"/>
      <c r="F390" s="152"/>
      <c r="G390" s="186">
        <f t="shared" si="28"/>
        <v>0</v>
      </c>
      <c r="H390" s="147"/>
      <c r="I390" s="148"/>
      <c r="J390" s="148"/>
      <c r="K390" s="148"/>
      <c r="L390" s="148"/>
      <c r="M390" s="147">
        <v>-100</v>
      </c>
      <c r="N390" s="147">
        <v>25</v>
      </c>
      <c r="O390" s="147">
        <v>25</v>
      </c>
      <c r="P390" s="148">
        <v>1</v>
      </c>
      <c r="Q390" s="147">
        <v>100</v>
      </c>
    </row>
    <row r="391" spans="1:24" ht="30" customHeight="1">
      <c r="A391" s="147">
        <v>10</v>
      </c>
      <c r="B391" s="140" t="s">
        <v>899</v>
      </c>
      <c r="C391" s="143" t="s">
        <v>919</v>
      </c>
      <c r="D391" s="186"/>
      <c r="E391" s="186"/>
      <c r="F391" s="152"/>
      <c r="G391" s="186">
        <f t="shared" si="28"/>
        <v>0</v>
      </c>
      <c r="H391" s="147"/>
      <c r="I391" s="148"/>
      <c r="J391" s="148"/>
      <c r="K391" s="148"/>
      <c r="L391" s="148"/>
      <c r="M391" s="147">
        <v>-100</v>
      </c>
      <c r="N391" s="147">
        <v>25</v>
      </c>
      <c r="O391" s="147">
        <v>25</v>
      </c>
      <c r="P391" s="148">
        <v>1</v>
      </c>
      <c r="Q391" s="147">
        <v>100</v>
      </c>
    </row>
    <row r="392" spans="1:24" ht="30" customHeight="1">
      <c r="A392" s="147">
        <v>10</v>
      </c>
      <c r="B392" s="140" t="s">
        <v>1303</v>
      </c>
      <c r="C392" s="143" t="s">
        <v>919</v>
      </c>
      <c r="D392" s="186"/>
      <c r="E392" s="186"/>
      <c r="F392" s="152"/>
      <c r="G392" s="186">
        <f t="shared" si="28"/>
        <v>0</v>
      </c>
      <c r="H392" s="147"/>
      <c r="I392" s="148"/>
      <c r="J392" s="148"/>
      <c r="K392" s="148"/>
      <c r="L392" s="148"/>
      <c r="M392" s="147">
        <v>-100</v>
      </c>
      <c r="N392" s="147">
        <v>25</v>
      </c>
      <c r="O392" s="147">
        <v>25</v>
      </c>
      <c r="P392" s="148">
        <v>1</v>
      </c>
      <c r="Q392" s="147">
        <v>100</v>
      </c>
    </row>
    <row r="393" spans="1:24" ht="30" customHeight="1">
      <c r="A393" s="147">
        <v>10</v>
      </c>
      <c r="B393" s="140" t="s">
        <v>1359</v>
      </c>
      <c r="C393" s="143" t="s">
        <v>919</v>
      </c>
      <c r="D393" s="186"/>
      <c r="E393" s="186"/>
      <c r="F393" s="152"/>
      <c r="G393" s="186">
        <f t="shared" si="28"/>
        <v>0</v>
      </c>
      <c r="H393" s="147"/>
      <c r="I393" s="148"/>
      <c r="J393" s="148"/>
      <c r="K393" s="148"/>
      <c r="L393" s="148"/>
      <c r="M393" s="147">
        <v>-100</v>
      </c>
      <c r="N393" s="147">
        <v>25</v>
      </c>
      <c r="O393" s="147">
        <v>25</v>
      </c>
      <c r="P393" s="148">
        <v>1</v>
      </c>
      <c r="Q393" s="147">
        <v>100</v>
      </c>
    </row>
    <row r="394" spans="1:24" ht="30" customHeight="1">
      <c r="A394" s="147">
        <v>10</v>
      </c>
      <c r="B394" s="140" t="s">
        <v>1226</v>
      </c>
      <c r="C394" s="143" t="s">
        <v>919</v>
      </c>
      <c r="D394" s="186"/>
      <c r="E394" s="186"/>
      <c r="F394" s="152"/>
      <c r="G394" s="186">
        <f t="shared" si="28"/>
        <v>0</v>
      </c>
      <c r="H394" s="147"/>
      <c r="I394" s="148"/>
      <c r="J394" s="148"/>
      <c r="K394" s="148"/>
      <c r="L394" s="148"/>
      <c r="M394" s="147">
        <v>-100</v>
      </c>
      <c r="N394" s="147">
        <v>25</v>
      </c>
      <c r="O394" s="147">
        <v>25</v>
      </c>
      <c r="P394" s="148">
        <v>1</v>
      </c>
      <c r="Q394" s="147">
        <v>100</v>
      </c>
    </row>
    <row r="395" spans="1:24" ht="30" customHeight="1">
      <c r="A395" s="147">
        <v>10</v>
      </c>
      <c r="B395" s="140" t="s">
        <v>1330</v>
      </c>
      <c r="C395" s="143" t="s">
        <v>919</v>
      </c>
      <c r="D395" s="186"/>
      <c r="E395" s="186"/>
      <c r="F395" s="152"/>
      <c r="G395" s="186">
        <f t="shared" si="28"/>
        <v>0</v>
      </c>
      <c r="H395" s="147"/>
      <c r="I395" s="148"/>
      <c r="J395" s="148"/>
      <c r="K395" s="148"/>
      <c r="L395" s="148"/>
      <c r="M395" s="147">
        <v>-100</v>
      </c>
      <c r="N395" s="147">
        <v>25</v>
      </c>
      <c r="O395" s="147">
        <v>25</v>
      </c>
      <c r="P395" s="148">
        <v>1</v>
      </c>
      <c r="Q395" s="147">
        <v>100</v>
      </c>
    </row>
    <row r="396" spans="1:24" s="144" customFormat="1" ht="30" customHeight="1">
      <c r="A396" s="147">
        <v>9</v>
      </c>
      <c r="B396" s="140" t="s">
        <v>2095</v>
      </c>
      <c r="C396" s="143" t="s">
        <v>73</v>
      </c>
      <c r="D396" s="186"/>
      <c r="E396" s="186"/>
      <c r="F396" s="152"/>
      <c r="G396" s="186">
        <f t="shared" si="28"/>
        <v>25</v>
      </c>
      <c r="H396" s="147">
        <v>25</v>
      </c>
      <c r="I396" s="148"/>
      <c r="J396" s="148"/>
      <c r="K396" s="148">
        <v>0</v>
      </c>
      <c r="L396" s="148">
        <v>0</v>
      </c>
      <c r="M396" s="147">
        <v>-100</v>
      </c>
      <c r="N396" s="147">
        <v>25</v>
      </c>
      <c r="O396" s="147">
        <v>25</v>
      </c>
      <c r="P396" s="148">
        <v>1</v>
      </c>
      <c r="Q396" s="147">
        <v>100</v>
      </c>
      <c r="R396" s="143"/>
      <c r="S396" s="143"/>
      <c r="T396" s="143"/>
      <c r="U396" s="143"/>
      <c r="V396" s="143"/>
      <c r="W396" s="143"/>
      <c r="X396" s="143"/>
    </row>
    <row r="397" spans="1:24" s="144" customFormat="1" ht="30" customHeight="1">
      <c r="A397" s="147">
        <v>9</v>
      </c>
      <c r="B397" s="143" t="s">
        <v>1627</v>
      </c>
      <c r="C397" s="143" t="s">
        <v>73</v>
      </c>
      <c r="D397" s="186"/>
      <c r="E397" s="186"/>
      <c r="F397" s="152"/>
      <c r="G397" s="186">
        <f t="shared" si="28"/>
        <v>25</v>
      </c>
      <c r="H397" s="147">
        <v>25</v>
      </c>
      <c r="I397" s="148"/>
      <c r="J397" s="148"/>
      <c r="K397" s="148">
        <v>0</v>
      </c>
      <c r="L397" s="148">
        <v>0</v>
      </c>
      <c r="M397" s="147">
        <v>-100</v>
      </c>
      <c r="N397" s="147">
        <v>25</v>
      </c>
      <c r="O397" s="147">
        <v>25</v>
      </c>
      <c r="P397" s="148">
        <v>1</v>
      </c>
      <c r="Q397" s="147">
        <v>100</v>
      </c>
      <c r="R397" s="143"/>
      <c r="S397" s="143"/>
      <c r="T397" s="143"/>
      <c r="U397" s="143"/>
      <c r="V397" s="143"/>
      <c r="W397" s="143"/>
      <c r="X397" s="143"/>
    </row>
    <row r="398" spans="1:24" s="144" customFormat="1" ht="30" customHeight="1">
      <c r="A398" s="147">
        <f t="shared" ref="A398:A439" si="29">F398*G398</f>
        <v>8.9</v>
      </c>
      <c r="B398" s="140" t="s">
        <v>5</v>
      </c>
      <c r="C398" s="143" t="s">
        <v>1358</v>
      </c>
      <c r="D398" s="186">
        <f t="shared" ref="D398:D439" si="30">(E398*0.17)*G398</f>
        <v>0</v>
      </c>
      <c r="E398" s="186"/>
      <c r="F398" s="152">
        <v>2</v>
      </c>
      <c r="G398" s="186">
        <f t="shared" ref="G398:G440" si="31">((I398*N398)+(J398*O398)+(K398*Q398)+(L398*M398)+(P398*H398))/10</f>
        <v>4.45</v>
      </c>
      <c r="H398" s="147">
        <v>7</v>
      </c>
      <c r="I398" s="148">
        <v>0.6</v>
      </c>
      <c r="J398" s="148">
        <v>0.9</v>
      </c>
      <c r="K398" s="148">
        <v>0</v>
      </c>
      <c r="L398" s="148">
        <v>0</v>
      </c>
      <c r="M398" s="147">
        <v>-100</v>
      </c>
      <c r="N398" s="147">
        <v>25</v>
      </c>
      <c r="O398" s="147">
        <v>25</v>
      </c>
      <c r="P398" s="148">
        <v>1</v>
      </c>
      <c r="Q398" s="147">
        <v>100</v>
      </c>
      <c r="R398" s="143"/>
      <c r="S398" s="143"/>
      <c r="T398" s="143"/>
      <c r="U398" s="143"/>
      <c r="V398" s="143"/>
      <c r="W398" s="143"/>
      <c r="X398" s="143"/>
    </row>
    <row r="399" spans="1:24" s="144" customFormat="1" ht="30" customHeight="1">
      <c r="A399" s="147">
        <f t="shared" si="29"/>
        <v>8.6999999999999993</v>
      </c>
      <c r="B399" s="140" t="s">
        <v>1183</v>
      </c>
      <c r="C399" s="143" t="s">
        <v>1358</v>
      </c>
      <c r="D399" s="186">
        <f t="shared" si="30"/>
        <v>0</v>
      </c>
      <c r="E399" s="186"/>
      <c r="F399" s="152">
        <v>2</v>
      </c>
      <c r="G399" s="186">
        <f t="shared" si="31"/>
        <v>4.3499999999999996</v>
      </c>
      <c r="H399" s="147">
        <v>6</v>
      </c>
      <c r="I399" s="148">
        <v>0.6</v>
      </c>
      <c r="J399" s="148">
        <v>0.9</v>
      </c>
      <c r="K399" s="148">
        <v>0</v>
      </c>
      <c r="L399" s="148">
        <v>0</v>
      </c>
      <c r="M399" s="147">
        <v>-100</v>
      </c>
      <c r="N399" s="147">
        <v>25</v>
      </c>
      <c r="O399" s="147">
        <v>25</v>
      </c>
      <c r="P399" s="148">
        <v>1</v>
      </c>
      <c r="Q399" s="147">
        <v>100</v>
      </c>
      <c r="R399" s="143"/>
      <c r="S399" s="143"/>
      <c r="T399" s="143"/>
      <c r="U399" s="143"/>
      <c r="V399" s="143"/>
      <c r="W399" s="143"/>
      <c r="X399" s="143"/>
    </row>
    <row r="400" spans="1:24" s="144" customFormat="1" ht="30" customHeight="1">
      <c r="A400" s="147">
        <f t="shared" si="29"/>
        <v>8.5</v>
      </c>
      <c r="B400" s="140" t="s">
        <v>1847</v>
      </c>
      <c r="C400" s="143" t="s">
        <v>1358</v>
      </c>
      <c r="D400" s="186">
        <f t="shared" si="30"/>
        <v>0</v>
      </c>
      <c r="E400" s="186"/>
      <c r="F400" s="152">
        <v>2</v>
      </c>
      <c r="G400" s="186">
        <f t="shared" si="31"/>
        <v>4.25</v>
      </c>
      <c r="H400" s="147">
        <v>5</v>
      </c>
      <c r="I400" s="148">
        <v>0.6</v>
      </c>
      <c r="J400" s="148">
        <v>0.9</v>
      </c>
      <c r="K400" s="148">
        <v>0</v>
      </c>
      <c r="L400" s="148">
        <v>0</v>
      </c>
      <c r="M400" s="147">
        <v>-100</v>
      </c>
      <c r="N400" s="147">
        <v>25</v>
      </c>
      <c r="O400" s="147">
        <v>25</v>
      </c>
      <c r="P400" s="148">
        <v>1</v>
      </c>
      <c r="Q400" s="147">
        <v>100</v>
      </c>
      <c r="R400" s="143"/>
      <c r="S400" s="143"/>
      <c r="T400" s="143"/>
      <c r="U400" s="143"/>
      <c r="V400" s="143"/>
      <c r="W400" s="143"/>
      <c r="X400" s="143"/>
    </row>
    <row r="401" spans="1:24" s="144" customFormat="1" ht="30" customHeight="1">
      <c r="A401" s="147">
        <f t="shared" si="29"/>
        <v>8.5</v>
      </c>
      <c r="B401" s="149" t="s">
        <v>14</v>
      </c>
      <c r="C401" s="143" t="s">
        <v>1358</v>
      </c>
      <c r="D401" s="186">
        <f t="shared" si="30"/>
        <v>0</v>
      </c>
      <c r="E401" s="186"/>
      <c r="F401" s="152">
        <v>2</v>
      </c>
      <c r="G401" s="186">
        <f t="shared" si="31"/>
        <v>4.25</v>
      </c>
      <c r="H401" s="147">
        <v>5</v>
      </c>
      <c r="I401" s="148">
        <v>0.6</v>
      </c>
      <c r="J401" s="148">
        <v>0.9</v>
      </c>
      <c r="K401" s="148">
        <v>0</v>
      </c>
      <c r="L401" s="148">
        <v>0</v>
      </c>
      <c r="M401" s="147">
        <v>-100</v>
      </c>
      <c r="N401" s="147">
        <v>25</v>
      </c>
      <c r="O401" s="147">
        <v>25</v>
      </c>
      <c r="P401" s="148">
        <v>1</v>
      </c>
      <c r="Q401" s="147">
        <v>100</v>
      </c>
      <c r="R401" s="143"/>
      <c r="S401" s="143"/>
      <c r="T401" s="143"/>
      <c r="U401" s="143"/>
      <c r="V401" s="143"/>
      <c r="W401" s="143"/>
      <c r="X401" s="143"/>
    </row>
    <row r="402" spans="1:24" s="144" customFormat="1" ht="30" customHeight="1">
      <c r="A402" s="147">
        <f t="shared" si="29"/>
        <v>8.5</v>
      </c>
      <c r="B402" s="140" t="s">
        <v>1371</v>
      </c>
      <c r="C402" s="143" t="s">
        <v>1358</v>
      </c>
      <c r="D402" s="186">
        <f t="shared" si="30"/>
        <v>0</v>
      </c>
      <c r="E402" s="186"/>
      <c r="F402" s="152">
        <v>2</v>
      </c>
      <c r="G402" s="186">
        <f t="shared" si="31"/>
        <v>4.25</v>
      </c>
      <c r="H402" s="147">
        <v>5</v>
      </c>
      <c r="I402" s="148">
        <v>0.6</v>
      </c>
      <c r="J402" s="148">
        <v>0.9</v>
      </c>
      <c r="K402" s="148">
        <v>0</v>
      </c>
      <c r="L402" s="148">
        <v>0</v>
      </c>
      <c r="M402" s="147">
        <v>-100</v>
      </c>
      <c r="N402" s="147">
        <v>25</v>
      </c>
      <c r="O402" s="147">
        <v>25</v>
      </c>
      <c r="P402" s="148">
        <v>1</v>
      </c>
      <c r="Q402" s="147">
        <v>100</v>
      </c>
      <c r="R402" s="143"/>
      <c r="S402" s="143"/>
      <c r="T402" s="143"/>
      <c r="U402" s="143"/>
      <c r="V402" s="143"/>
      <c r="W402" s="143"/>
      <c r="X402" s="143"/>
    </row>
    <row r="403" spans="1:24" s="144" customFormat="1" ht="30" customHeight="1">
      <c r="A403" s="147">
        <f t="shared" si="29"/>
        <v>8.5</v>
      </c>
      <c r="B403" s="140" t="s">
        <v>1126</v>
      </c>
      <c r="C403" s="143" t="s">
        <v>1358</v>
      </c>
      <c r="D403" s="186">
        <f t="shared" si="30"/>
        <v>0</v>
      </c>
      <c r="E403" s="186"/>
      <c r="F403" s="152">
        <v>2</v>
      </c>
      <c r="G403" s="186">
        <f t="shared" si="31"/>
        <v>4.25</v>
      </c>
      <c r="H403" s="147">
        <v>15</v>
      </c>
      <c r="I403" s="148">
        <v>0.6</v>
      </c>
      <c r="J403" s="148">
        <v>0.5</v>
      </c>
      <c r="K403" s="148">
        <v>0</v>
      </c>
      <c r="L403" s="148">
        <v>0</v>
      </c>
      <c r="M403" s="147">
        <v>-100</v>
      </c>
      <c r="N403" s="147">
        <v>25</v>
      </c>
      <c r="O403" s="147">
        <v>25</v>
      </c>
      <c r="P403" s="148">
        <v>1</v>
      </c>
      <c r="Q403" s="147">
        <v>100</v>
      </c>
      <c r="R403" s="143"/>
      <c r="S403" s="143"/>
      <c r="T403" s="143"/>
      <c r="U403" s="143"/>
      <c r="V403" s="143"/>
      <c r="W403" s="143"/>
      <c r="X403" s="143"/>
    </row>
    <row r="404" spans="1:24" ht="30" customHeight="1">
      <c r="A404" s="147">
        <f t="shared" si="29"/>
        <v>8.5</v>
      </c>
      <c r="B404" s="140" t="s">
        <v>1225</v>
      </c>
      <c r="C404" s="143" t="s">
        <v>1358</v>
      </c>
      <c r="D404" s="186">
        <f t="shared" si="30"/>
        <v>0</v>
      </c>
      <c r="E404" s="186"/>
      <c r="F404" s="152">
        <v>2</v>
      </c>
      <c r="G404" s="186">
        <f t="shared" si="31"/>
        <v>4.25</v>
      </c>
      <c r="H404" s="147">
        <v>5</v>
      </c>
      <c r="I404" s="148">
        <v>0.6</v>
      </c>
      <c r="J404" s="148">
        <v>0.9</v>
      </c>
      <c r="K404" s="148">
        <v>0</v>
      </c>
      <c r="L404" s="148">
        <v>0</v>
      </c>
      <c r="M404" s="147">
        <v>-100</v>
      </c>
      <c r="N404" s="147">
        <v>25</v>
      </c>
      <c r="O404" s="147">
        <v>25</v>
      </c>
      <c r="P404" s="148">
        <v>1</v>
      </c>
      <c r="Q404" s="147">
        <v>100</v>
      </c>
    </row>
    <row r="405" spans="1:24" s="144" customFormat="1" ht="30" customHeight="1">
      <c r="A405" s="147">
        <f t="shared" si="29"/>
        <v>8.3000000000000007</v>
      </c>
      <c r="B405" s="140" t="s">
        <v>1580</v>
      </c>
      <c r="C405" s="143" t="s">
        <v>1358</v>
      </c>
      <c r="D405" s="186">
        <f t="shared" si="30"/>
        <v>0</v>
      </c>
      <c r="E405" s="186"/>
      <c r="F405" s="152">
        <v>2</v>
      </c>
      <c r="G405" s="186">
        <f t="shared" si="31"/>
        <v>4.1500000000000004</v>
      </c>
      <c r="H405" s="147">
        <v>9</v>
      </c>
      <c r="I405" s="148">
        <v>0.6</v>
      </c>
      <c r="J405" s="148">
        <v>0.7</v>
      </c>
      <c r="K405" s="148">
        <v>0</v>
      </c>
      <c r="L405" s="148">
        <v>0</v>
      </c>
      <c r="M405" s="147">
        <v>-100</v>
      </c>
      <c r="N405" s="147">
        <v>25</v>
      </c>
      <c r="O405" s="147">
        <v>25</v>
      </c>
      <c r="P405" s="148">
        <v>1</v>
      </c>
      <c r="Q405" s="147">
        <v>100</v>
      </c>
      <c r="R405" s="143"/>
      <c r="S405" s="143"/>
      <c r="T405" s="143"/>
      <c r="U405" s="143"/>
      <c r="V405" s="143"/>
      <c r="W405" s="143"/>
      <c r="X405" s="143"/>
    </row>
    <row r="406" spans="1:24" s="144" customFormat="1" ht="30" customHeight="1">
      <c r="A406" s="147">
        <f t="shared" si="29"/>
        <v>7.95</v>
      </c>
      <c r="B406" s="140" t="s">
        <v>2484</v>
      </c>
      <c r="C406" s="143" t="s">
        <v>1358</v>
      </c>
      <c r="D406" s="186">
        <f t="shared" si="30"/>
        <v>0</v>
      </c>
      <c r="E406" s="186"/>
      <c r="F406" s="152">
        <v>2</v>
      </c>
      <c r="G406" s="186">
        <f t="shared" si="31"/>
        <v>3.9750000000000001</v>
      </c>
      <c r="H406" s="147">
        <v>30</v>
      </c>
      <c r="I406" s="148">
        <v>0.15</v>
      </c>
      <c r="J406" s="148">
        <v>0.24</v>
      </c>
      <c r="K406" s="148">
        <v>0</v>
      </c>
      <c r="L406" s="148">
        <v>0</v>
      </c>
      <c r="M406" s="147">
        <v>-100</v>
      </c>
      <c r="N406" s="147">
        <v>25</v>
      </c>
      <c r="O406" s="147">
        <v>25</v>
      </c>
      <c r="P406" s="148">
        <v>1</v>
      </c>
      <c r="Q406" s="147">
        <v>100</v>
      </c>
      <c r="R406" s="143"/>
      <c r="S406" s="143"/>
      <c r="T406" s="143"/>
      <c r="U406" s="143"/>
      <c r="V406" s="143"/>
      <c r="W406" s="143"/>
      <c r="X406" s="143"/>
    </row>
    <row r="407" spans="1:24" ht="30" customHeight="1">
      <c r="A407" s="147">
        <f t="shared" si="29"/>
        <v>7.25</v>
      </c>
      <c r="B407" s="149" t="s">
        <v>62</v>
      </c>
      <c r="C407" s="143" t="s">
        <v>1358</v>
      </c>
      <c r="D407" s="186">
        <f t="shared" si="30"/>
        <v>0</v>
      </c>
      <c r="E407" s="186"/>
      <c r="F407" s="152">
        <v>2</v>
      </c>
      <c r="G407" s="186">
        <f t="shared" si="31"/>
        <v>3.625</v>
      </c>
      <c r="H407" s="147">
        <v>20</v>
      </c>
      <c r="I407" s="148">
        <v>0.6</v>
      </c>
      <c r="J407" s="148">
        <v>0.05</v>
      </c>
      <c r="K407" s="148">
        <v>0</v>
      </c>
      <c r="L407" s="148">
        <v>0</v>
      </c>
      <c r="M407" s="147">
        <v>-100</v>
      </c>
      <c r="N407" s="147">
        <v>25</v>
      </c>
      <c r="O407" s="147">
        <v>25</v>
      </c>
      <c r="P407" s="148">
        <v>1</v>
      </c>
      <c r="Q407" s="147">
        <v>100</v>
      </c>
    </row>
    <row r="408" spans="1:24" ht="30" customHeight="1">
      <c r="A408" s="147">
        <f t="shared" si="29"/>
        <v>7.25</v>
      </c>
      <c r="B408" s="149" t="s">
        <v>55</v>
      </c>
      <c r="C408" s="143"/>
      <c r="D408" s="186">
        <f t="shared" si="30"/>
        <v>0</v>
      </c>
      <c r="E408" s="186"/>
      <c r="F408" s="152">
        <v>2</v>
      </c>
      <c r="G408" s="186">
        <f t="shared" si="31"/>
        <v>3.625</v>
      </c>
      <c r="H408" s="147">
        <v>20</v>
      </c>
      <c r="I408" s="148">
        <v>0.6</v>
      </c>
      <c r="J408" s="148">
        <v>0.05</v>
      </c>
      <c r="K408" s="148">
        <v>0</v>
      </c>
      <c r="L408" s="148">
        <v>0</v>
      </c>
      <c r="M408" s="147">
        <v>-100</v>
      </c>
      <c r="N408" s="147">
        <v>25</v>
      </c>
      <c r="O408" s="147">
        <v>25</v>
      </c>
      <c r="P408" s="148">
        <v>1</v>
      </c>
      <c r="Q408" s="147">
        <v>100</v>
      </c>
    </row>
    <row r="409" spans="1:24" ht="30" customHeight="1">
      <c r="A409" s="147">
        <f t="shared" si="29"/>
        <v>6.75</v>
      </c>
      <c r="B409" s="140" t="s">
        <v>1891</v>
      </c>
      <c r="C409" s="143" t="s">
        <v>1358</v>
      </c>
      <c r="D409" s="186">
        <f t="shared" si="30"/>
        <v>0</v>
      </c>
      <c r="E409" s="186"/>
      <c r="F409" s="152">
        <v>2</v>
      </c>
      <c r="G409" s="186">
        <f t="shared" si="31"/>
        <v>3.375</v>
      </c>
      <c r="H409" s="147">
        <v>5</v>
      </c>
      <c r="I409" s="148">
        <v>0.6</v>
      </c>
      <c r="J409" s="148">
        <v>0.55000000000000004</v>
      </c>
      <c r="K409" s="148">
        <v>0</v>
      </c>
      <c r="L409" s="148">
        <v>0</v>
      </c>
      <c r="M409" s="147">
        <v>-100</v>
      </c>
      <c r="N409" s="147">
        <v>25</v>
      </c>
      <c r="O409" s="147">
        <v>25</v>
      </c>
      <c r="P409" s="148">
        <v>1</v>
      </c>
      <c r="Q409" s="147">
        <v>100</v>
      </c>
    </row>
    <row r="410" spans="1:24" ht="30" customHeight="1">
      <c r="A410" s="147">
        <f t="shared" si="29"/>
        <v>6.75</v>
      </c>
      <c r="B410" s="140" t="s">
        <v>2482</v>
      </c>
      <c r="C410" s="143" t="s">
        <v>1357</v>
      </c>
      <c r="D410" s="186">
        <f t="shared" si="30"/>
        <v>0</v>
      </c>
      <c r="E410" s="186"/>
      <c r="F410" s="152">
        <v>2</v>
      </c>
      <c r="G410" s="186">
        <f t="shared" si="31"/>
        <v>3.375</v>
      </c>
      <c r="H410" s="147">
        <v>15</v>
      </c>
      <c r="I410" s="148">
        <v>0.25</v>
      </c>
      <c r="J410" s="148">
        <v>0.5</v>
      </c>
      <c r="K410" s="148">
        <v>0</v>
      </c>
      <c r="L410" s="148">
        <v>0</v>
      </c>
      <c r="M410" s="147">
        <v>-100</v>
      </c>
      <c r="N410" s="147">
        <v>25</v>
      </c>
      <c r="O410" s="147">
        <v>25</v>
      </c>
      <c r="P410" s="148">
        <v>1</v>
      </c>
      <c r="Q410" s="147">
        <v>100</v>
      </c>
    </row>
    <row r="411" spans="1:24" ht="30" customHeight="1">
      <c r="A411" s="147">
        <f t="shared" si="29"/>
        <v>6.5</v>
      </c>
      <c r="B411" s="149" t="s">
        <v>6</v>
      </c>
      <c r="C411" s="143" t="s">
        <v>1358</v>
      </c>
      <c r="D411" s="186">
        <f t="shared" si="30"/>
        <v>0</v>
      </c>
      <c r="E411" s="186"/>
      <c r="F411" s="152">
        <v>2</v>
      </c>
      <c r="G411" s="186">
        <f t="shared" si="31"/>
        <v>3.25</v>
      </c>
      <c r="H411" s="147">
        <v>5</v>
      </c>
      <c r="I411" s="148">
        <v>0.6</v>
      </c>
      <c r="J411" s="148">
        <v>0.5</v>
      </c>
      <c r="K411" s="148">
        <v>0</v>
      </c>
      <c r="L411" s="148">
        <v>0</v>
      </c>
      <c r="M411" s="147">
        <v>-100</v>
      </c>
      <c r="N411" s="147">
        <v>25</v>
      </c>
      <c r="O411" s="147">
        <v>25</v>
      </c>
      <c r="P411" s="148">
        <v>1</v>
      </c>
      <c r="Q411" s="147">
        <v>100</v>
      </c>
    </row>
    <row r="412" spans="1:24" ht="30" customHeight="1">
      <c r="A412" s="147">
        <f t="shared" si="29"/>
        <v>6.2750000000000004</v>
      </c>
      <c r="B412" s="140" t="s">
        <v>1326</v>
      </c>
      <c r="C412" s="143" t="s">
        <v>1358</v>
      </c>
      <c r="D412" s="186">
        <f t="shared" si="30"/>
        <v>0</v>
      </c>
      <c r="E412" s="186"/>
      <c r="F412" s="152">
        <v>1</v>
      </c>
      <c r="G412" s="186">
        <f t="shared" si="31"/>
        <v>6.2750000000000004</v>
      </c>
      <c r="H412" s="147">
        <v>25</v>
      </c>
      <c r="I412" s="148">
        <v>0.75</v>
      </c>
      <c r="J412" s="148">
        <v>0.76</v>
      </c>
      <c r="K412" s="148">
        <v>0</v>
      </c>
      <c r="L412" s="148">
        <v>0</v>
      </c>
      <c r="M412" s="147">
        <v>-100</v>
      </c>
      <c r="N412" s="147">
        <v>25</v>
      </c>
      <c r="O412" s="147">
        <v>25</v>
      </c>
      <c r="P412" s="148">
        <v>1</v>
      </c>
      <c r="Q412" s="147">
        <v>100</v>
      </c>
    </row>
    <row r="413" spans="1:24" ht="30" customHeight="1">
      <c r="A413" s="147">
        <f t="shared" si="29"/>
        <v>6.2750000000000004</v>
      </c>
      <c r="B413" s="140" t="s">
        <v>2171</v>
      </c>
      <c r="C413" s="143" t="s">
        <v>1357</v>
      </c>
      <c r="D413" s="186">
        <f t="shared" si="30"/>
        <v>0</v>
      </c>
      <c r="E413" s="186"/>
      <c r="F413" s="152">
        <v>1</v>
      </c>
      <c r="G413" s="186">
        <f t="shared" si="31"/>
        <v>6.2750000000000004</v>
      </c>
      <c r="H413" s="147">
        <v>25</v>
      </c>
      <c r="I413" s="148">
        <v>0.76</v>
      </c>
      <c r="J413" s="148">
        <v>0.75</v>
      </c>
      <c r="K413" s="148">
        <v>0</v>
      </c>
      <c r="L413" s="148">
        <v>0</v>
      </c>
      <c r="M413" s="147">
        <v>-100</v>
      </c>
      <c r="N413" s="147">
        <v>25</v>
      </c>
      <c r="O413" s="147">
        <v>25</v>
      </c>
      <c r="P413" s="148">
        <v>1</v>
      </c>
      <c r="Q413" s="147">
        <v>100</v>
      </c>
    </row>
    <row r="414" spans="1:24" ht="30" customHeight="1">
      <c r="A414" s="147">
        <f t="shared" si="29"/>
        <v>5.65</v>
      </c>
      <c r="B414" s="140" t="s">
        <v>997</v>
      </c>
      <c r="C414" s="143" t="s">
        <v>1358</v>
      </c>
      <c r="D414" s="186">
        <f t="shared" si="30"/>
        <v>0</v>
      </c>
      <c r="E414" s="186"/>
      <c r="F414" s="152">
        <v>1</v>
      </c>
      <c r="G414" s="186">
        <f t="shared" si="31"/>
        <v>5.65</v>
      </c>
      <c r="H414" s="147">
        <v>25</v>
      </c>
      <c r="I414" s="148">
        <v>0.5</v>
      </c>
      <c r="J414" s="148">
        <v>0.76</v>
      </c>
      <c r="K414" s="148">
        <v>0</v>
      </c>
      <c r="L414" s="148">
        <v>0</v>
      </c>
      <c r="M414" s="147">
        <v>-100</v>
      </c>
      <c r="N414" s="147">
        <v>25</v>
      </c>
      <c r="O414" s="147">
        <v>25</v>
      </c>
      <c r="P414" s="148">
        <v>1</v>
      </c>
      <c r="Q414" s="147">
        <v>100</v>
      </c>
    </row>
    <row r="415" spans="1:24" ht="30" customHeight="1">
      <c r="A415" s="147">
        <f t="shared" si="29"/>
        <v>5.5</v>
      </c>
      <c r="B415" s="140" t="s">
        <v>1753</v>
      </c>
      <c r="C415" s="143" t="s">
        <v>1357</v>
      </c>
      <c r="D415" s="186">
        <f t="shared" si="30"/>
        <v>0</v>
      </c>
      <c r="E415" s="186"/>
      <c r="F415" s="152">
        <v>1</v>
      </c>
      <c r="G415" s="186">
        <f t="shared" si="31"/>
        <v>5.5</v>
      </c>
      <c r="H415" s="147">
        <v>25</v>
      </c>
      <c r="I415" s="148">
        <v>0.6</v>
      </c>
      <c r="J415" s="148">
        <v>0.6</v>
      </c>
      <c r="K415" s="148">
        <v>0</v>
      </c>
      <c r="L415" s="148">
        <v>0</v>
      </c>
      <c r="M415" s="147">
        <v>-100</v>
      </c>
      <c r="N415" s="147">
        <v>25</v>
      </c>
      <c r="O415" s="147">
        <v>25</v>
      </c>
      <c r="P415" s="148">
        <v>1</v>
      </c>
      <c r="Q415" s="147">
        <v>100</v>
      </c>
    </row>
    <row r="416" spans="1:24" ht="30" customHeight="1">
      <c r="A416" s="147">
        <f t="shared" si="29"/>
        <v>5.5</v>
      </c>
      <c r="B416" s="140" t="s">
        <v>1235</v>
      </c>
      <c r="C416" s="143" t="s">
        <v>1358</v>
      </c>
      <c r="D416" s="186">
        <f t="shared" si="30"/>
        <v>0</v>
      </c>
      <c r="E416" s="186"/>
      <c r="F416" s="152">
        <v>2</v>
      </c>
      <c r="G416" s="186">
        <f t="shared" si="31"/>
        <v>2.75</v>
      </c>
      <c r="H416" s="147">
        <v>10</v>
      </c>
      <c r="I416" s="148">
        <v>0.6</v>
      </c>
      <c r="J416" s="148">
        <v>0.1</v>
      </c>
      <c r="K416" s="148">
        <v>0</v>
      </c>
      <c r="L416" s="148">
        <v>0</v>
      </c>
      <c r="M416" s="147">
        <v>-100</v>
      </c>
      <c r="N416" s="147">
        <v>25</v>
      </c>
      <c r="O416" s="147">
        <v>25</v>
      </c>
      <c r="P416" s="148">
        <v>1</v>
      </c>
      <c r="Q416" s="147">
        <v>100</v>
      </c>
    </row>
    <row r="417" spans="1:17" ht="30" customHeight="1">
      <c r="A417" s="147">
        <f t="shared" si="29"/>
        <v>5.3999999999999995</v>
      </c>
      <c r="B417" s="149" t="s">
        <v>41</v>
      </c>
      <c r="C417" s="143" t="s">
        <v>1357</v>
      </c>
      <c r="D417" s="186">
        <f t="shared" si="30"/>
        <v>0</v>
      </c>
      <c r="E417" s="186"/>
      <c r="F417" s="152">
        <v>9</v>
      </c>
      <c r="G417" s="186">
        <f t="shared" si="31"/>
        <v>0.6</v>
      </c>
      <c r="H417" s="147">
        <v>6</v>
      </c>
      <c r="I417" s="148">
        <v>0</v>
      </c>
      <c r="J417" s="148">
        <v>0</v>
      </c>
      <c r="K417" s="148">
        <v>0</v>
      </c>
      <c r="L417" s="148">
        <v>0</v>
      </c>
      <c r="M417" s="147">
        <v>-100</v>
      </c>
      <c r="N417" s="147">
        <v>25</v>
      </c>
      <c r="O417" s="147">
        <v>25</v>
      </c>
      <c r="P417" s="148">
        <v>1</v>
      </c>
      <c r="Q417" s="147">
        <v>100</v>
      </c>
    </row>
    <row r="418" spans="1:17" ht="30" customHeight="1">
      <c r="A418" s="147">
        <f t="shared" si="29"/>
        <v>5.375</v>
      </c>
      <c r="B418" s="140" t="s">
        <v>1823</v>
      </c>
      <c r="C418" s="143" t="s">
        <v>1358</v>
      </c>
      <c r="D418" s="186">
        <f t="shared" si="30"/>
        <v>0</v>
      </c>
      <c r="E418" s="186"/>
      <c r="F418" s="152">
        <v>1</v>
      </c>
      <c r="G418" s="186">
        <f t="shared" si="31"/>
        <v>5.375</v>
      </c>
      <c r="H418" s="147">
        <v>25</v>
      </c>
      <c r="I418" s="148">
        <v>0.5</v>
      </c>
      <c r="J418" s="148">
        <v>0.65</v>
      </c>
      <c r="K418" s="148">
        <v>0</v>
      </c>
      <c r="L418" s="148">
        <v>0</v>
      </c>
      <c r="M418" s="147">
        <v>-100</v>
      </c>
      <c r="N418" s="147">
        <v>25</v>
      </c>
      <c r="O418" s="147">
        <v>25</v>
      </c>
      <c r="P418" s="148">
        <v>1</v>
      </c>
      <c r="Q418" s="147">
        <v>100</v>
      </c>
    </row>
    <row r="419" spans="1:17" ht="30" customHeight="1">
      <c r="A419" s="147">
        <f t="shared" si="29"/>
        <v>5.375</v>
      </c>
      <c r="B419" s="140" t="s">
        <v>1385</v>
      </c>
      <c r="C419" s="143" t="s">
        <v>1358</v>
      </c>
      <c r="D419" s="186">
        <f t="shared" si="30"/>
        <v>0</v>
      </c>
      <c r="E419" s="186"/>
      <c r="F419" s="152">
        <v>1</v>
      </c>
      <c r="G419" s="186">
        <f t="shared" si="31"/>
        <v>5.375</v>
      </c>
      <c r="H419" s="147">
        <v>15</v>
      </c>
      <c r="I419" s="148">
        <v>0.9</v>
      </c>
      <c r="J419" s="148">
        <v>0.65</v>
      </c>
      <c r="K419" s="148">
        <v>0</v>
      </c>
      <c r="L419" s="148">
        <v>0</v>
      </c>
      <c r="M419" s="147">
        <v>-100</v>
      </c>
      <c r="N419" s="147">
        <v>25</v>
      </c>
      <c r="O419" s="147">
        <v>25</v>
      </c>
      <c r="P419" s="148">
        <v>1</v>
      </c>
      <c r="Q419" s="147">
        <v>100</v>
      </c>
    </row>
    <row r="420" spans="1:17" ht="30" customHeight="1">
      <c r="A420" s="147">
        <f t="shared" si="29"/>
        <v>5.125</v>
      </c>
      <c r="B420" s="140" t="s">
        <v>884</v>
      </c>
      <c r="C420" s="143" t="s">
        <v>1358</v>
      </c>
      <c r="D420" s="186">
        <f t="shared" si="30"/>
        <v>0</v>
      </c>
      <c r="E420" s="186"/>
      <c r="F420" s="152">
        <v>1</v>
      </c>
      <c r="G420" s="186">
        <f t="shared" si="31"/>
        <v>5.125</v>
      </c>
      <c r="H420" s="147">
        <v>25</v>
      </c>
      <c r="I420" s="148">
        <v>0.3</v>
      </c>
      <c r="J420" s="148">
        <v>0.75</v>
      </c>
      <c r="K420" s="148">
        <v>0</v>
      </c>
      <c r="L420" s="148">
        <v>0</v>
      </c>
      <c r="M420" s="147">
        <v>-100</v>
      </c>
      <c r="N420" s="147">
        <v>25</v>
      </c>
      <c r="O420" s="147">
        <v>25</v>
      </c>
      <c r="P420" s="148">
        <v>1</v>
      </c>
      <c r="Q420" s="147">
        <v>100</v>
      </c>
    </row>
    <row r="421" spans="1:17" ht="30" customHeight="1">
      <c r="A421" s="147">
        <f t="shared" si="29"/>
        <v>5.125</v>
      </c>
      <c r="B421" s="149" t="s">
        <v>1117</v>
      </c>
      <c r="C421" s="143" t="s">
        <v>1358</v>
      </c>
      <c r="D421" s="186">
        <f t="shared" si="30"/>
        <v>0</v>
      </c>
      <c r="E421" s="186"/>
      <c r="F421" s="152">
        <v>1</v>
      </c>
      <c r="G421" s="186">
        <f t="shared" si="31"/>
        <v>5.125</v>
      </c>
      <c r="H421" s="147">
        <v>25</v>
      </c>
      <c r="I421" s="148">
        <v>0.5</v>
      </c>
      <c r="J421" s="148">
        <v>0.55000000000000004</v>
      </c>
      <c r="K421" s="148">
        <v>0</v>
      </c>
      <c r="L421" s="148">
        <v>0</v>
      </c>
      <c r="M421" s="147">
        <v>-100</v>
      </c>
      <c r="N421" s="147">
        <v>25</v>
      </c>
      <c r="O421" s="147">
        <v>25</v>
      </c>
      <c r="P421" s="148">
        <v>1</v>
      </c>
      <c r="Q421" s="147">
        <v>100</v>
      </c>
    </row>
    <row r="422" spans="1:17" ht="30" customHeight="1">
      <c r="A422" s="147">
        <f t="shared" si="29"/>
        <v>5</v>
      </c>
      <c r="B422" s="140" t="s">
        <v>1795</v>
      </c>
      <c r="C422" s="143" t="s">
        <v>1358</v>
      </c>
      <c r="D422" s="186">
        <f t="shared" si="30"/>
        <v>0</v>
      </c>
      <c r="E422" s="186"/>
      <c r="F422" s="152">
        <v>1</v>
      </c>
      <c r="G422" s="186">
        <f t="shared" si="31"/>
        <v>5</v>
      </c>
      <c r="H422" s="147">
        <v>25</v>
      </c>
      <c r="I422" s="148">
        <v>0.5</v>
      </c>
      <c r="J422" s="148">
        <v>0.5</v>
      </c>
      <c r="K422" s="148">
        <v>0</v>
      </c>
      <c r="L422" s="148">
        <v>0</v>
      </c>
      <c r="M422" s="147">
        <v>-100</v>
      </c>
      <c r="N422" s="147">
        <v>25</v>
      </c>
      <c r="O422" s="147">
        <v>25</v>
      </c>
      <c r="P422" s="148">
        <v>1</v>
      </c>
      <c r="Q422" s="147">
        <v>100</v>
      </c>
    </row>
    <row r="423" spans="1:17" ht="30" customHeight="1">
      <c r="A423" s="147">
        <f t="shared" si="29"/>
        <v>5</v>
      </c>
      <c r="B423" s="140" t="s">
        <v>2278</v>
      </c>
      <c r="C423" s="143" t="s">
        <v>1358</v>
      </c>
      <c r="D423" s="186">
        <f t="shared" si="30"/>
        <v>0</v>
      </c>
      <c r="E423" s="186"/>
      <c r="F423" s="152">
        <v>1</v>
      </c>
      <c r="G423" s="186">
        <f t="shared" si="31"/>
        <v>5</v>
      </c>
      <c r="H423" s="147">
        <v>20</v>
      </c>
      <c r="I423" s="148">
        <v>0.6</v>
      </c>
      <c r="J423" s="148">
        <v>0.6</v>
      </c>
      <c r="K423" s="148">
        <v>0</v>
      </c>
      <c r="L423" s="148">
        <v>0</v>
      </c>
      <c r="M423" s="147">
        <v>-100</v>
      </c>
      <c r="N423" s="147">
        <v>25</v>
      </c>
      <c r="O423" s="147">
        <v>25</v>
      </c>
      <c r="P423" s="148">
        <v>1</v>
      </c>
      <c r="Q423" s="147">
        <v>100</v>
      </c>
    </row>
    <row r="424" spans="1:17" ht="30" customHeight="1">
      <c r="A424" s="147">
        <f t="shared" si="29"/>
        <v>5</v>
      </c>
      <c r="B424" s="140" t="s">
        <v>1479</v>
      </c>
      <c r="C424" s="143" t="s">
        <v>1357</v>
      </c>
      <c r="D424" s="186">
        <f t="shared" si="30"/>
        <v>0</v>
      </c>
      <c r="E424" s="186"/>
      <c r="F424" s="152">
        <v>2</v>
      </c>
      <c r="G424" s="186">
        <f t="shared" si="31"/>
        <v>2.5</v>
      </c>
      <c r="H424" s="147">
        <v>25</v>
      </c>
      <c r="I424" s="148">
        <v>0</v>
      </c>
      <c r="J424" s="148">
        <v>0</v>
      </c>
      <c r="K424" s="148">
        <v>0</v>
      </c>
      <c r="L424" s="148">
        <v>0</v>
      </c>
      <c r="M424" s="147">
        <v>-100</v>
      </c>
      <c r="N424" s="147">
        <v>25</v>
      </c>
      <c r="O424" s="147">
        <v>25</v>
      </c>
      <c r="P424" s="148">
        <v>1</v>
      </c>
      <c r="Q424" s="147">
        <v>100</v>
      </c>
    </row>
    <row r="425" spans="1:17" ht="30" customHeight="1">
      <c r="A425" s="147">
        <f t="shared" si="29"/>
        <v>4.9000000000000004</v>
      </c>
      <c r="B425" s="140" t="s">
        <v>1090</v>
      </c>
      <c r="C425" s="143" t="s">
        <v>1358</v>
      </c>
      <c r="D425" s="186">
        <f t="shared" si="30"/>
        <v>0</v>
      </c>
      <c r="E425" s="186"/>
      <c r="F425" s="152">
        <v>1</v>
      </c>
      <c r="G425" s="186">
        <f t="shared" si="31"/>
        <v>4.9000000000000004</v>
      </c>
      <c r="H425" s="147">
        <v>14</v>
      </c>
      <c r="I425" s="148">
        <v>0.6</v>
      </c>
      <c r="J425" s="148">
        <v>0.8</v>
      </c>
      <c r="K425" s="148">
        <v>0</v>
      </c>
      <c r="L425" s="148">
        <v>0</v>
      </c>
      <c r="M425" s="147">
        <v>-100</v>
      </c>
      <c r="N425" s="147">
        <v>25</v>
      </c>
      <c r="O425" s="147">
        <v>25</v>
      </c>
      <c r="P425" s="148">
        <v>1</v>
      </c>
      <c r="Q425" s="147">
        <v>100</v>
      </c>
    </row>
    <row r="426" spans="1:17" ht="30" customHeight="1">
      <c r="A426" s="147">
        <f t="shared" si="29"/>
        <v>4.875</v>
      </c>
      <c r="B426" s="140" t="s">
        <v>56</v>
      </c>
      <c r="C426" s="143" t="s">
        <v>1358</v>
      </c>
      <c r="D426" s="186">
        <f t="shared" si="30"/>
        <v>0</v>
      </c>
      <c r="E426" s="186"/>
      <c r="F426" s="152">
        <v>1</v>
      </c>
      <c r="G426" s="186">
        <f t="shared" si="31"/>
        <v>4.875</v>
      </c>
      <c r="H426" s="147">
        <v>25</v>
      </c>
      <c r="I426" s="148">
        <v>0.5</v>
      </c>
      <c r="J426" s="148">
        <v>0.45</v>
      </c>
      <c r="K426" s="148">
        <v>0</v>
      </c>
      <c r="L426" s="148">
        <v>0</v>
      </c>
      <c r="M426" s="147">
        <v>-100</v>
      </c>
      <c r="N426" s="147">
        <v>25</v>
      </c>
      <c r="O426" s="147">
        <v>25</v>
      </c>
      <c r="P426" s="148">
        <v>1</v>
      </c>
      <c r="Q426" s="147">
        <v>100</v>
      </c>
    </row>
    <row r="427" spans="1:17" ht="30" customHeight="1">
      <c r="A427" s="147">
        <f t="shared" si="29"/>
        <v>4.8</v>
      </c>
      <c r="B427" s="140" t="s">
        <v>1851</v>
      </c>
      <c r="C427" s="143" t="s">
        <v>1357</v>
      </c>
      <c r="D427" s="186">
        <f t="shared" si="30"/>
        <v>0</v>
      </c>
      <c r="E427" s="186"/>
      <c r="F427" s="152">
        <v>2</v>
      </c>
      <c r="G427" s="186">
        <f t="shared" si="31"/>
        <v>2.4</v>
      </c>
      <c r="H427" s="147">
        <v>24</v>
      </c>
      <c r="I427" s="148">
        <v>0.8</v>
      </c>
      <c r="J427" s="148">
        <v>0.8</v>
      </c>
      <c r="K427" s="148">
        <v>0.2</v>
      </c>
      <c r="L427" s="148">
        <v>0.6</v>
      </c>
      <c r="M427" s="147">
        <v>-100</v>
      </c>
      <c r="N427" s="147">
        <v>25</v>
      </c>
      <c r="O427" s="147">
        <v>25</v>
      </c>
      <c r="P427" s="148">
        <v>1</v>
      </c>
      <c r="Q427" s="147">
        <v>100</v>
      </c>
    </row>
    <row r="428" spans="1:17" ht="30" customHeight="1">
      <c r="A428" s="147">
        <f t="shared" si="29"/>
        <v>4.75</v>
      </c>
      <c r="B428" s="140" t="s">
        <v>1797</v>
      </c>
      <c r="C428" s="143" t="s">
        <v>1358</v>
      </c>
      <c r="D428" s="186">
        <f t="shared" si="30"/>
        <v>0</v>
      </c>
      <c r="E428" s="186"/>
      <c r="F428" s="152">
        <v>1</v>
      </c>
      <c r="G428" s="186">
        <f t="shared" si="31"/>
        <v>4.75</v>
      </c>
      <c r="H428" s="147">
        <v>10</v>
      </c>
      <c r="I428" s="148">
        <v>0.6</v>
      </c>
      <c r="J428" s="148">
        <v>0.9</v>
      </c>
      <c r="K428" s="148">
        <v>0</v>
      </c>
      <c r="L428" s="148">
        <v>0</v>
      </c>
      <c r="M428" s="147">
        <v>-100</v>
      </c>
      <c r="N428" s="147">
        <v>25</v>
      </c>
      <c r="O428" s="147">
        <v>25</v>
      </c>
      <c r="P428" s="148">
        <v>1</v>
      </c>
      <c r="Q428" s="147">
        <v>100</v>
      </c>
    </row>
    <row r="429" spans="1:17" ht="30" customHeight="1">
      <c r="A429" s="147">
        <f t="shared" si="29"/>
        <v>4.75</v>
      </c>
      <c r="B429" s="140" t="s">
        <v>1695</v>
      </c>
      <c r="C429" s="143" t="s">
        <v>1358</v>
      </c>
      <c r="D429" s="186">
        <f t="shared" si="30"/>
        <v>0</v>
      </c>
      <c r="E429" s="186"/>
      <c r="F429" s="152">
        <v>1</v>
      </c>
      <c r="G429" s="186">
        <f t="shared" si="31"/>
        <v>4.75</v>
      </c>
      <c r="H429" s="147">
        <v>10</v>
      </c>
      <c r="I429" s="148">
        <v>0.6</v>
      </c>
      <c r="J429" s="148">
        <v>0.9</v>
      </c>
      <c r="K429" s="148">
        <v>0</v>
      </c>
      <c r="L429" s="148">
        <v>0</v>
      </c>
      <c r="M429" s="147">
        <v>-100</v>
      </c>
      <c r="N429" s="147">
        <v>25</v>
      </c>
      <c r="O429" s="147">
        <v>25</v>
      </c>
      <c r="P429" s="148">
        <v>1</v>
      </c>
      <c r="Q429" s="147">
        <v>100</v>
      </c>
    </row>
    <row r="430" spans="1:17" ht="30" customHeight="1">
      <c r="A430" s="147">
        <f t="shared" si="29"/>
        <v>4.75</v>
      </c>
      <c r="B430" s="140" t="s">
        <v>640</v>
      </c>
      <c r="C430" s="143" t="s">
        <v>1358</v>
      </c>
      <c r="D430" s="186">
        <f t="shared" si="30"/>
        <v>0</v>
      </c>
      <c r="E430" s="186"/>
      <c r="F430" s="152">
        <v>1</v>
      </c>
      <c r="G430" s="186">
        <f t="shared" si="31"/>
        <v>4.75</v>
      </c>
      <c r="H430" s="147">
        <v>10</v>
      </c>
      <c r="I430" s="148">
        <v>0.6</v>
      </c>
      <c r="J430" s="148">
        <v>0.9</v>
      </c>
      <c r="K430" s="148">
        <v>0</v>
      </c>
      <c r="L430" s="148">
        <v>0</v>
      </c>
      <c r="M430" s="147">
        <v>-100</v>
      </c>
      <c r="N430" s="147">
        <v>25</v>
      </c>
      <c r="O430" s="147">
        <v>25</v>
      </c>
      <c r="P430" s="148">
        <v>1</v>
      </c>
      <c r="Q430" s="147">
        <v>100</v>
      </c>
    </row>
    <row r="431" spans="1:17" ht="30" customHeight="1">
      <c r="A431" s="147">
        <f t="shared" si="29"/>
        <v>4.7249999999999996</v>
      </c>
      <c r="B431" s="140" t="s">
        <v>1962</v>
      </c>
      <c r="C431" s="143" t="s">
        <v>1358</v>
      </c>
      <c r="D431" s="186">
        <f t="shared" si="30"/>
        <v>0</v>
      </c>
      <c r="E431" s="186"/>
      <c r="F431" s="152">
        <v>1</v>
      </c>
      <c r="G431" s="186">
        <f t="shared" si="31"/>
        <v>4.7249999999999996</v>
      </c>
      <c r="H431" s="147">
        <v>25</v>
      </c>
      <c r="I431" s="148">
        <v>0.75</v>
      </c>
      <c r="J431" s="148">
        <v>0.14000000000000001</v>
      </c>
      <c r="K431" s="148">
        <v>0</v>
      </c>
      <c r="L431" s="148">
        <v>0</v>
      </c>
      <c r="M431" s="147">
        <v>-100</v>
      </c>
      <c r="N431" s="147">
        <v>25</v>
      </c>
      <c r="O431" s="147">
        <v>25</v>
      </c>
      <c r="P431" s="148">
        <v>1</v>
      </c>
      <c r="Q431" s="147">
        <v>100</v>
      </c>
    </row>
    <row r="432" spans="1:17" ht="30" customHeight="1">
      <c r="A432" s="147">
        <f t="shared" si="29"/>
        <v>4.3499999999999996</v>
      </c>
      <c r="B432" s="140" t="s">
        <v>1121</v>
      </c>
      <c r="C432" s="143" t="s">
        <v>1358</v>
      </c>
      <c r="D432" s="186">
        <f t="shared" si="30"/>
        <v>0</v>
      </c>
      <c r="E432" s="186"/>
      <c r="F432" s="152">
        <v>1</v>
      </c>
      <c r="G432" s="186">
        <f t="shared" si="31"/>
        <v>4.3499999999999996</v>
      </c>
      <c r="H432" s="147">
        <v>26</v>
      </c>
      <c r="I432" s="148">
        <v>0.6</v>
      </c>
      <c r="J432" s="148">
        <v>0.1</v>
      </c>
      <c r="K432" s="148">
        <v>0</v>
      </c>
      <c r="L432" s="148">
        <v>0</v>
      </c>
      <c r="M432" s="147">
        <v>-100</v>
      </c>
      <c r="N432" s="147">
        <v>25</v>
      </c>
      <c r="O432" s="147">
        <v>25</v>
      </c>
      <c r="P432" s="148">
        <v>1</v>
      </c>
      <c r="Q432" s="147">
        <v>100</v>
      </c>
    </row>
    <row r="433" spans="1:17" ht="30" customHeight="1">
      <c r="A433" s="147">
        <f t="shared" si="29"/>
        <v>4.1500000000000004</v>
      </c>
      <c r="B433" s="149" t="s">
        <v>40</v>
      </c>
      <c r="C433" s="143" t="s">
        <v>1358</v>
      </c>
      <c r="D433" s="186">
        <f t="shared" si="30"/>
        <v>0</v>
      </c>
      <c r="E433" s="186"/>
      <c r="F433" s="152">
        <v>1</v>
      </c>
      <c r="G433" s="186">
        <f t="shared" si="31"/>
        <v>4.1500000000000004</v>
      </c>
      <c r="H433" s="147">
        <v>4</v>
      </c>
      <c r="I433" s="148">
        <v>0.6</v>
      </c>
      <c r="J433" s="148">
        <v>0.9</v>
      </c>
      <c r="K433" s="148">
        <v>0</v>
      </c>
      <c r="L433" s="148">
        <v>0</v>
      </c>
      <c r="M433" s="147">
        <v>-100</v>
      </c>
      <c r="N433" s="147">
        <v>25</v>
      </c>
      <c r="O433" s="147">
        <v>25</v>
      </c>
      <c r="P433" s="148">
        <v>1</v>
      </c>
      <c r="Q433" s="147">
        <v>100</v>
      </c>
    </row>
    <row r="434" spans="1:17" ht="30" customHeight="1">
      <c r="A434" s="147">
        <f t="shared" si="29"/>
        <v>4.1500000000000004</v>
      </c>
      <c r="B434" s="140" t="s">
        <v>1092</v>
      </c>
      <c r="C434" s="143" t="s">
        <v>1358</v>
      </c>
      <c r="D434" s="186">
        <f t="shared" si="30"/>
        <v>0</v>
      </c>
      <c r="E434" s="186"/>
      <c r="F434" s="152">
        <v>1</v>
      </c>
      <c r="G434" s="186">
        <f t="shared" si="31"/>
        <v>4.1500000000000004</v>
      </c>
      <c r="H434" s="147">
        <v>4</v>
      </c>
      <c r="I434" s="148">
        <v>0.6</v>
      </c>
      <c r="J434" s="148">
        <v>0.9</v>
      </c>
      <c r="K434" s="148">
        <v>0</v>
      </c>
      <c r="L434" s="148">
        <v>0</v>
      </c>
      <c r="M434" s="147">
        <v>-100</v>
      </c>
      <c r="N434" s="147">
        <v>25</v>
      </c>
      <c r="O434" s="147">
        <v>25</v>
      </c>
      <c r="P434" s="148">
        <v>1</v>
      </c>
      <c r="Q434" s="147">
        <v>100</v>
      </c>
    </row>
    <row r="435" spans="1:17" ht="30" customHeight="1">
      <c r="A435" s="147">
        <f t="shared" si="29"/>
        <v>4.0999999999999996</v>
      </c>
      <c r="B435" s="140" t="s">
        <v>1657</v>
      </c>
      <c r="C435" s="143" t="s">
        <v>1358</v>
      </c>
      <c r="D435" s="186">
        <f t="shared" si="30"/>
        <v>0</v>
      </c>
      <c r="E435" s="186"/>
      <c r="F435" s="152">
        <v>1</v>
      </c>
      <c r="G435" s="186">
        <f t="shared" si="31"/>
        <v>4.0999999999999996</v>
      </c>
      <c r="H435" s="147">
        <v>16</v>
      </c>
      <c r="I435" s="148">
        <v>0.6</v>
      </c>
      <c r="J435" s="148">
        <v>0.4</v>
      </c>
      <c r="K435" s="148">
        <v>0</v>
      </c>
      <c r="L435" s="148">
        <v>0</v>
      </c>
      <c r="M435" s="147">
        <v>-100</v>
      </c>
      <c r="N435" s="147">
        <v>25</v>
      </c>
      <c r="O435" s="147">
        <v>25</v>
      </c>
      <c r="P435" s="148">
        <v>1</v>
      </c>
      <c r="Q435" s="147">
        <v>100</v>
      </c>
    </row>
    <row r="436" spans="1:17" ht="30" customHeight="1">
      <c r="A436" s="147">
        <f t="shared" si="29"/>
        <v>3.85</v>
      </c>
      <c r="B436" s="140" t="s">
        <v>1532</v>
      </c>
      <c r="C436" s="143" t="s">
        <v>1358</v>
      </c>
      <c r="D436" s="186">
        <f t="shared" si="30"/>
        <v>0</v>
      </c>
      <c r="E436" s="186"/>
      <c r="F436" s="152">
        <v>1</v>
      </c>
      <c r="G436" s="186">
        <f t="shared" si="31"/>
        <v>3.85</v>
      </c>
      <c r="H436" s="147">
        <v>1</v>
      </c>
      <c r="I436" s="148">
        <v>0.6</v>
      </c>
      <c r="J436" s="148">
        <v>0.9</v>
      </c>
      <c r="K436" s="148">
        <v>0</v>
      </c>
      <c r="L436" s="148">
        <v>0</v>
      </c>
      <c r="M436" s="147">
        <v>-100</v>
      </c>
      <c r="N436" s="147">
        <v>25</v>
      </c>
      <c r="O436" s="147">
        <v>25</v>
      </c>
      <c r="P436" s="148">
        <v>1</v>
      </c>
      <c r="Q436" s="147">
        <v>100</v>
      </c>
    </row>
    <row r="437" spans="1:17" ht="30" customHeight="1">
      <c r="A437" s="147">
        <f t="shared" si="29"/>
        <v>3.75</v>
      </c>
      <c r="B437" s="140" t="s">
        <v>1908</v>
      </c>
      <c r="C437" s="143" t="s">
        <v>1358</v>
      </c>
      <c r="D437" s="186">
        <f t="shared" si="30"/>
        <v>0</v>
      </c>
      <c r="E437" s="186"/>
      <c r="F437" s="152">
        <v>1</v>
      </c>
      <c r="G437" s="186">
        <f t="shared" si="31"/>
        <v>3.75</v>
      </c>
      <c r="H437" s="147">
        <v>3</v>
      </c>
      <c r="I437" s="148">
        <v>0.6</v>
      </c>
      <c r="J437" s="148">
        <v>0.78</v>
      </c>
      <c r="K437" s="148">
        <v>0</v>
      </c>
      <c r="L437" s="148">
        <v>0</v>
      </c>
      <c r="M437" s="147">
        <v>-100</v>
      </c>
      <c r="N437" s="147">
        <v>25</v>
      </c>
      <c r="O437" s="147">
        <v>25</v>
      </c>
      <c r="P437" s="148">
        <v>1</v>
      </c>
      <c r="Q437" s="147">
        <v>100</v>
      </c>
    </row>
    <row r="438" spans="1:17" ht="30" customHeight="1">
      <c r="A438" s="147">
        <f t="shared" si="29"/>
        <v>3.65</v>
      </c>
      <c r="B438" s="140" t="s">
        <v>629</v>
      </c>
      <c r="C438" s="143" t="s">
        <v>1358</v>
      </c>
      <c r="D438" s="186">
        <f t="shared" si="30"/>
        <v>0</v>
      </c>
      <c r="E438" s="186"/>
      <c r="F438" s="152">
        <v>1</v>
      </c>
      <c r="G438" s="186">
        <f t="shared" si="31"/>
        <v>3.65</v>
      </c>
      <c r="H438" s="147">
        <v>4</v>
      </c>
      <c r="I438" s="148">
        <v>0.6</v>
      </c>
      <c r="J438" s="148">
        <v>0.7</v>
      </c>
      <c r="K438" s="148">
        <v>0</v>
      </c>
      <c r="L438" s="148">
        <v>0</v>
      </c>
      <c r="M438" s="147">
        <v>-100</v>
      </c>
      <c r="N438" s="147">
        <v>25</v>
      </c>
      <c r="O438" s="147">
        <v>25</v>
      </c>
      <c r="P438" s="148">
        <v>1</v>
      </c>
      <c r="Q438" s="147">
        <v>100</v>
      </c>
    </row>
    <row r="439" spans="1:17" ht="30" customHeight="1">
      <c r="A439" s="147">
        <f t="shared" si="29"/>
        <v>3.35</v>
      </c>
      <c r="B439" s="140" t="s">
        <v>636</v>
      </c>
      <c r="C439" s="143" t="s">
        <v>1358</v>
      </c>
      <c r="D439" s="186">
        <f t="shared" si="30"/>
        <v>0</v>
      </c>
      <c r="E439" s="186"/>
      <c r="F439" s="152">
        <v>1</v>
      </c>
      <c r="G439" s="186">
        <f t="shared" si="31"/>
        <v>3.35</v>
      </c>
      <c r="H439" s="147">
        <v>1</v>
      </c>
      <c r="I439" s="148">
        <v>0.6</v>
      </c>
      <c r="J439" s="148">
        <v>0.7</v>
      </c>
      <c r="K439" s="148">
        <v>0</v>
      </c>
      <c r="L439" s="148">
        <v>0</v>
      </c>
      <c r="M439" s="147">
        <v>-100</v>
      </c>
      <c r="N439" s="147">
        <v>25</v>
      </c>
      <c r="O439" s="147">
        <v>25</v>
      </c>
      <c r="P439" s="148">
        <v>1</v>
      </c>
      <c r="Q439" s="147">
        <v>100</v>
      </c>
    </row>
    <row r="440" spans="1:17" ht="30" customHeight="1">
      <c r="A440" s="147">
        <v>3</v>
      </c>
      <c r="B440" s="140" t="s">
        <v>1232</v>
      </c>
      <c r="C440" s="143" t="s">
        <v>1358</v>
      </c>
      <c r="D440" s="186"/>
      <c r="E440" s="186"/>
      <c r="F440" s="152"/>
      <c r="G440" s="186">
        <f t="shared" si="31"/>
        <v>4.1500000000000004</v>
      </c>
      <c r="H440" s="147">
        <v>19</v>
      </c>
      <c r="I440" s="148">
        <v>0.6</v>
      </c>
      <c r="J440" s="148">
        <v>0.3</v>
      </c>
      <c r="K440" s="148">
        <v>0</v>
      </c>
      <c r="L440" s="148">
        <v>0</v>
      </c>
      <c r="M440" s="147">
        <v>-100</v>
      </c>
      <c r="N440" s="147">
        <v>25</v>
      </c>
      <c r="O440" s="147">
        <v>25</v>
      </c>
      <c r="P440" s="148">
        <v>1</v>
      </c>
      <c r="Q440" s="147">
        <v>100</v>
      </c>
    </row>
    <row r="441" spans="1:17" ht="30" customHeight="1">
      <c r="A441" s="147">
        <v>3</v>
      </c>
      <c r="B441" s="140" t="s">
        <v>1231</v>
      </c>
      <c r="C441" s="143" t="s">
        <v>1357</v>
      </c>
      <c r="D441" s="186"/>
      <c r="E441" s="186"/>
      <c r="F441" s="152"/>
      <c r="G441" s="186">
        <f t="shared" ref="G441:G452" si="32">(I441*N441)+(J441*O441)+(K441*Q441)+(L441*M441)+(P441*H441)</f>
        <v>0</v>
      </c>
      <c r="H441" s="147">
        <v>0</v>
      </c>
      <c r="I441" s="148">
        <v>0</v>
      </c>
      <c r="J441" s="148">
        <v>0</v>
      </c>
      <c r="K441" s="148">
        <v>0</v>
      </c>
      <c r="L441" s="148">
        <v>0</v>
      </c>
      <c r="M441" s="147">
        <v>-100</v>
      </c>
      <c r="N441" s="147">
        <v>25</v>
      </c>
      <c r="O441" s="147">
        <v>25</v>
      </c>
      <c r="P441" s="148">
        <v>1</v>
      </c>
      <c r="Q441" s="147">
        <v>100</v>
      </c>
    </row>
    <row r="442" spans="1:17" ht="30" customHeight="1">
      <c r="A442" s="147">
        <v>3</v>
      </c>
      <c r="B442" s="140" t="s">
        <v>1578</v>
      </c>
      <c r="C442" s="143" t="s">
        <v>1357</v>
      </c>
      <c r="D442" s="186"/>
      <c r="E442" s="186"/>
      <c r="F442" s="152"/>
      <c r="G442" s="186">
        <f t="shared" si="32"/>
        <v>0</v>
      </c>
      <c r="H442" s="147">
        <v>0</v>
      </c>
      <c r="I442" s="148">
        <v>0</v>
      </c>
      <c r="J442" s="148">
        <v>0</v>
      </c>
      <c r="K442" s="148">
        <v>0</v>
      </c>
      <c r="L442" s="148">
        <v>0</v>
      </c>
      <c r="M442" s="147">
        <v>-100</v>
      </c>
      <c r="N442" s="147">
        <v>25</v>
      </c>
      <c r="O442" s="147">
        <v>25</v>
      </c>
      <c r="P442" s="148">
        <v>1</v>
      </c>
      <c r="Q442" s="147">
        <v>100</v>
      </c>
    </row>
    <row r="443" spans="1:17" ht="30" customHeight="1">
      <c r="A443" s="147">
        <v>3</v>
      </c>
      <c r="B443" s="140" t="s">
        <v>1505</v>
      </c>
      <c r="C443" s="143" t="s">
        <v>1357</v>
      </c>
      <c r="D443" s="186"/>
      <c r="E443" s="186"/>
      <c r="F443" s="152"/>
      <c r="G443" s="186">
        <f t="shared" si="32"/>
        <v>0</v>
      </c>
      <c r="H443" s="147">
        <v>0</v>
      </c>
      <c r="I443" s="148">
        <v>0</v>
      </c>
      <c r="J443" s="148">
        <v>0</v>
      </c>
      <c r="K443" s="148">
        <v>0</v>
      </c>
      <c r="L443" s="148">
        <v>0</v>
      </c>
      <c r="M443" s="147">
        <v>-100</v>
      </c>
      <c r="N443" s="147">
        <v>25</v>
      </c>
      <c r="O443" s="147">
        <v>25</v>
      </c>
      <c r="P443" s="148">
        <v>1</v>
      </c>
      <c r="Q443" s="147">
        <v>100</v>
      </c>
    </row>
    <row r="444" spans="1:17" ht="30" customHeight="1">
      <c r="A444" s="147">
        <v>3</v>
      </c>
      <c r="B444" s="140" t="s">
        <v>1529</v>
      </c>
      <c r="C444" s="143" t="s">
        <v>1357</v>
      </c>
      <c r="D444" s="186"/>
      <c r="E444" s="186"/>
      <c r="F444" s="152"/>
      <c r="G444" s="186">
        <f t="shared" si="32"/>
        <v>0</v>
      </c>
      <c r="H444" s="147">
        <v>0</v>
      </c>
      <c r="I444" s="148">
        <v>0</v>
      </c>
      <c r="J444" s="148">
        <v>0</v>
      </c>
      <c r="K444" s="148">
        <v>0</v>
      </c>
      <c r="L444" s="148">
        <v>0</v>
      </c>
      <c r="M444" s="147">
        <v>-100</v>
      </c>
      <c r="N444" s="147">
        <v>25</v>
      </c>
      <c r="O444" s="147">
        <v>25</v>
      </c>
      <c r="P444" s="148">
        <v>1</v>
      </c>
      <c r="Q444" s="147">
        <v>100</v>
      </c>
    </row>
    <row r="445" spans="1:17" ht="30" customHeight="1">
      <c r="A445" s="147">
        <v>3</v>
      </c>
      <c r="B445" s="140" t="s">
        <v>1467</v>
      </c>
      <c r="C445" s="143" t="s">
        <v>1357</v>
      </c>
      <c r="D445" s="186"/>
      <c r="E445" s="186"/>
      <c r="F445" s="152"/>
      <c r="G445" s="186">
        <f t="shared" si="32"/>
        <v>0</v>
      </c>
      <c r="H445" s="147">
        <v>0</v>
      </c>
      <c r="I445" s="148">
        <v>0</v>
      </c>
      <c r="J445" s="148">
        <v>0</v>
      </c>
      <c r="K445" s="148">
        <v>0</v>
      </c>
      <c r="L445" s="148">
        <v>0</v>
      </c>
      <c r="M445" s="147">
        <v>-100</v>
      </c>
      <c r="N445" s="147">
        <v>25</v>
      </c>
      <c r="O445" s="147">
        <v>25</v>
      </c>
      <c r="P445" s="148">
        <v>1</v>
      </c>
      <c r="Q445" s="147">
        <v>100</v>
      </c>
    </row>
    <row r="446" spans="1:17" ht="30" customHeight="1">
      <c r="A446" s="147">
        <v>3</v>
      </c>
      <c r="B446" s="140" t="s">
        <v>1216</v>
      </c>
      <c r="C446" s="143" t="s">
        <v>1357</v>
      </c>
      <c r="D446" s="186"/>
      <c r="E446" s="186"/>
      <c r="F446" s="152"/>
      <c r="G446" s="186">
        <f t="shared" si="32"/>
        <v>0</v>
      </c>
      <c r="H446" s="147">
        <v>0</v>
      </c>
      <c r="I446" s="148">
        <v>0</v>
      </c>
      <c r="J446" s="148">
        <v>0</v>
      </c>
      <c r="K446" s="148">
        <v>0</v>
      </c>
      <c r="L446" s="148">
        <v>0</v>
      </c>
      <c r="M446" s="147">
        <v>-100</v>
      </c>
      <c r="N446" s="147">
        <v>25</v>
      </c>
      <c r="O446" s="147">
        <v>25</v>
      </c>
      <c r="P446" s="148">
        <v>1</v>
      </c>
      <c r="Q446" s="147">
        <v>100</v>
      </c>
    </row>
    <row r="447" spans="1:17" ht="30" customHeight="1">
      <c r="A447" s="147">
        <v>3</v>
      </c>
      <c r="B447" s="140" t="s">
        <v>1217</v>
      </c>
      <c r="C447" s="143" t="s">
        <v>1357</v>
      </c>
      <c r="D447" s="186"/>
      <c r="E447" s="186"/>
      <c r="F447" s="152"/>
      <c r="G447" s="186">
        <f t="shared" si="32"/>
        <v>0</v>
      </c>
      <c r="H447" s="147">
        <v>0</v>
      </c>
      <c r="I447" s="148">
        <v>0</v>
      </c>
      <c r="J447" s="148">
        <v>0</v>
      </c>
      <c r="K447" s="148">
        <v>0</v>
      </c>
      <c r="L447" s="148">
        <v>0</v>
      </c>
      <c r="M447" s="147">
        <v>-100</v>
      </c>
      <c r="N447" s="147">
        <v>25</v>
      </c>
      <c r="O447" s="147">
        <v>25</v>
      </c>
      <c r="P447" s="148">
        <v>1</v>
      </c>
      <c r="Q447" s="147">
        <v>100</v>
      </c>
    </row>
    <row r="448" spans="1:17" ht="30" customHeight="1">
      <c r="A448" s="147">
        <v>3</v>
      </c>
      <c r="B448" s="140" t="s">
        <v>1524</v>
      </c>
      <c r="C448" s="143" t="s">
        <v>1357</v>
      </c>
      <c r="D448" s="186"/>
      <c r="E448" s="186"/>
      <c r="F448" s="152"/>
      <c r="G448" s="186">
        <f t="shared" si="32"/>
        <v>0</v>
      </c>
      <c r="H448" s="147">
        <v>0</v>
      </c>
      <c r="I448" s="148">
        <v>0</v>
      </c>
      <c r="J448" s="148">
        <v>0</v>
      </c>
      <c r="K448" s="148">
        <v>0</v>
      </c>
      <c r="L448" s="148">
        <v>0</v>
      </c>
      <c r="M448" s="147">
        <v>-100</v>
      </c>
      <c r="N448" s="147">
        <v>25</v>
      </c>
      <c r="O448" s="147">
        <v>25</v>
      </c>
      <c r="P448" s="148">
        <v>1</v>
      </c>
      <c r="Q448" s="147">
        <v>100</v>
      </c>
    </row>
    <row r="449" spans="1:17" ht="30" customHeight="1">
      <c r="A449" s="147">
        <v>3</v>
      </c>
      <c r="B449" s="140" t="s">
        <v>1526</v>
      </c>
      <c r="C449" s="143" t="s">
        <v>1357</v>
      </c>
      <c r="D449" s="147"/>
      <c r="E449" s="147"/>
      <c r="F449" s="143"/>
      <c r="G449" s="147">
        <f t="shared" si="32"/>
        <v>0</v>
      </c>
      <c r="H449" s="147">
        <v>0</v>
      </c>
      <c r="I449" s="148">
        <v>0</v>
      </c>
      <c r="J449" s="148">
        <v>0</v>
      </c>
      <c r="K449" s="148">
        <v>0</v>
      </c>
      <c r="L449" s="148">
        <v>0</v>
      </c>
      <c r="M449" s="147">
        <v>-100</v>
      </c>
      <c r="N449" s="147">
        <v>25</v>
      </c>
      <c r="O449" s="147">
        <v>25</v>
      </c>
      <c r="P449" s="148">
        <v>1</v>
      </c>
      <c r="Q449" s="147">
        <v>100</v>
      </c>
    </row>
    <row r="450" spans="1:17" ht="30" customHeight="1">
      <c r="A450" s="147">
        <v>3</v>
      </c>
      <c r="B450" s="140" t="s">
        <v>1213</v>
      </c>
      <c r="C450" s="143" t="s">
        <v>1357</v>
      </c>
      <c r="D450" s="147"/>
      <c r="E450" s="147"/>
      <c r="F450" s="143"/>
      <c r="G450" s="147">
        <f t="shared" si="32"/>
        <v>0</v>
      </c>
      <c r="H450" s="147">
        <v>0</v>
      </c>
      <c r="I450" s="148">
        <v>0</v>
      </c>
      <c r="J450" s="148">
        <v>0</v>
      </c>
      <c r="K450" s="148">
        <v>0</v>
      </c>
      <c r="L450" s="148">
        <v>0</v>
      </c>
      <c r="M450" s="147">
        <v>-100</v>
      </c>
      <c r="N450" s="147">
        <v>25</v>
      </c>
      <c r="O450" s="147">
        <v>25</v>
      </c>
      <c r="P450" s="148">
        <v>1</v>
      </c>
      <c r="Q450" s="147">
        <v>100</v>
      </c>
    </row>
    <row r="451" spans="1:17" ht="30" customHeight="1">
      <c r="A451" s="147">
        <v>3</v>
      </c>
      <c r="B451" s="140" t="s">
        <v>1218</v>
      </c>
      <c r="C451" s="143" t="s">
        <v>1357</v>
      </c>
      <c r="D451" s="147"/>
      <c r="E451" s="147"/>
      <c r="F451" s="143"/>
      <c r="G451" s="147">
        <f t="shared" si="32"/>
        <v>0</v>
      </c>
      <c r="H451" s="147">
        <v>0</v>
      </c>
      <c r="I451" s="148">
        <v>0</v>
      </c>
      <c r="J451" s="148">
        <v>0</v>
      </c>
      <c r="K451" s="148">
        <v>0</v>
      </c>
      <c r="L451" s="148">
        <v>0</v>
      </c>
      <c r="M451" s="147">
        <v>-100</v>
      </c>
      <c r="N451" s="147">
        <v>25</v>
      </c>
      <c r="O451" s="147">
        <v>25</v>
      </c>
      <c r="P451" s="148">
        <v>1</v>
      </c>
      <c r="Q451" s="147">
        <v>100</v>
      </c>
    </row>
    <row r="452" spans="1:17" ht="30" customHeight="1">
      <c r="A452" s="147">
        <v>3</v>
      </c>
      <c r="B452" s="140" t="s">
        <v>1200</v>
      </c>
      <c r="C452" s="143" t="s">
        <v>1357</v>
      </c>
      <c r="D452" s="147"/>
      <c r="E452" s="147"/>
      <c r="F452" s="143"/>
      <c r="G452" s="147">
        <f t="shared" si="32"/>
        <v>0</v>
      </c>
      <c r="H452" s="147">
        <v>0</v>
      </c>
      <c r="I452" s="148">
        <v>0</v>
      </c>
      <c r="J452" s="148">
        <v>0</v>
      </c>
      <c r="K452" s="148">
        <v>0</v>
      </c>
      <c r="L452" s="148">
        <v>0</v>
      </c>
      <c r="M452" s="147">
        <v>-100</v>
      </c>
      <c r="N452" s="147">
        <v>25</v>
      </c>
      <c r="O452" s="147">
        <v>25</v>
      </c>
      <c r="P452" s="148">
        <v>1</v>
      </c>
      <c r="Q452" s="147">
        <v>100</v>
      </c>
    </row>
    <row r="453" spans="1:17" ht="30" customHeight="1">
      <c r="A453" s="147">
        <f>F453*G453</f>
        <v>2.9</v>
      </c>
      <c r="B453" s="140" t="s">
        <v>1103</v>
      </c>
      <c r="C453" s="143" t="s">
        <v>1357</v>
      </c>
      <c r="D453" s="147">
        <f>(E453*0.17)*G453</f>
        <v>0</v>
      </c>
      <c r="E453" s="147"/>
      <c r="F453" s="143">
        <v>1</v>
      </c>
      <c r="G453" s="147">
        <f>((I453*N453)+(J453*O453)+(K453*Q453)+(L453*M453)+(P453*H453))/10</f>
        <v>2.9</v>
      </c>
      <c r="H453" s="147">
        <v>4</v>
      </c>
      <c r="I453" s="148">
        <v>0.6</v>
      </c>
      <c r="J453" s="148">
        <v>0.4</v>
      </c>
      <c r="K453" s="148">
        <v>0</v>
      </c>
      <c r="L453" s="148">
        <v>0</v>
      </c>
      <c r="M453" s="147">
        <v>-100</v>
      </c>
      <c r="N453" s="147">
        <v>25</v>
      </c>
      <c r="O453" s="147">
        <v>25</v>
      </c>
      <c r="P453" s="148">
        <v>1</v>
      </c>
      <c r="Q453" s="147">
        <v>100</v>
      </c>
    </row>
    <row r="454" spans="1:17" ht="30" customHeight="1">
      <c r="A454" s="147">
        <f>F454*G454</f>
        <v>2.15</v>
      </c>
      <c r="B454" s="149" t="s">
        <v>60</v>
      </c>
      <c r="C454" s="143" t="s">
        <v>1358</v>
      </c>
      <c r="D454" s="147">
        <f>(E454*0.17)*G454</f>
        <v>0</v>
      </c>
      <c r="E454" s="147"/>
      <c r="F454" s="143">
        <v>1</v>
      </c>
      <c r="G454" s="147">
        <f>((I454*N454)+(J454*O454)+(K454*Q454)+(L454*M454)+(P454*H454))/10</f>
        <v>2.15</v>
      </c>
      <c r="H454" s="147">
        <v>4</v>
      </c>
      <c r="I454" s="148">
        <v>0.6</v>
      </c>
      <c r="J454" s="148">
        <v>0.1</v>
      </c>
      <c r="K454" s="148">
        <v>0</v>
      </c>
      <c r="L454" s="148">
        <v>0</v>
      </c>
      <c r="M454" s="147">
        <v>-100</v>
      </c>
      <c r="N454" s="147">
        <v>25</v>
      </c>
      <c r="O454" s="147">
        <v>25</v>
      </c>
      <c r="P454" s="148">
        <v>1</v>
      </c>
      <c r="Q454" s="147">
        <v>100</v>
      </c>
    </row>
    <row r="455" spans="1:17" ht="30" customHeight="1">
      <c r="A455" s="147">
        <f>F455*G455</f>
        <v>2.15</v>
      </c>
      <c r="B455" s="140" t="s">
        <v>1890</v>
      </c>
      <c r="C455" s="143" t="s">
        <v>1358</v>
      </c>
      <c r="D455" s="147">
        <f>(E455*0.17)*G455</f>
        <v>0</v>
      </c>
      <c r="E455" s="147"/>
      <c r="F455" s="143">
        <v>1</v>
      </c>
      <c r="G455" s="147">
        <f>((I455*N455)+(J455*O455)+(K455*Q455)+(L455*M455)+(P455*H455))/10</f>
        <v>2.15</v>
      </c>
      <c r="H455" s="147">
        <v>4</v>
      </c>
      <c r="I455" s="148">
        <v>0.6</v>
      </c>
      <c r="J455" s="148">
        <v>0.1</v>
      </c>
      <c r="K455" s="148">
        <v>0</v>
      </c>
      <c r="L455" s="148">
        <v>0</v>
      </c>
      <c r="M455" s="147">
        <v>-100</v>
      </c>
      <c r="N455" s="147">
        <v>25</v>
      </c>
      <c r="O455" s="147">
        <v>25</v>
      </c>
      <c r="P455" s="148">
        <v>1</v>
      </c>
      <c r="Q455" s="147">
        <v>100</v>
      </c>
    </row>
    <row r="456" spans="1:17" ht="30" customHeight="1">
      <c r="A456" s="147">
        <v>2</v>
      </c>
      <c r="B456" s="140" t="s">
        <v>2068</v>
      </c>
      <c r="C456" s="143" t="s">
        <v>1357</v>
      </c>
      <c r="D456" s="147"/>
      <c r="E456" s="147"/>
      <c r="F456" s="143"/>
      <c r="G456" s="147">
        <f>((I456*N456)+(J456*O456)+(K456*Q456)+(L456*M456)+(P456*H456))/10</f>
        <v>7.6</v>
      </c>
      <c r="H456" s="147">
        <v>38</v>
      </c>
      <c r="I456" s="148">
        <v>0.4</v>
      </c>
      <c r="J456" s="148">
        <v>0.6</v>
      </c>
      <c r="K456" s="148">
        <v>0.15</v>
      </c>
      <c r="L456" s="148">
        <v>0.02</v>
      </c>
      <c r="M456" s="147">
        <v>-100</v>
      </c>
      <c r="N456" s="147">
        <v>25</v>
      </c>
      <c r="O456" s="147">
        <v>25</v>
      </c>
      <c r="P456" s="148">
        <v>1</v>
      </c>
      <c r="Q456" s="147">
        <v>100</v>
      </c>
    </row>
    <row r="457" spans="1:17" ht="30" customHeight="1">
      <c r="A457" s="147">
        <v>2</v>
      </c>
      <c r="B457" s="140" t="s">
        <v>1454</v>
      </c>
      <c r="C457" s="143" t="s">
        <v>1358</v>
      </c>
      <c r="D457" s="147"/>
      <c r="E457" s="147"/>
      <c r="F457" s="143"/>
      <c r="G457" s="147">
        <f>((I457*N457)+(J457*O457)+(K457*Q457)+(L457*M457)+(P457*H457))/10</f>
        <v>7.55</v>
      </c>
      <c r="H457" s="147">
        <v>38</v>
      </c>
      <c r="I457" s="148">
        <v>0.2</v>
      </c>
      <c r="J457" s="148">
        <v>0.5</v>
      </c>
      <c r="K457" s="148">
        <v>0.2</v>
      </c>
      <c r="L457" s="148">
        <v>0</v>
      </c>
      <c r="M457" s="147">
        <v>-100</v>
      </c>
      <c r="N457" s="147">
        <v>25</v>
      </c>
      <c r="O457" s="147">
        <v>25</v>
      </c>
      <c r="P457" s="148">
        <v>1</v>
      </c>
      <c r="Q457" s="147">
        <v>100</v>
      </c>
    </row>
    <row r="458" spans="1:17" ht="30" customHeight="1">
      <c r="A458" s="147">
        <v>2</v>
      </c>
      <c r="B458" s="140" t="s">
        <v>1175</v>
      </c>
      <c r="C458" s="143" t="s">
        <v>1357</v>
      </c>
      <c r="D458" s="147"/>
      <c r="E458" s="147"/>
      <c r="F458" s="143"/>
      <c r="G458" s="147">
        <f t="shared" ref="G458:G468" si="33">(I458*N458)+(J458*O458)+(K458*Q458)+(L458*M458)+(P458*H458)</f>
        <v>0</v>
      </c>
      <c r="H458" s="147">
        <v>0</v>
      </c>
      <c r="I458" s="148">
        <v>0</v>
      </c>
      <c r="J458" s="148">
        <v>0</v>
      </c>
      <c r="K458" s="148">
        <v>0</v>
      </c>
      <c r="L458" s="148">
        <v>0</v>
      </c>
      <c r="M458" s="147">
        <v>-100</v>
      </c>
      <c r="N458" s="147">
        <v>25</v>
      </c>
      <c r="O458" s="147">
        <v>25</v>
      </c>
      <c r="P458" s="148">
        <v>1</v>
      </c>
      <c r="Q458" s="147">
        <v>100</v>
      </c>
    </row>
    <row r="459" spans="1:17" ht="30" customHeight="1">
      <c r="A459" s="147">
        <v>2</v>
      </c>
      <c r="B459" s="140" t="s">
        <v>1029</v>
      </c>
      <c r="C459" s="143" t="s">
        <v>1357</v>
      </c>
      <c r="D459" s="147"/>
      <c r="E459" s="147"/>
      <c r="F459" s="143"/>
      <c r="G459" s="147">
        <f t="shared" si="33"/>
        <v>0</v>
      </c>
      <c r="H459" s="147">
        <v>0</v>
      </c>
      <c r="I459" s="148">
        <v>0</v>
      </c>
      <c r="J459" s="148">
        <v>0</v>
      </c>
      <c r="K459" s="148">
        <v>0</v>
      </c>
      <c r="L459" s="148">
        <v>0</v>
      </c>
      <c r="M459" s="147">
        <v>-100</v>
      </c>
      <c r="N459" s="147">
        <v>25</v>
      </c>
      <c r="O459" s="147">
        <v>25</v>
      </c>
      <c r="P459" s="148">
        <v>1</v>
      </c>
      <c r="Q459" s="147">
        <v>100</v>
      </c>
    </row>
    <row r="460" spans="1:17" ht="30" customHeight="1">
      <c r="A460" s="147">
        <v>2</v>
      </c>
      <c r="B460" s="140" t="s">
        <v>1206</v>
      </c>
      <c r="C460" s="143" t="s">
        <v>1357</v>
      </c>
      <c r="D460" s="147"/>
      <c r="E460" s="147"/>
      <c r="F460" s="143"/>
      <c r="G460" s="147">
        <f t="shared" si="33"/>
        <v>0</v>
      </c>
      <c r="H460" s="147">
        <v>0</v>
      </c>
      <c r="I460" s="148">
        <v>0</v>
      </c>
      <c r="J460" s="148">
        <v>0</v>
      </c>
      <c r="K460" s="148">
        <v>0</v>
      </c>
      <c r="L460" s="148">
        <v>0</v>
      </c>
      <c r="M460" s="147">
        <v>-100</v>
      </c>
      <c r="N460" s="147">
        <v>25</v>
      </c>
      <c r="O460" s="147">
        <v>25</v>
      </c>
      <c r="P460" s="148">
        <v>1</v>
      </c>
      <c r="Q460" s="147">
        <v>100</v>
      </c>
    </row>
    <row r="461" spans="1:17" ht="30" customHeight="1">
      <c r="A461" s="147">
        <v>2</v>
      </c>
      <c r="B461" s="140" t="s">
        <v>1009</v>
      </c>
      <c r="C461" s="143" t="s">
        <v>1357</v>
      </c>
      <c r="D461" s="147"/>
      <c r="E461" s="147"/>
      <c r="F461" s="143"/>
      <c r="G461" s="147">
        <f t="shared" si="33"/>
        <v>0</v>
      </c>
      <c r="H461" s="147">
        <v>0</v>
      </c>
      <c r="I461" s="148">
        <v>0</v>
      </c>
      <c r="J461" s="148">
        <v>0</v>
      </c>
      <c r="K461" s="148">
        <v>0</v>
      </c>
      <c r="L461" s="148">
        <v>0</v>
      </c>
      <c r="M461" s="147">
        <v>-100</v>
      </c>
      <c r="N461" s="147">
        <v>25</v>
      </c>
      <c r="O461" s="147">
        <v>25</v>
      </c>
      <c r="P461" s="148">
        <v>1</v>
      </c>
      <c r="Q461" s="147">
        <v>100</v>
      </c>
    </row>
    <row r="462" spans="1:17" ht="30" customHeight="1">
      <c r="A462" s="147">
        <v>2</v>
      </c>
      <c r="B462" s="140" t="s">
        <v>1174</v>
      </c>
      <c r="C462" s="143" t="s">
        <v>1357</v>
      </c>
      <c r="D462" s="147"/>
      <c r="E462" s="147"/>
      <c r="F462" s="143"/>
      <c r="G462" s="147">
        <f t="shared" si="33"/>
        <v>0</v>
      </c>
      <c r="H462" s="147">
        <v>0</v>
      </c>
      <c r="I462" s="148">
        <v>0</v>
      </c>
      <c r="J462" s="148">
        <v>0</v>
      </c>
      <c r="K462" s="148">
        <v>0</v>
      </c>
      <c r="L462" s="148">
        <v>0</v>
      </c>
      <c r="M462" s="147">
        <v>-100</v>
      </c>
      <c r="N462" s="147">
        <v>25</v>
      </c>
      <c r="O462" s="147">
        <v>25</v>
      </c>
      <c r="P462" s="148">
        <v>1</v>
      </c>
      <c r="Q462" s="147">
        <v>100</v>
      </c>
    </row>
    <row r="463" spans="1:17" ht="30" customHeight="1">
      <c r="A463" s="147">
        <v>2</v>
      </c>
      <c r="B463" s="140" t="s">
        <v>126</v>
      </c>
      <c r="C463" s="143" t="s">
        <v>1357</v>
      </c>
      <c r="D463" s="147"/>
      <c r="E463" s="147"/>
      <c r="F463" s="143"/>
      <c r="G463" s="147">
        <f t="shared" si="33"/>
        <v>0</v>
      </c>
      <c r="H463" s="147">
        <v>0</v>
      </c>
      <c r="I463" s="148">
        <v>0</v>
      </c>
      <c r="J463" s="148">
        <v>0</v>
      </c>
      <c r="K463" s="148">
        <v>0</v>
      </c>
      <c r="L463" s="148">
        <v>0</v>
      </c>
      <c r="M463" s="147">
        <v>-100</v>
      </c>
      <c r="N463" s="147">
        <v>25</v>
      </c>
      <c r="O463" s="147">
        <v>25</v>
      </c>
      <c r="P463" s="148">
        <v>1</v>
      </c>
      <c r="Q463" s="147">
        <v>100</v>
      </c>
    </row>
    <row r="464" spans="1:17" ht="30" customHeight="1">
      <c r="A464" s="147">
        <v>2</v>
      </c>
      <c r="B464" s="140" t="s">
        <v>1025</v>
      </c>
      <c r="C464" s="143" t="s">
        <v>1357</v>
      </c>
      <c r="D464" s="147"/>
      <c r="E464" s="147"/>
      <c r="F464" s="143"/>
      <c r="G464" s="147">
        <f t="shared" si="33"/>
        <v>0</v>
      </c>
      <c r="H464" s="147">
        <v>0</v>
      </c>
      <c r="I464" s="148">
        <v>0</v>
      </c>
      <c r="J464" s="148">
        <v>0</v>
      </c>
      <c r="K464" s="148">
        <v>0</v>
      </c>
      <c r="L464" s="148">
        <v>0</v>
      </c>
      <c r="M464" s="147">
        <v>-100</v>
      </c>
      <c r="N464" s="147">
        <v>25</v>
      </c>
      <c r="O464" s="147">
        <v>25</v>
      </c>
      <c r="P464" s="148">
        <v>1</v>
      </c>
      <c r="Q464" s="147">
        <v>100</v>
      </c>
    </row>
    <row r="465" spans="1:17" ht="30" customHeight="1">
      <c r="A465" s="147">
        <v>2</v>
      </c>
      <c r="B465" s="140" t="s">
        <v>1616</v>
      </c>
      <c r="C465" s="143" t="s">
        <v>1357</v>
      </c>
      <c r="D465" s="147"/>
      <c r="E465" s="147"/>
      <c r="F465" s="143"/>
      <c r="G465" s="147">
        <f t="shared" si="33"/>
        <v>0</v>
      </c>
      <c r="H465" s="147">
        <v>0</v>
      </c>
      <c r="I465" s="148">
        <v>0</v>
      </c>
      <c r="J465" s="148">
        <v>0</v>
      </c>
      <c r="K465" s="148">
        <v>0</v>
      </c>
      <c r="L465" s="148">
        <v>0</v>
      </c>
      <c r="M465" s="147">
        <v>-100</v>
      </c>
      <c r="N465" s="147">
        <v>25</v>
      </c>
      <c r="O465" s="147">
        <v>25</v>
      </c>
      <c r="P465" s="148">
        <v>1</v>
      </c>
      <c r="Q465" s="147">
        <v>100</v>
      </c>
    </row>
    <row r="466" spans="1:17" ht="30" customHeight="1">
      <c r="A466" s="147">
        <v>2</v>
      </c>
      <c r="B466" s="140" t="s">
        <v>1026</v>
      </c>
      <c r="C466" s="143" t="s">
        <v>1357</v>
      </c>
      <c r="D466" s="147"/>
      <c r="E466" s="147"/>
      <c r="F466" s="143"/>
      <c r="G466" s="147">
        <f t="shared" si="33"/>
        <v>0</v>
      </c>
      <c r="H466" s="147">
        <v>0</v>
      </c>
      <c r="I466" s="148">
        <v>0</v>
      </c>
      <c r="J466" s="148">
        <v>0</v>
      </c>
      <c r="K466" s="148">
        <v>0</v>
      </c>
      <c r="L466" s="148">
        <v>0</v>
      </c>
      <c r="M466" s="147">
        <v>-100</v>
      </c>
      <c r="N466" s="147">
        <v>25</v>
      </c>
      <c r="O466" s="147">
        <v>25</v>
      </c>
      <c r="P466" s="148">
        <v>1</v>
      </c>
      <c r="Q466" s="147">
        <v>100</v>
      </c>
    </row>
    <row r="467" spans="1:17" ht="30" customHeight="1">
      <c r="A467" s="147">
        <v>2</v>
      </c>
      <c r="B467" s="140" t="s">
        <v>642</v>
      </c>
      <c r="C467" s="143" t="s">
        <v>1357</v>
      </c>
      <c r="D467" s="147"/>
      <c r="E467" s="147"/>
      <c r="F467" s="143"/>
      <c r="G467" s="147">
        <f t="shared" si="33"/>
        <v>0</v>
      </c>
      <c r="H467" s="147">
        <v>0</v>
      </c>
      <c r="I467" s="148">
        <v>0</v>
      </c>
      <c r="J467" s="148">
        <v>0</v>
      </c>
      <c r="K467" s="148">
        <v>0</v>
      </c>
      <c r="L467" s="148">
        <v>0</v>
      </c>
      <c r="M467" s="147">
        <v>-100</v>
      </c>
      <c r="N467" s="147">
        <v>25</v>
      </c>
      <c r="O467" s="147">
        <v>25</v>
      </c>
      <c r="P467" s="148">
        <v>1</v>
      </c>
      <c r="Q467" s="147">
        <v>100</v>
      </c>
    </row>
    <row r="468" spans="1:17" ht="30" customHeight="1">
      <c r="A468" s="147">
        <v>2</v>
      </c>
      <c r="B468" s="140" t="s">
        <v>643</v>
      </c>
      <c r="C468" s="143" t="s">
        <v>1357</v>
      </c>
      <c r="D468" s="147"/>
      <c r="E468" s="147"/>
      <c r="F468" s="143"/>
      <c r="G468" s="147">
        <f t="shared" si="33"/>
        <v>0</v>
      </c>
      <c r="H468" s="147">
        <v>0</v>
      </c>
      <c r="I468" s="148">
        <v>0</v>
      </c>
      <c r="J468" s="148">
        <v>0</v>
      </c>
      <c r="K468" s="148">
        <v>0</v>
      </c>
      <c r="L468" s="148">
        <v>0</v>
      </c>
      <c r="M468" s="147">
        <v>-100</v>
      </c>
      <c r="N468" s="147">
        <v>25</v>
      </c>
      <c r="O468" s="147">
        <v>25</v>
      </c>
      <c r="P468" s="148">
        <v>1</v>
      </c>
      <c r="Q468" s="147">
        <v>100</v>
      </c>
    </row>
    <row r="469" spans="1:17" ht="30" customHeight="1">
      <c r="A469" s="147">
        <f>F469*G469</f>
        <v>1.95</v>
      </c>
      <c r="B469" s="140" t="s">
        <v>1794</v>
      </c>
      <c r="C469" s="143" t="s">
        <v>1358</v>
      </c>
      <c r="D469" s="147">
        <f>(E469*0.17)*G469</f>
        <v>0</v>
      </c>
      <c r="E469" s="147"/>
      <c r="F469" s="143">
        <v>1</v>
      </c>
      <c r="G469" s="147">
        <f>((I469*N469)+(J469*O469)+(K469*Q469)+(L469*M469)+(P469*H469))/10</f>
        <v>1.95</v>
      </c>
      <c r="H469" s="147">
        <v>1</v>
      </c>
      <c r="I469" s="148">
        <v>0.6</v>
      </c>
      <c r="J469" s="148">
        <v>0.14000000000000001</v>
      </c>
      <c r="K469" s="148">
        <v>0</v>
      </c>
      <c r="L469" s="148">
        <v>0</v>
      </c>
      <c r="M469" s="147">
        <v>-100</v>
      </c>
      <c r="N469" s="147">
        <v>25</v>
      </c>
      <c r="O469" s="147">
        <v>25</v>
      </c>
      <c r="P469" s="148">
        <v>1</v>
      </c>
      <c r="Q469" s="147">
        <v>100</v>
      </c>
    </row>
    <row r="470" spans="1:17" ht="30" customHeight="1">
      <c r="A470" s="147">
        <f>F470*G470</f>
        <v>1.95</v>
      </c>
      <c r="B470" s="140" t="s">
        <v>618</v>
      </c>
      <c r="C470" s="143" t="s">
        <v>1358</v>
      </c>
      <c r="D470" s="147">
        <f>(E470*0.17)*G470</f>
        <v>0</v>
      </c>
      <c r="E470" s="147"/>
      <c r="F470" s="143">
        <v>1</v>
      </c>
      <c r="G470" s="147">
        <f>((I470*N470)+(J470*O470)+(K470*Q470)+(L470*M470)+(P470*H470))/10</f>
        <v>1.95</v>
      </c>
      <c r="H470" s="147">
        <v>2</v>
      </c>
      <c r="I470" s="148">
        <v>0.6</v>
      </c>
      <c r="J470" s="148">
        <v>0.1</v>
      </c>
      <c r="K470" s="148">
        <v>0</v>
      </c>
      <c r="L470" s="148">
        <v>0</v>
      </c>
      <c r="M470" s="147">
        <v>-100</v>
      </c>
      <c r="N470" s="147">
        <v>25</v>
      </c>
      <c r="O470" s="147">
        <v>25</v>
      </c>
      <c r="P470" s="148">
        <v>1</v>
      </c>
      <c r="Q470" s="147">
        <v>100</v>
      </c>
    </row>
    <row r="471" spans="1:17" ht="30" customHeight="1">
      <c r="A471" s="147">
        <f>F471*G471</f>
        <v>1.925</v>
      </c>
      <c r="B471" s="149" t="s">
        <v>31</v>
      </c>
      <c r="C471" s="143" t="s">
        <v>1358</v>
      </c>
      <c r="D471" s="147">
        <f>(E471*0.17)*G471</f>
        <v>0</v>
      </c>
      <c r="E471" s="147"/>
      <c r="F471" s="143">
        <v>1</v>
      </c>
      <c r="G471" s="147">
        <f>((I471*N471)+(J471*O471)+(K471*Q471)+(L471*M471)+(P471*H471))/10</f>
        <v>1.925</v>
      </c>
      <c r="H471" s="147">
        <v>4</v>
      </c>
      <c r="I471" s="148">
        <v>0.6</v>
      </c>
      <c r="J471" s="148">
        <v>0.01</v>
      </c>
      <c r="K471" s="148">
        <v>0</v>
      </c>
      <c r="L471" s="148">
        <v>0</v>
      </c>
      <c r="M471" s="147">
        <v>-100</v>
      </c>
      <c r="N471" s="147">
        <v>25</v>
      </c>
      <c r="O471" s="147">
        <v>25</v>
      </c>
      <c r="P471" s="148">
        <v>1</v>
      </c>
      <c r="Q471" s="147">
        <v>100</v>
      </c>
    </row>
    <row r="472" spans="1:17" ht="30" customHeight="1">
      <c r="A472" s="147">
        <f>F472*G472</f>
        <v>1.825</v>
      </c>
      <c r="B472" s="140" t="s">
        <v>133</v>
      </c>
      <c r="C472" s="143" t="s">
        <v>1358</v>
      </c>
      <c r="D472" s="147">
        <f>(E472*0.17)*G472</f>
        <v>0</v>
      </c>
      <c r="E472" s="147"/>
      <c r="F472" s="143">
        <v>1</v>
      </c>
      <c r="G472" s="147">
        <f>((I472*N472)+(J472*O472)+(K472*Q472)+(L472*M472)+(P472*H472))/10</f>
        <v>1.825</v>
      </c>
      <c r="H472" s="147">
        <v>3</v>
      </c>
      <c r="I472" s="148">
        <v>0.6</v>
      </c>
      <c r="J472" s="148">
        <v>0.01</v>
      </c>
      <c r="K472" s="148">
        <v>0</v>
      </c>
      <c r="L472" s="148">
        <v>0</v>
      </c>
      <c r="M472" s="147">
        <v>-100</v>
      </c>
      <c r="N472" s="147">
        <v>25</v>
      </c>
      <c r="O472" s="147">
        <v>25</v>
      </c>
      <c r="P472" s="148">
        <v>1</v>
      </c>
      <c r="Q472" s="147">
        <v>100</v>
      </c>
    </row>
    <row r="473" spans="1:17" ht="30" customHeight="1">
      <c r="A473" s="147">
        <f>F473*G473</f>
        <v>1.5</v>
      </c>
      <c r="B473" s="140" t="s">
        <v>2081</v>
      </c>
      <c r="C473" s="143" t="s">
        <v>1358</v>
      </c>
      <c r="D473" s="147">
        <f>(E473*0.17)*G473</f>
        <v>0</v>
      </c>
      <c r="E473" s="147"/>
      <c r="F473" s="143">
        <v>1</v>
      </c>
      <c r="G473" s="147">
        <f>((I473*N473)+(J473*O473)+(K473*Q473)+(L473*M473)+(P473*H473))/10</f>
        <v>1.5</v>
      </c>
      <c r="H473" s="147">
        <v>15</v>
      </c>
      <c r="I473" s="148">
        <v>0</v>
      </c>
      <c r="J473" s="148">
        <v>0</v>
      </c>
      <c r="K473" s="148">
        <v>0</v>
      </c>
      <c r="L473" s="148">
        <v>0</v>
      </c>
      <c r="M473" s="147">
        <v>-100</v>
      </c>
      <c r="N473" s="147">
        <v>25</v>
      </c>
      <c r="O473" s="147">
        <v>25</v>
      </c>
      <c r="P473" s="148">
        <v>1</v>
      </c>
      <c r="Q473" s="147">
        <v>100</v>
      </c>
    </row>
    <row r="474" spans="1:17" ht="30" customHeight="1">
      <c r="A474" s="147">
        <v>1</v>
      </c>
      <c r="B474" s="140" t="s">
        <v>1824</v>
      </c>
      <c r="C474" s="143" t="s">
        <v>1358</v>
      </c>
      <c r="D474" s="147"/>
      <c r="E474" s="147"/>
      <c r="F474" s="143"/>
      <c r="G474" s="147">
        <f>(I474*N474)+(J474*O474)+(K474*Q474)+(L474*M474)+(P474*H474)</f>
        <v>15</v>
      </c>
      <c r="H474" s="147"/>
      <c r="I474" s="148">
        <v>0.6</v>
      </c>
      <c r="J474" s="148"/>
      <c r="K474" s="148">
        <v>0</v>
      </c>
      <c r="L474" s="148">
        <v>0</v>
      </c>
      <c r="M474" s="147">
        <v>-100</v>
      </c>
      <c r="N474" s="147">
        <v>25</v>
      </c>
      <c r="O474" s="147">
        <v>25</v>
      </c>
      <c r="P474" s="148">
        <v>1</v>
      </c>
      <c r="Q474" s="147">
        <v>100</v>
      </c>
    </row>
    <row r="475" spans="1:17" ht="30" customHeight="1">
      <c r="A475" s="147">
        <v>1</v>
      </c>
      <c r="B475" s="140" t="s">
        <v>862</v>
      </c>
      <c r="C475" s="143" t="s">
        <v>1358</v>
      </c>
      <c r="D475" s="147"/>
      <c r="E475" s="147"/>
      <c r="F475" s="143"/>
      <c r="G475" s="147">
        <f>(I475*N475)+(J475*O475)+(K475*Q475)+(L475*M475)+(P475*H475)</f>
        <v>15</v>
      </c>
      <c r="H475" s="147"/>
      <c r="I475" s="148">
        <v>0.6</v>
      </c>
      <c r="J475" s="148"/>
      <c r="K475" s="148">
        <v>0</v>
      </c>
      <c r="L475" s="148">
        <v>0</v>
      </c>
      <c r="M475" s="147">
        <v>-100</v>
      </c>
      <c r="N475" s="147">
        <v>25</v>
      </c>
      <c r="O475" s="147">
        <v>25</v>
      </c>
      <c r="P475" s="148">
        <v>1</v>
      </c>
      <c r="Q475" s="147">
        <v>100</v>
      </c>
    </row>
    <row r="476" spans="1:17" ht="30" customHeight="1">
      <c r="A476" s="147">
        <v>1</v>
      </c>
      <c r="B476" s="140" t="s">
        <v>2143</v>
      </c>
      <c r="C476" s="143" t="s">
        <v>1357</v>
      </c>
      <c r="D476" s="147"/>
      <c r="E476" s="147"/>
      <c r="F476" s="143"/>
      <c r="G476" s="147">
        <f>((I476*N476)+(J476*O476)+(K476*Q476)+(L476*M476)+(P476*H476))/10</f>
        <v>8.375</v>
      </c>
      <c r="H476" s="147">
        <v>40</v>
      </c>
      <c r="I476" s="148">
        <v>0.35</v>
      </c>
      <c r="J476" s="148">
        <v>1</v>
      </c>
      <c r="K476" s="148">
        <v>0.1</v>
      </c>
      <c r="L476" s="148">
        <v>0</v>
      </c>
      <c r="M476" s="147">
        <v>-100</v>
      </c>
      <c r="N476" s="147">
        <v>25</v>
      </c>
      <c r="O476" s="147">
        <v>25</v>
      </c>
      <c r="P476" s="148">
        <v>1</v>
      </c>
      <c r="Q476" s="147">
        <v>100</v>
      </c>
    </row>
    <row r="477" spans="1:17" ht="30" customHeight="1">
      <c r="A477" s="147">
        <v>1</v>
      </c>
      <c r="B477" s="140" t="s">
        <v>1841</v>
      </c>
      <c r="C477" s="143" t="s">
        <v>1358</v>
      </c>
      <c r="D477" s="147"/>
      <c r="E477" s="147"/>
      <c r="F477" s="143"/>
      <c r="G477" s="147">
        <f>((I477*N477)+(J477*O477)+(K477*Q477)+(L477*M477)+(P477*H477))/10</f>
        <v>7.75</v>
      </c>
      <c r="H477" s="147">
        <v>35</v>
      </c>
      <c r="I477" s="148">
        <v>0.65</v>
      </c>
      <c r="J477" s="148">
        <v>0.65</v>
      </c>
      <c r="K477" s="148">
        <v>0.1</v>
      </c>
      <c r="L477" s="148">
        <v>0</v>
      </c>
      <c r="M477" s="147">
        <v>-100</v>
      </c>
      <c r="N477" s="147">
        <v>25</v>
      </c>
      <c r="O477" s="147">
        <v>25</v>
      </c>
      <c r="P477" s="148">
        <v>1</v>
      </c>
      <c r="Q477" s="147">
        <v>100</v>
      </c>
    </row>
    <row r="478" spans="1:17" ht="30" customHeight="1">
      <c r="A478" s="147">
        <v>1</v>
      </c>
      <c r="B478" s="140" t="s">
        <v>18</v>
      </c>
      <c r="C478" s="143" t="s">
        <v>1325</v>
      </c>
      <c r="D478" s="147"/>
      <c r="E478" s="147"/>
      <c r="F478" s="143"/>
      <c r="G478" s="147">
        <f>((I478*N478)+(J478*O478)+(K478*Q478)+(L478*M478)+(P478*H478))/10</f>
        <v>6</v>
      </c>
      <c r="H478" s="147">
        <v>34</v>
      </c>
      <c r="I478" s="148">
        <v>0.33</v>
      </c>
      <c r="J478" s="148">
        <v>0.15</v>
      </c>
      <c r="K478" s="148">
        <v>0.14000000000000001</v>
      </c>
      <c r="L478" s="148">
        <v>0</v>
      </c>
      <c r="M478" s="147">
        <v>-100</v>
      </c>
      <c r="N478" s="147">
        <v>25</v>
      </c>
      <c r="O478" s="147">
        <v>25</v>
      </c>
      <c r="P478" s="148">
        <v>1</v>
      </c>
      <c r="Q478" s="147">
        <v>100</v>
      </c>
    </row>
    <row r="479" spans="1:17" ht="30" customHeight="1">
      <c r="A479" s="147">
        <v>1</v>
      </c>
      <c r="B479" s="140" t="s">
        <v>1172</v>
      </c>
      <c r="C479" s="143" t="s">
        <v>1358</v>
      </c>
      <c r="D479" s="147"/>
      <c r="E479" s="147"/>
      <c r="F479" s="143"/>
      <c r="G479" s="147">
        <f t="shared" ref="G479:G499" si="34">(I479*N479)+(J479*O479)+(K479*Q479)+(L479*M479)+(P479*H479)</f>
        <v>0</v>
      </c>
      <c r="H479" s="147"/>
      <c r="I479" s="148"/>
      <c r="J479" s="148"/>
      <c r="K479" s="148"/>
      <c r="L479" s="148"/>
      <c r="M479" s="147">
        <v>-100</v>
      </c>
      <c r="N479" s="147">
        <v>25</v>
      </c>
      <c r="O479" s="147">
        <v>25</v>
      </c>
      <c r="P479" s="148">
        <v>1</v>
      </c>
      <c r="Q479" s="147">
        <v>100</v>
      </c>
    </row>
    <row r="480" spans="1:17" ht="30" customHeight="1">
      <c r="A480" s="147">
        <v>1</v>
      </c>
      <c r="B480" s="140" t="s">
        <v>1114</v>
      </c>
      <c r="C480" s="143" t="s">
        <v>1358</v>
      </c>
      <c r="D480" s="147"/>
      <c r="E480" s="147"/>
      <c r="F480" s="143"/>
      <c r="G480" s="147">
        <f t="shared" si="34"/>
        <v>0</v>
      </c>
      <c r="H480" s="147"/>
      <c r="I480" s="148"/>
      <c r="J480" s="148"/>
      <c r="K480" s="148"/>
      <c r="L480" s="148"/>
      <c r="M480" s="147">
        <v>-100</v>
      </c>
      <c r="N480" s="147">
        <v>25</v>
      </c>
      <c r="O480" s="147">
        <v>25</v>
      </c>
      <c r="P480" s="148">
        <v>1</v>
      </c>
      <c r="Q480" s="147">
        <v>100</v>
      </c>
    </row>
    <row r="481" spans="1:17" ht="30" customHeight="1">
      <c r="A481" s="147">
        <v>1</v>
      </c>
      <c r="B481" s="140" t="s">
        <v>1853</v>
      </c>
      <c r="C481" s="143" t="s">
        <v>1357</v>
      </c>
      <c r="D481" s="147"/>
      <c r="E481" s="147"/>
      <c r="F481" s="143"/>
      <c r="G481" s="147">
        <f t="shared" si="34"/>
        <v>0</v>
      </c>
      <c r="H481" s="147">
        <v>0</v>
      </c>
      <c r="I481" s="148">
        <v>0</v>
      </c>
      <c r="J481" s="148">
        <v>0</v>
      </c>
      <c r="K481" s="148">
        <v>0</v>
      </c>
      <c r="L481" s="148">
        <v>0</v>
      </c>
      <c r="M481" s="147">
        <v>-100</v>
      </c>
      <c r="N481" s="147">
        <v>25</v>
      </c>
      <c r="O481" s="147">
        <v>25</v>
      </c>
      <c r="P481" s="148">
        <v>1</v>
      </c>
      <c r="Q481" s="147">
        <v>100</v>
      </c>
    </row>
    <row r="482" spans="1:17" ht="30" customHeight="1">
      <c r="A482" s="147">
        <v>1</v>
      </c>
      <c r="B482" s="140" t="s">
        <v>1356</v>
      </c>
      <c r="C482" s="143" t="s">
        <v>1357</v>
      </c>
      <c r="D482" s="147"/>
      <c r="E482" s="147"/>
      <c r="F482" s="143"/>
      <c r="G482" s="147">
        <f t="shared" si="34"/>
        <v>0</v>
      </c>
      <c r="H482" s="147">
        <v>0</v>
      </c>
      <c r="I482" s="148">
        <v>0</v>
      </c>
      <c r="J482" s="148">
        <v>0</v>
      </c>
      <c r="K482" s="148">
        <v>0</v>
      </c>
      <c r="L482" s="148">
        <v>0</v>
      </c>
      <c r="M482" s="147">
        <v>-100</v>
      </c>
      <c r="N482" s="147">
        <v>25</v>
      </c>
      <c r="O482" s="147">
        <v>25</v>
      </c>
      <c r="P482" s="148">
        <v>1</v>
      </c>
      <c r="Q482" s="147">
        <v>100</v>
      </c>
    </row>
    <row r="483" spans="1:17" ht="30" customHeight="1">
      <c r="A483" s="147">
        <v>1</v>
      </c>
      <c r="B483" s="140" t="s">
        <v>1463</v>
      </c>
      <c r="C483" s="143" t="s">
        <v>1357</v>
      </c>
      <c r="D483" s="147"/>
      <c r="E483" s="147"/>
      <c r="F483" s="143"/>
      <c r="G483" s="147">
        <f t="shared" si="34"/>
        <v>0</v>
      </c>
      <c r="H483" s="147">
        <v>0</v>
      </c>
      <c r="I483" s="148">
        <v>0</v>
      </c>
      <c r="J483" s="148">
        <v>0</v>
      </c>
      <c r="K483" s="148">
        <v>0</v>
      </c>
      <c r="L483" s="148">
        <v>0</v>
      </c>
      <c r="M483" s="147">
        <v>-100</v>
      </c>
      <c r="N483" s="147">
        <v>25</v>
      </c>
      <c r="O483" s="147">
        <v>25</v>
      </c>
      <c r="P483" s="148">
        <v>1</v>
      </c>
      <c r="Q483" s="147">
        <v>100</v>
      </c>
    </row>
    <row r="484" spans="1:17" ht="30" customHeight="1">
      <c r="A484" s="147">
        <v>1</v>
      </c>
      <c r="B484" s="140" t="s">
        <v>1328</v>
      </c>
      <c r="C484" s="143" t="s">
        <v>1357</v>
      </c>
      <c r="D484" s="147"/>
      <c r="E484" s="147"/>
      <c r="F484" s="143"/>
      <c r="G484" s="147">
        <f t="shared" si="34"/>
        <v>0</v>
      </c>
      <c r="H484" s="147">
        <v>0</v>
      </c>
      <c r="I484" s="148">
        <v>0</v>
      </c>
      <c r="J484" s="148">
        <v>0</v>
      </c>
      <c r="K484" s="148">
        <v>0</v>
      </c>
      <c r="L484" s="148">
        <v>0</v>
      </c>
      <c r="M484" s="147">
        <v>-100</v>
      </c>
      <c r="N484" s="147">
        <v>25</v>
      </c>
      <c r="O484" s="147">
        <v>25</v>
      </c>
      <c r="P484" s="148">
        <v>1</v>
      </c>
      <c r="Q484" s="147">
        <v>100</v>
      </c>
    </row>
    <row r="485" spans="1:17" ht="30" customHeight="1">
      <c r="A485" s="147">
        <v>1</v>
      </c>
      <c r="B485" s="140" t="s">
        <v>1340</v>
      </c>
      <c r="C485" s="143" t="s">
        <v>1357</v>
      </c>
      <c r="D485" s="147"/>
      <c r="E485" s="147"/>
      <c r="F485" s="143"/>
      <c r="G485" s="147">
        <f t="shared" si="34"/>
        <v>0</v>
      </c>
      <c r="H485" s="147">
        <v>0</v>
      </c>
      <c r="I485" s="148">
        <v>0</v>
      </c>
      <c r="J485" s="148">
        <v>0</v>
      </c>
      <c r="K485" s="148">
        <v>0</v>
      </c>
      <c r="L485" s="148">
        <v>0</v>
      </c>
      <c r="M485" s="147">
        <v>-100</v>
      </c>
      <c r="N485" s="147">
        <v>25</v>
      </c>
      <c r="O485" s="147">
        <v>25</v>
      </c>
      <c r="P485" s="148">
        <v>1</v>
      </c>
      <c r="Q485" s="147">
        <v>100</v>
      </c>
    </row>
    <row r="486" spans="1:17" ht="30" customHeight="1">
      <c r="A486" s="147">
        <v>1</v>
      </c>
      <c r="B486" s="140" t="s">
        <v>1148</v>
      </c>
      <c r="C486" s="143" t="s">
        <v>1357</v>
      </c>
      <c r="D486" s="147"/>
      <c r="E486" s="147"/>
      <c r="F486" s="143"/>
      <c r="G486" s="147">
        <f t="shared" si="34"/>
        <v>0</v>
      </c>
      <c r="H486" s="147">
        <v>0</v>
      </c>
      <c r="I486" s="148">
        <v>0</v>
      </c>
      <c r="J486" s="148">
        <v>0</v>
      </c>
      <c r="K486" s="148">
        <v>0</v>
      </c>
      <c r="L486" s="148">
        <v>0</v>
      </c>
      <c r="M486" s="147">
        <v>-100</v>
      </c>
      <c r="N486" s="147">
        <v>25</v>
      </c>
      <c r="O486" s="147">
        <v>25</v>
      </c>
      <c r="P486" s="148">
        <v>1</v>
      </c>
      <c r="Q486" s="147">
        <v>100</v>
      </c>
    </row>
    <row r="487" spans="1:17" ht="30" customHeight="1">
      <c r="A487" s="147">
        <v>1</v>
      </c>
      <c r="B487" s="140" t="s">
        <v>1465</v>
      </c>
      <c r="C487" s="143" t="s">
        <v>1357</v>
      </c>
      <c r="D487" s="147"/>
      <c r="E487" s="147"/>
      <c r="F487" s="143"/>
      <c r="G487" s="147">
        <f t="shared" si="34"/>
        <v>0</v>
      </c>
      <c r="H487" s="147">
        <v>0</v>
      </c>
      <c r="I487" s="148">
        <v>0</v>
      </c>
      <c r="J487" s="148">
        <v>0</v>
      </c>
      <c r="K487" s="148">
        <v>0</v>
      </c>
      <c r="L487" s="148">
        <v>0</v>
      </c>
      <c r="M487" s="147">
        <v>-100</v>
      </c>
      <c r="N487" s="147">
        <v>25</v>
      </c>
      <c r="O487" s="147">
        <v>25</v>
      </c>
      <c r="P487" s="148">
        <v>1</v>
      </c>
      <c r="Q487" s="147">
        <v>100</v>
      </c>
    </row>
    <row r="488" spans="1:17" ht="30" customHeight="1">
      <c r="A488" s="147">
        <v>1</v>
      </c>
      <c r="B488" s="140" t="s">
        <v>1197</v>
      </c>
      <c r="C488" s="143" t="s">
        <v>1357</v>
      </c>
      <c r="D488" s="147"/>
      <c r="E488" s="147"/>
      <c r="F488" s="143"/>
      <c r="G488" s="147">
        <f t="shared" si="34"/>
        <v>0</v>
      </c>
      <c r="H488" s="147">
        <v>0</v>
      </c>
      <c r="I488" s="148">
        <v>0</v>
      </c>
      <c r="J488" s="148">
        <v>0</v>
      </c>
      <c r="K488" s="148">
        <v>0</v>
      </c>
      <c r="L488" s="148">
        <v>0</v>
      </c>
      <c r="M488" s="147">
        <v>-100</v>
      </c>
      <c r="N488" s="147">
        <v>25</v>
      </c>
      <c r="O488" s="147">
        <v>25</v>
      </c>
      <c r="P488" s="148">
        <v>1</v>
      </c>
      <c r="Q488" s="147">
        <v>100</v>
      </c>
    </row>
    <row r="489" spans="1:17" ht="30" customHeight="1">
      <c r="A489" s="147">
        <v>1</v>
      </c>
      <c r="B489" s="140" t="s">
        <v>858</v>
      </c>
      <c r="C489" s="143" t="s">
        <v>1357</v>
      </c>
      <c r="D489" s="147"/>
      <c r="E489" s="147"/>
      <c r="F489" s="143"/>
      <c r="G489" s="147">
        <f t="shared" si="34"/>
        <v>0</v>
      </c>
      <c r="H489" s="147">
        <v>0</v>
      </c>
      <c r="I489" s="148">
        <v>0</v>
      </c>
      <c r="J489" s="148">
        <v>0</v>
      </c>
      <c r="K489" s="148">
        <v>0</v>
      </c>
      <c r="L489" s="148">
        <v>0</v>
      </c>
      <c r="M489" s="147">
        <v>-100</v>
      </c>
      <c r="N489" s="147">
        <v>25</v>
      </c>
      <c r="O489" s="147">
        <v>25</v>
      </c>
      <c r="P489" s="148">
        <v>1</v>
      </c>
      <c r="Q489" s="147">
        <v>100</v>
      </c>
    </row>
    <row r="490" spans="1:17" ht="30" customHeight="1">
      <c r="A490" s="147">
        <v>1</v>
      </c>
      <c r="B490" s="140" t="s">
        <v>115</v>
      </c>
      <c r="C490" s="143" t="s">
        <v>1357</v>
      </c>
      <c r="D490" s="147"/>
      <c r="E490" s="147"/>
      <c r="F490" s="143"/>
      <c r="G490" s="147">
        <f t="shared" si="34"/>
        <v>0</v>
      </c>
      <c r="H490" s="147">
        <v>0</v>
      </c>
      <c r="I490" s="148">
        <v>0</v>
      </c>
      <c r="J490" s="148">
        <v>0</v>
      </c>
      <c r="K490" s="148">
        <v>0</v>
      </c>
      <c r="L490" s="148">
        <v>0</v>
      </c>
      <c r="M490" s="147">
        <v>-100</v>
      </c>
      <c r="N490" s="147">
        <v>25</v>
      </c>
      <c r="O490" s="147">
        <v>25</v>
      </c>
      <c r="P490" s="148">
        <v>1</v>
      </c>
      <c r="Q490" s="147">
        <v>100</v>
      </c>
    </row>
    <row r="491" spans="1:17" ht="30" customHeight="1">
      <c r="A491" s="147">
        <v>1</v>
      </c>
      <c r="B491" s="140" t="s">
        <v>634</v>
      </c>
      <c r="C491" s="143" t="s">
        <v>1357</v>
      </c>
      <c r="D491" s="147"/>
      <c r="E491" s="147"/>
      <c r="F491" s="143"/>
      <c r="G491" s="147">
        <f t="shared" si="34"/>
        <v>0</v>
      </c>
      <c r="H491" s="147">
        <v>0</v>
      </c>
      <c r="I491" s="148">
        <v>0</v>
      </c>
      <c r="J491" s="148">
        <v>0</v>
      </c>
      <c r="K491" s="148">
        <v>0</v>
      </c>
      <c r="L491" s="148">
        <v>0</v>
      </c>
      <c r="M491" s="147">
        <v>-100</v>
      </c>
      <c r="N491" s="147">
        <v>25</v>
      </c>
      <c r="O491" s="147">
        <v>25</v>
      </c>
      <c r="P491" s="148">
        <v>1</v>
      </c>
      <c r="Q491" s="147">
        <v>100</v>
      </c>
    </row>
    <row r="492" spans="1:17" ht="30" customHeight="1">
      <c r="A492" s="147">
        <v>1</v>
      </c>
      <c r="B492" s="140" t="s">
        <v>1015</v>
      </c>
      <c r="C492" s="143" t="s">
        <v>1357</v>
      </c>
      <c r="D492" s="147"/>
      <c r="E492" s="147"/>
      <c r="F492" s="143"/>
      <c r="G492" s="147">
        <f t="shared" si="34"/>
        <v>0</v>
      </c>
      <c r="H492" s="147">
        <v>0</v>
      </c>
      <c r="I492" s="148">
        <v>0</v>
      </c>
      <c r="J492" s="148">
        <v>0</v>
      </c>
      <c r="K492" s="148">
        <v>0</v>
      </c>
      <c r="L492" s="148">
        <v>0</v>
      </c>
      <c r="M492" s="147">
        <v>-100</v>
      </c>
      <c r="N492" s="147">
        <v>25</v>
      </c>
      <c r="O492" s="147">
        <v>25</v>
      </c>
      <c r="P492" s="148">
        <v>1</v>
      </c>
      <c r="Q492" s="147">
        <v>100</v>
      </c>
    </row>
    <row r="493" spans="1:17" ht="30" customHeight="1">
      <c r="A493" s="147">
        <v>1</v>
      </c>
      <c r="B493" s="149" t="s">
        <v>63</v>
      </c>
      <c r="C493" s="143" t="s">
        <v>1357</v>
      </c>
      <c r="D493" s="147"/>
      <c r="E493" s="147"/>
      <c r="F493" s="143"/>
      <c r="G493" s="147">
        <f t="shared" si="34"/>
        <v>0</v>
      </c>
      <c r="H493" s="147">
        <v>0</v>
      </c>
      <c r="I493" s="148">
        <v>0</v>
      </c>
      <c r="J493" s="148">
        <v>0</v>
      </c>
      <c r="K493" s="148">
        <v>0</v>
      </c>
      <c r="L493" s="148">
        <v>0</v>
      </c>
      <c r="M493" s="147">
        <v>-100</v>
      </c>
      <c r="N493" s="147">
        <v>25</v>
      </c>
      <c r="O493" s="147">
        <v>25</v>
      </c>
      <c r="P493" s="148">
        <v>1</v>
      </c>
      <c r="Q493" s="147">
        <v>100</v>
      </c>
    </row>
    <row r="494" spans="1:17" ht="30" customHeight="1">
      <c r="A494" s="147">
        <v>1</v>
      </c>
      <c r="B494" s="140" t="s">
        <v>857</v>
      </c>
      <c r="C494" s="143" t="s">
        <v>1357</v>
      </c>
      <c r="D494" s="147"/>
      <c r="E494" s="147"/>
      <c r="F494" s="143"/>
      <c r="G494" s="147">
        <f t="shared" si="34"/>
        <v>0</v>
      </c>
      <c r="H494" s="147">
        <v>0</v>
      </c>
      <c r="I494" s="148">
        <v>0</v>
      </c>
      <c r="J494" s="148">
        <v>0</v>
      </c>
      <c r="K494" s="148">
        <v>0</v>
      </c>
      <c r="L494" s="148">
        <v>0</v>
      </c>
      <c r="M494" s="147">
        <v>-100</v>
      </c>
      <c r="N494" s="147">
        <v>25</v>
      </c>
      <c r="O494" s="147">
        <v>25</v>
      </c>
      <c r="P494" s="148">
        <v>1</v>
      </c>
      <c r="Q494" s="147">
        <v>100</v>
      </c>
    </row>
    <row r="495" spans="1:17" ht="30" customHeight="1">
      <c r="A495" s="147">
        <v>1</v>
      </c>
      <c r="B495" s="140" t="s">
        <v>1113</v>
      </c>
      <c r="C495" s="143" t="s">
        <v>1357</v>
      </c>
      <c r="D495" s="147"/>
      <c r="E495" s="147"/>
      <c r="F495" s="143"/>
      <c r="G495" s="147">
        <f t="shared" si="34"/>
        <v>0</v>
      </c>
      <c r="H495" s="147">
        <v>0</v>
      </c>
      <c r="I495" s="148">
        <v>0</v>
      </c>
      <c r="J495" s="148">
        <v>0</v>
      </c>
      <c r="K495" s="148">
        <v>0</v>
      </c>
      <c r="L495" s="148">
        <v>0</v>
      </c>
      <c r="M495" s="147">
        <v>-100</v>
      </c>
      <c r="N495" s="147">
        <v>25</v>
      </c>
      <c r="O495" s="147">
        <v>25</v>
      </c>
      <c r="P495" s="148">
        <v>1</v>
      </c>
      <c r="Q495" s="147">
        <v>100</v>
      </c>
    </row>
    <row r="496" spans="1:17" ht="30" customHeight="1">
      <c r="A496" s="147">
        <v>1</v>
      </c>
      <c r="B496" s="149" t="s">
        <v>52</v>
      </c>
      <c r="C496" s="143" t="s">
        <v>1357</v>
      </c>
      <c r="D496" s="147"/>
      <c r="E496" s="147"/>
      <c r="F496" s="143"/>
      <c r="G496" s="147">
        <f t="shared" si="34"/>
        <v>0</v>
      </c>
      <c r="H496" s="147">
        <v>0</v>
      </c>
      <c r="I496" s="148">
        <v>0</v>
      </c>
      <c r="J496" s="148">
        <v>0</v>
      </c>
      <c r="K496" s="148">
        <v>0</v>
      </c>
      <c r="L496" s="148">
        <v>0</v>
      </c>
      <c r="M496" s="147">
        <v>-100</v>
      </c>
      <c r="N496" s="147">
        <v>25</v>
      </c>
      <c r="O496" s="147">
        <v>25</v>
      </c>
      <c r="P496" s="148">
        <v>1</v>
      </c>
      <c r="Q496" s="147">
        <v>100</v>
      </c>
    </row>
    <row r="497" spans="1:24" ht="30" customHeight="1">
      <c r="A497" s="147">
        <v>1</v>
      </c>
      <c r="B497" s="140" t="s">
        <v>1013</v>
      </c>
      <c r="C497" s="143" t="s">
        <v>1357</v>
      </c>
      <c r="D497" s="147"/>
      <c r="E497" s="147"/>
      <c r="F497" s="143"/>
      <c r="G497" s="147">
        <f t="shared" si="34"/>
        <v>0</v>
      </c>
      <c r="H497" s="147">
        <v>0</v>
      </c>
      <c r="I497" s="148">
        <v>0</v>
      </c>
      <c r="J497" s="148">
        <v>0</v>
      </c>
      <c r="K497" s="148">
        <v>0</v>
      </c>
      <c r="L497" s="148">
        <v>0</v>
      </c>
      <c r="M497" s="147">
        <v>-100</v>
      </c>
      <c r="N497" s="147">
        <v>25</v>
      </c>
      <c r="O497" s="147">
        <v>25</v>
      </c>
      <c r="P497" s="148">
        <v>1</v>
      </c>
      <c r="Q497" s="147">
        <v>100</v>
      </c>
    </row>
    <row r="498" spans="1:24" s="144" customFormat="1" ht="30" customHeight="1">
      <c r="A498" s="147">
        <v>1</v>
      </c>
      <c r="B498" s="140" t="s">
        <v>799</v>
      </c>
      <c r="C498" s="143" t="s">
        <v>1357</v>
      </c>
      <c r="D498" s="147"/>
      <c r="E498" s="147"/>
      <c r="F498" s="143"/>
      <c r="G498" s="147">
        <f t="shared" si="34"/>
        <v>0</v>
      </c>
      <c r="H498" s="147">
        <v>0</v>
      </c>
      <c r="I498" s="148">
        <v>0</v>
      </c>
      <c r="J498" s="148">
        <v>0</v>
      </c>
      <c r="K498" s="148">
        <v>0</v>
      </c>
      <c r="L498" s="148">
        <v>0</v>
      </c>
      <c r="M498" s="147">
        <v>-100</v>
      </c>
      <c r="N498" s="147">
        <v>25</v>
      </c>
      <c r="O498" s="147">
        <v>25</v>
      </c>
      <c r="P498" s="148">
        <v>1</v>
      </c>
      <c r="Q498" s="147">
        <v>100</v>
      </c>
      <c r="R498" s="143"/>
      <c r="S498" s="143"/>
      <c r="T498" s="143"/>
      <c r="U498" s="143"/>
      <c r="V498" s="143"/>
      <c r="W498" s="143"/>
      <c r="X498" s="143"/>
    </row>
    <row r="499" spans="1:24" ht="30" customHeight="1">
      <c r="A499" s="147">
        <v>0</v>
      </c>
      <c r="B499" s="140" t="s">
        <v>1430</v>
      </c>
      <c r="C499" s="143" t="s">
        <v>1357</v>
      </c>
      <c r="D499" s="147"/>
      <c r="E499" s="147"/>
      <c r="F499" s="143"/>
      <c r="G499" s="147">
        <f t="shared" si="34"/>
        <v>86</v>
      </c>
      <c r="H499" s="147">
        <v>26</v>
      </c>
      <c r="I499" s="148"/>
      <c r="J499" s="148">
        <v>1.6</v>
      </c>
      <c r="K499" s="148">
        <v>0.25</v>
      </c>
      <c r="L499" s="148">
        <v>0.05</v>
      </c>
      <c r="M499" s="147">
        <v>-100</v>
      </c>
      <c r="N499" s="147">
        <v>25</v>
      </c>
      <c r="O499" s="147">
        <v>25</v>
      </c>
      <c r="P499" s="148">
        <v>1</v>
      </c>
      <c r="Q499" s="147">
        <v>100</v>
      </c>
    </row>
    <row r="500" spans="1:24" ht="30" customHeight="1">
      <c r="A500" s="147">
        <f t="shared" ref="A500:A509" si="35">F500*G500</f>
        <v>0</v>
      </c>
      <c r="B500" s="140" t="s">
        <v>2488</v>
      </c>
      <c r="C500" s="143" t="s">
        <v>1369</v>
      </c>
      <c r="D500" s="147"/>
      <c r="E500" s="147"/>
      <c r="F500" s="143"/>
      <c r="G500" s="147">
        <f t="shared" ref="G500:G538" si="36">((I500*N500)+(J500*O500)+(K500*Q500)+(L500*M500)+(P500*H500))/10</f>
        <v>17.524999999999999</v>
      </c>
      <c r="H500" s="147">
        <v>50</v>
      </c>
      <c r="I500" s="148">
        <v>0.9</v>
      </c>
      <c r="J500" s="148">
        <v>0.15</v>
      </c>
      <c r="K500" s="148">
        <v>1</v>
      </c>
      <c r="L500" s="148">
        <v>0.01</v>
      </c>
      <c r="M500" s="147">
        <v>-100</v>
      </c>
      <c r="N500" s="147">
        <v>25</v>
      </c>
      <c r="O500" s="147">
        <v>25</v>
      </c>
      <c r="P500" s="148">
        <v>1</v>
      </c>
      <c r="Q500" s="147">
        <v>100</v>
      </c>
    </row>
    <row r="501" spans="1:24" ht="30" customHeight="1">
      <c r="A501" s="147">
        <f t="shared" si="35"/>
        <v>0</v>
      </c>
      <c r="B501" s="140" t="s">
        <v>616</v>
      </c>
      <c r="C501" s="143" t="s">
        <v>1325</v>
      </c>
      <c r="D501" s="147"/>
      <c r="E501" s="147"/>
      <c r="F501" s="143"/>
      <c r="G501" s="147">
        <f t="shared" si="36"/>
        <v>16.875</v>
      </c>
      <c r="H501" s="147">
        <v>50</v>
      </c>
      <c r="I501" s="148">
        <v>0.45</v>
      </c>
      <c r="J501" s="148">
        <v>0.5</v>
      </c>
      <c r="K501" s="148">
        <v>1</v>
      </c>
      <c r="L501" s="148">
        <v>0.05</v>
      </c>
      <c r="M501" s="147">
        <v>-100</v>
      </c>
      <c r="N501" s="147">
        <v>25</v>
      </c>
      <c r="O501" s="147">
        <v>25</v>
      </c>
      <c r="P501" s="148">
        <v>1</v>
      </c>
      <c r="Q501" s="147">
        <v>100</v>
      </c>
    </row>
    <row r="502" spans="1:24" ht="30" customHeight="1">
      <c r="A502" s="147">
        <f t="shared" si="35"/>
        <v>0</v>
      </c>
      <c r="B502" s="140" t="s">
        <v>890</v>
      </c>
      <c r="C502" s="143" t="s">
        <v>1325</v>
      </c>
      <c r="D502" s="147"/>
      <c r="E502" s="147"/>
      <c r="F502" s="143"/>
      <c r="G502" s="147">
        <f t="shared" si="36"/>
        <v>16.875</v>
      </c>
      <c r="H502" s="147">
        <v>50</v>
      </c>
      <c r="I502" s="148">
        <v>0.45</v>
      </c>
      <c r="J502" s="148">
        <v>0.5</v>
      </c>
      <c r="K502" s="148">
        <v>1</v>
      </c>
      <c r="L502" s="148">
        <v>0.05</v>
      </c>
      <c r="M502" s="147">
        <v>-100</v>
      </c>
      <c r="N502" s="147">
        <v>25</v>
      </c>
      <c r="O502" s="147">
        <v>25</v>
      </c>
      <c r="P502" s="148">
        <v>1</v>
      </c>
      <c r="Q502" s="147">
        <v>100</v>
      </c>
    </row>
    <row r="503" spans="1:24" ht="30" customHeight="1">
      <c r="A503" s="147">
        <f t="shared" si="35"/>
        <v>0</v>
      </c>
      <c r="B503" s="140" t="s">
        <v>637</v>
      </c>
      <c r="C503" s="143" t="s">
        <v>1325</v>
      </c>
      <c r="D503" s="147"/>
      <c r="E503" s="147"/>
      <c r="F503" s="143"/>
      <c r="G503" s="147">
        <f t="shared" si="36"/>
        <v>16.875</v>
      </c>
      <c r="H503" s="147">
        <v>50</v>
      </c>
      <c r="I503" s="148">
        <v>0.45</v>
      </c>
      <c r="J503" s="148">
        <v>0.5</v>
      </c>
      <c r="K503" s="148">
        <v>1</v>
      </c>
      <c r="L503" s="148">
        <v>0.05</v>
      </c>
      <c r="M503" s="147">
        <v>-100</v>
      </c>
      <c r="N503" s="147">
        <v>25</v>
      </c>
      <c r="O503" s="147">
        <v>25</v>
      </c>
      <c r="P503" s="148">
        <v>1</v>
      </c>
      <c r="Q503" s="147">
        <v>100</v>
      </c>
    </row>
    <row r="504" spans="1:24" ht="30" customHeight="1">
      <c r="A504" s="147">
        <f t="shared" si="35"/>
        <v>0</v>
      </c>
      <c r="B504" s="140" t="s">
        <v>1203</v>
      </c>
      <c r="C504" s="143" t="s">
        <v>1325</v>
      </c>
      <c r="D504" s="147"/>
      <c r="E504" s="147"/>
      <c r="F504" s="143"/>
      <c r="G504" s="147">
        <f t="shared" si="36"/>
        <v>16.875</v>
      </c>
      <c r="H504" s="147">
        <v>50</v>
      </c>
      <c r="I504" s="148">
        <v>0.45</v>
      </c>
      <c r="J504" s="148">
        <v>0.5</v>
      </c>
      <c r="K504" s="148">
        <v>1</v>
      </c>
      <c r="L504" s="148">
        <v>0.05</v>
      </c>
      <c r="M504" s="147">
        <v>-100</v>
      </c>
      <c r="N504" s="147">
        <v>25</v>
      </c>
      <c r="O504" s="147">
        <v>25</v>
      </c>
      <c r="P504" s="148">
        <v>1</v>
      </c>
      <c r="Q504" s="147">
        <v>100</v>
      </c>
    </row>
    <row r="505" spans="1:24" ht="30" customHeight="1">
      <c r="A505" s="147">
        <f t="shared" si="35"/>
        <v>0</v>
      </c>
      <c r="B505" s="140" t="s">
        <v>626</v>
      </c>
      <c r="C505" s="143" t="s">
        <v>1325</v>
      </c>
      <c r="D505" s="147"/>
      <c r="E505" s="147"/>
      <c r="F505" s="143"/>
      <c r="G505" s="147">
        <f t="shared" si="36"/>
        <v>16.875</v>
      </c>
      <c r="H505" s="147">
        <v>50</v>
      </c>
      <c r="I505" s="148">
        <v>0.45</v>
      </c>
      <c r="J505" s="148">
        <v>0.5</v>
      </c>
      <c r="K505" s="148">
        <v>1</v>
      </c>
      <c r="L505" s="148">
        <v>0.05</v>
      </c>
      <c r="M505" s="147">
        <v>-100</v>
      </c>
      <c r="N505" s="147">
        <v>25</v>
      </c>
      <c r="O505" s="147">
        <v>25</v>
      </c>
      <c r="P505" s="148">
        <v>1</v>
      </c>
      <c r="Q505" s="147">
        <v>100</v>
      </c>
    </row>
    <row r="506" spans="1:24" ht="30" customHeight="1">
      <c r="A506" s="147">
        <f t="shared" si="35"/>
        <v>0</v>
      </c>
      <c r="B506" s="140" t="s">
        <v>563</v>
      </c>
      <c r="C506" s="143" t="s">
        <v>1369</v>
      </c>
      <c r="D506" s="147"/>
      <c r="E506" s="147"/>
      <c r="F506" s="143"/>
      <c r="G506" s="147">
        <f t="shared" si="36"/>
        <v>16.600000000000001</v>
      </c>
      <c r="H506" s="147">
        <v>46</v>
      </c>
      <c r="I506" s="148">
        <v>0.15</v>
      </c>
      <c r="J506" s="148">
        <v>0.85</v>
      </c>
      <c r="K506" s="148">
        <v>1</v>
      </c>
      <c r="L506" s="148">
        <v>0.05</v>
      </c>
      <c r="M506" s="147">
        <v>-100</v>
      </c>
      <c r="N506" s="147">
        <v>25</v>
      </c>
      <c r="O506" s="147">
        <v>25</v>
      </c>
      <c r="P506" s="148">
        <v>1</v>
      </c>
      <c r="Q506" s="147">
        <v>100</v>
      </c>
    </row>
    <row r="507" spans="1:24" ht="30" customHeight="1">
      <c r="A507" s="147">
        <f t="shared" si="35"/>
        <v>0</v>
      </c>
      <c r="B507" s="140" t="s">
        <v>1564</v>
      </c>
      <c r="C507" s="143" t="s">
        <v>1369</v>
      </c>
      <c r="D507" s="147"/>
      <c r="E507" s="147"/>
      <c r="F507" s="143"/>
      <c r="G507" s="147">
        <f t="shared" si="36"/>
        <v>16.5</v>
      </c>
      <c r="H507" s="147">
        <v>45</v>
      </c>
      <c r="I507" s="148">
        <v>0.15</v>
      </c>
      <c r="J507" s="148">
        <v>0.85</v>
      </c>
      <c r="K507" s="148">
        <v>1</v>
      </c>
      <c r="L507" s="148">
        <v>0.05</v>
      </c>
      <c r="M507" s="147">
        <v>-100</v>
      </c>
      <c r="N507" s="147">
        <v>25</v>
      </c>
      <c r="O507" s="147">
        <v>25</v>
      </c>
      <c r="P507" s="148">
        <v>1</v>
      </c>
      <c r="Q507" s="147">
        <v>100</v>
      </c>
    </row>
    <row r="508" spans="1:24" ht="30" customHeight="1">
      <c r="A508" s="147">
        <f t="shared" si="35"/>
        <v>0</v>
      </c>
      <c r="B508" s="140" t="s">
        <v>1566</v>
      </c>
      <c r="C508" s="143" t="s">
        <v>1369</v>
      </c>
      <c r="D508" s="147"/>
      <c r="E508" s="147"/>
      <c r="F508" s="143"/>
      <c r="G508" s="147">
        <f t="shared" si="36"/>
        <v>16</v>
      </c>
      <c r="H508" s="147">
        <v>40</v>
      </c>
      <c r="I508" s="148">
        <v>0.15</v>
      </c>
      <c r="J508" s="148">
        <v>0.85</v>
      </c>
      <c r="K508" s="148">
        <v>1</v>
      </c>
      <c r="L508" s="148">
        <v>0.05</v>
      </c>
      <c r="M508" s="147">
        <v>-100</v>
      </c>
      <c r="N508" s="147">
        <v>25</v>
      </c>
      <c r="O508" s="147">
        <v>25</v>
      </c>
      <c r="P508" s="148">
        <v>1</v>
      </c>
      <c r="Q508" s="147">
        <v>100</v>
      </c>
    </row>
    <row r="509" spans="1:24" ht="30" customHeight="1">
      <c r="A509" s="147">
        <f t="shared" si="35"/>
        <v>0</v>
      </c>
      <c r="B509" s="140" t="s">
        <v>1563</v>
      </c>
      <c r="C509" s="143" t="s">
        <v>1369</v>
      </c>
      <c r="D509" s="147"/>
      <c r="E509" s="147"/>
      <c r="F509" s="143"/>
      <c r="G509" s="147">
        <f t="shared" si="36"/>
        <v>15.4</v>
      </c>
      <c r="H509" s="147">
        <v>34</v>
      </c>
      <c r="I509" s="148">
        <v>0.15</v>
      </c>
      <c r="J509" s="148">
        <v>0.85</v>
      </c>
      <c r="K509" s="148">
        <v>1</v>
      </c>
      <c r="L509" s="148">
        <v>0.05</v>
      </c>
      <c r="M509" s="147">
        <v>-100</v>
      </c>
      <c r="N509" s="147">
        <v>25</v>
      </c>
      <c r="O509" s="147">
        <v>25</v>
      </c>
      <c r="P509" s="148">
        <v>1</v>
      </c>
      <c r="Q509" s="147">
        <v>100</v>
      </c>
    </row>
    <row r="510" spans="1:24" ht="30" customHeight="1">
      <c r="A510" s="147">
        <v>0</v>
      </c>
      <c r="B510" s="140" t="s">
        <v>1452</v>
      </c>
      <c r="C510" s="143" t="s">
        <v>1369</v>
      </c>
      <c r="D510" s="147"/>
      <c r="E510" s="147"/>
      <c r="F510" s="143"/>
      <c r="G510" s="147">
        <f t="shared" si="36"/>
        <v>15.3</v>
      </c>
      <c r="H510" s="147">
        <v>33</v>
      </c>
      <c r="I510" s="148">
        <v>0.15</v>
      </c>
      <c r="J510" s="148">
        <v>0.85</v>
      </c>
      <c r="K510" s="148">
        <v>1</v>
      </c>
      <c r="L510" s="148">
        <v>0.05</v>
      </c>
      <c r="M510" s="147">
        <v>-100</v>
      </c>
      <c r="N510" s="147">
        <v>25</v>
      </c>
      <c r="O510" s="147">
        <v>25</v>
      </c>
      <c r="P510" s="148">
        <v>1</v>
      </c>
      <c r="Q510" s="147">
        <v>100</v>
      </c>
    </row>
    <row r="511" spans="1:24" ht="30" customHeight="1">
      <c r="A511" s="147">
        <f t="shared" ref="A511:A538" si="37">F511*G511</f>
        <v>0</v>
      </c>
      <c r="B511" s="140" t="s">
        <v>1565</v>
      </c>
      <c r="C511" s="143" t="s">
        <v>1369</v>
      </c>
      <c r="D511" s="147"/>
      <c r="E511" s="147"/>
      <c r="F511" s="143"/>
      <c r="G511" s="147">
        <f t="shared" si="36"/>
        <v>14.4</v>
      </c>
      <c r="H511" s="147">
        <v>24</v>
      </c>
      <c r="I511" s="148">
        <v>0.15</v>
      </c>
      <c r="J511" s="148">
        <v>0.85</v>
      </c>
      <c r="K511" s="148">
        <v>1</v>
      </c>
      <c r="L511" s="148">
        <v>0.05</v>
      </c>
      <c r="M511" s="147">
        <v>-100</v>
      </c>
      <c r="N511" s="147">
        <v>25</v>
      </c>
      <c r="O511" s="147">
        <v>25</v>
      </c>
      <c r="P511" s="148">
        <v>1</v>
      </c>
      <c r="Q511" s="147">
        <v>100</v>
      </c>
    </row>
    <row r="512" spans="1:24" ht="30" customHeight="1">
      <c r="A512" s="147">
        <f t="shared" si="37"/>
        <v>0</v>
      </c>
      <c r="B512" s="140" t="s">
        <v>1044</v>
      </c>
      <c r="C512" s="143" t="s">
        <v>1369</v>
      </c>
      <c r="D512" s="147"/>
      <c r="E512" s="147"/>
      <c r="F512" s="143"/>
      <c r="G512" s="147">
        <f t="shared" si="36"/>
        <v>13.4</v>
      </c>
      <c r="H512" s="147">
        <v>14</v>
      </c>
      <c r="I512" s="148">
        <v>0.15</v>
      </c>
      <c r="J512" s="148">
        <v>0.85</v>
      </c>
      <c r="K512" s="148">
        <v>1</v>
      </c>
      <c r="L512" s="148">
        <v>0.05</v>
      </c>
      <c r="M512" s="147">
        <v>-100</v>
      </c>
      <c r="N512" s="147">
        <v>25</v>
      </c>
      <c r="O512" s="147">
        <v>25</v>
      </c>
      <c r="P512" s="148">
        <v>1</v>
      </c>
      <c r="Q512" s="147">
        <v>100</v>
      </c>
    </row>
    <row r="513" spans="1:17" ht="30" customHeight="1">
      <c r="A513" s="147">
        <f t="shared" si="37"/>
        <v>0</v>
      </c>
      <c r="B513" s="140" t="s">
        <v>2041</v>
      </c>
      <c r="C513" s="143" t="s">
        <v>2122</v>
      </c>
      <c r="D513" s="147"/>
      <c r="E513" s="147"/>
      <c r="F513" s="143"/>
      <c r="G513" s="147">
        <f t="shared" si="36"/>
        <v>12.5</v>
      </c>
      <c r="H513" s="147">
        <v>35</v>
      </c>
      <c r="I513" s="148">
        <v>0.1</v>
      </c>
      <c r="J513" s="148">
        <v>0.9</v>
      </c>
      <c r="K513" s="148">
        <v>0.65</v>
      </c>
      <c r="L513" s="148">
        <v>0</v>
      </c>
      <c r="M513" s="147">
        <v>-100</v>
      </c>
      <c r="N513" s="147">
        <v>25</v>
      </c>
      <c r="O513" s="147">
        <v>25</v>
      </c>
      <c r="P513" s="148">
        <v>1</v>
      </c>
      <c r="Q513" s="147">
        <v>100</v>
      </c>
    </row>
    <row r="514" spans="1:17" ht="30" customHeight="1">
      <c r="A514" s="147">
        <f t="shared" si="37"/>
        <v>0</v>
      </c>
      <c r="B514" s="140" t="s">
        <v>2088</v>
      </c>
      <c r="C514" s="143" t="s">
        <v>2122</v>
      </c>
      <c r="D514" s="147"/>
      <c r="E514" s="147"/>
      <c r="F514" s="143"/>
      <c r="G514" s="147">
        <f t="shared" si="36"/>
        <v>12.5</v>
      </c>
      <c r="H514" s="147">
        <v>35</v>
      </c>
      <c r="I514" s="148">
        <v>0.1</v>
      </c>
      <c r="J514" s="148">
        <v>0.9</v>
      </c>
      <c r="K514" s="148">
        <v>0.65</v>
      </c>
      <c r="L514" s="148">
        <v>0</v>
      </c>
      <c r="M514" s="147">
        <v>-100</v>
      </c>
      <c r="N514" s="147">
        <v>25</v>
      </c>
      <c r="O514" s="147">
        <v>25</v>
      </c>
      <c r="P514" s="148">
        <v>1</v>
      </c>
      <c r="Q514" s="147">
        <v>100</v>
      </c>
    </row>
    <row r="515" spans="1:17" ht="30" customHeight="1">
      <c r="A515" s="147">
        <f t="shared" si="37"/>
        <v>0</v>
      </c>
      <c r="B515" s="140" t="s">
        <v>2346</v>
      </c>
      <c r="C515" s="143" t="s">
        <v>2048</v>
      </c>
      <c r="D515" s="147">
        <f>(E515*0.17)*G515</f>
        <v>0</v>
      </c>
      <c r="E515" s="147"/>
      <c r="F515" s="143"/>
      <c r="G515" s="147">
        <f t="shared" si="36"/>
        <v>9.25</v>
      </c>
      <c r="H515" s="147">
        <v>50</v>
      </c>
      <c r="I515" s="148">
        <v>0.95</v>
      </c>
      <c r="J515" s="148">
        <v>0.75</v>
      </c>
      <c r="K515" s="148">
        <v>0</v>
      </c>
      <c r="L515" s="148">
        <v>0</v>
      </c>
      <c r="M515" s="147">
        <v>-100</v>
      </c>
      <c r="N515" s="147">
        <v>25</v>
      </c>
      <c r="O515" s="147">
        <v>25</v>
      </c>
      <c r="P515" s="148">
        <v>1</v>
      </c>
      <c r="Q515" s="147">
        <v>100</v>
      </c>
    </row>
    <row r="516" spans="1:17" ht="30" customHeight="1">
      <c r="A516" s="147">
        <f t="shared" si="37"/>
        <v>0</v>
      </c>
      <c r="B516" s="140" t="s">
        <v>2344</v>
      </c>
      <c r="C516" s="143" t="s">
        <v>1357</v>
      </c>
      <c r="D516" s="147"/>
      <c r="E516" s="147"/>
      <c r="F516" s="143"/>
      <c r="G516" s="147">
        <f t="shared" si="36"/>
        <v>8.5250000000000004</v>
      </c>
      <c r="H516" s="147">
        <v>35</v>
      </c>
      <c r="I516" s="148">
        <v>0.9</v>
      </c>
      <c r="J516" s="148">
        <v>0.95</v>
      </c>
      <c r="K516" s="148">
        <v>0.05</v>
      </c>
      <c r="L516" s="148">
        <v>0.01</v>
      </c>
      <c r="M516" s="147">
        <v>-100</v>
      </c>
      <c r="N516" s="147">
        <v>25</v>
      </c>
      <c r="O516" s="147">
        <v>25</v>
      </c>
      <c r="P516" s="148">
        <v>1</v>
      </c>
      <c r="Q516" s="147">
        <v>100</v>
      </c>
    </row>
    <row r="517" spans="1:17" ht="30" customHeight="1">
      <c r="A517" s="147">
        <f t="shared" si="37"/>
        <v>0</v>
      </c>
      <c r="B517" s="140" t="s">
        <v>1994</v>
      </c>
      <c r="C517" s="143" t="s">
        <v>1358</v>
      </c>
      <c r="D517" s="147">
        <f t="shared" ref="D517:D533" si="38">(E517*0.17)*G517</f>
        <v>0</v>
      </c>
      <c r="E517" s="147"/>
      <c r="F517" s="143"/>
      <c r="G517" s="147">
        <f t="shared" si="36"/>
        <v>7.125</v>
      </c>
      <c r="H517" s="147">
        <v>45</v>
      </c>
      <c r="I517" s="148">
        <v>0.3</v>
      </c>
      <c r="J517" s="148">
        <v>0.15</v>
      </c>
      <c r="K517" s="148">
        <v>0.15</v>
      </c>
      <c r="L517" s="148">
        <v>0</v>
      </c>
      <c r="M517" s="147">
        <v>-100</v>
      </c>
      <c r="N517" s="147">
        <v>25</v>
      </c>
      <c r="O517" s="147">
        <v>25</v>
      </c>
      <c r="P517" s="148">
        <v>1</v>
      </c>
      <c r="Q517" s="147">
        <v>100</v>
      </c>
    </row>
    <row r="518" spans="1:17" ht="30" customHeight="1">
      <c r="A518" s="147">
        <f t="shared" si="37"/>
        <v>0</v>
      </c>
      <c r="B518" s="140" t="s">
        <v>1878</v>
      </c>
      <c r="C518" s="143" t="s">
        <v>1358</v>
      </c>
      <c r="D518" s="147">
        <f t="shared" si="38"/>
        <v>0</v>
      </c>
      <c r="E518" s="147"/>
      <c r="F518" s="143"/>
      <c r="G518" s="147">
        <f t="shared" si="36"/>
        <v>6.5</v>
      </c>
      <c r="H518" s="147">
        <v>35</v>
      </c>
      <c r="I518" s="148">
        <v>0.6</v>
      </c>
      <c r="J518" s="148">
        <v>0.6</v>
      </c>
      <c r="K518" s="148">
        <v>0</v>
      </c>
      <c r="L518" s="148">
        <v>0</v>
      </c>
      <c r="M518" s="147">
        <v>-100</v>
      </c>
      <c r="N518" s="147">
        <v>25</v>
      </c>
      <c r="O518" s="147">
        <v>25</v>
      </c>
      <c r="P518" s="148">
        <v>1</v>
      </c>
      <c r="Q518" s="147">
        <v>100</v>
      </c>
    </row>
    <row r="519" spans="1:17" ht="30" customHeight="1">
      <c r="A519" s="147">
        <f t="shared" si="37"/>
        <v>0</v>
      </c>
      <c r="B519" s="140" t="s">
        <v>117</v>
      </c>
      <c r="C519" s="143" t="s">
        <v>1358</v>
      </c>
      <c r="D519" s="147">
        <f t="shared" si="38"/>
        <v>0</v>
      </c>
      <c r="E519" s="147"/>
      <c r="F519" s="143"/>
      <c r="G519" s="147">
        <f t="shared" si="36"/>
        <v>6.4</v>
      </c>
      <c r="H519" s="147">
        <v>29</v>
      </c>
      <c r="I519" s="148">
        <v>0.6</v>
      </c>
      <c r="J519" s="148">
        <v>0.8</v>
      </c>
      <c r="K519" s="148">
        <v>0</v>
      </c>
      <c r="L519" s="148">
        <v>0</v>
      </c>
      <c r="M519" s="147">
        <v>-100</v>
      </c>
      <c r="N519" s="147">
        <v>25</v>
      </c>
      <c r="O519" s="147">
        <v>25</v>
      </c>
      <c r="P519" s="148">
        <v>1</v>
      </c>
      <c r="Q519" s="147">
        <v>100</v>
      </c>
    </row>
    <row r="520" spans="1:17" ht="30" customHeight="1">
      <c r="A520" s="147">
        <f t="shared" si="37"/>
        <v>0</v>
      </c>
      <c r="B520" s="140" t="s">
        <v>122</v>
      </c>
      <c r="C520" s="143" t="s">
        <v>1358</v>
      </c>
      <c r="D520" s="147">
        <f t="shared" si="38"/>
        <v>0</v>
      </c>
      <c r="E520" s="147"/>
      <c r="F520" s="143"/>
      <c r="G520" s="147">
        <f t="shared" si="36"/>
        <v>6</v>
      </c>
      <c r="H520" s="147">
        <v>40</v>
      </c>
      <c r="I520" s="148">
        <v>0.6</v>
      </c>
      <c r="J520" s="148">
        <v>0.2</v>
      </c>
      <c r="K520" s="148">
        <v>0</v>
      </c>
      <c r="L520" s="148">
        <v>0</v>
      </c>
      <c r="M520" s="147">
        <v>-100</v>
      </c>
      <c r="N520" s="147">
        <v>25</v>
      </c>
      <c r="O520" s="147">
        <v>25</v>
      </c>
      <c r="P520" s="148">
        <v>1</v>
      </c>
      <c r="Q520" s="147">
        <v>100</v>
      </c>
    </row>
    <row r="521" spans="1:17" ht="30" customHeight="1">
      <c r="A521" s="147">
        <f t="shared" si="37"/>
        <v>0</v>
      </c>
      <c r="B521" s="140" t="s">
        <v>2036</v>
      </c>
      <c r="C521" s="143" t="s">
        <v>1357</v>
      </c>
      <c r="D521" s="147">
        <f t="shared" si="38"/>
        <v>0.98599999999999999</v>
      </c>
      <c r="E521" s="147">
        <v>1</v>
      </c>
      <c r="F521" s="143"/>
      <c r="G521" s="147">
        <f t="shared" si="36"/>
        <v>5.8</v>
      </c>
      <c r="H521" s="147">
        <v>38</v>
      </c>
      <c r="I521" s="148">
        <v>0.1</v>
      </c>
      <c r="J521" s="148">
        <v>0.5</v>
      </c>
      <c r="K521" s="148">
        <v>0.05</v>
      </c>
      <c r="L521" s="148">
        <v>0</v>
      </c>
      <c r="M521" s="147">
        <v>-100</v>
      </c>
      <c r="N521" s="147">
        <v>25</v>
      </c>
      <c r="O521" s="147">
        <v>25</v>
      </c>
      <c r="P521" s="148">
        <v>1</v>
      </c>
      <c r="Q521" s="147">
        <v>100</v>
      </c>
    </row>
    <row r="522" spans="1:17" ht="30" customHeight="1">
      <c r="A522" s="147">
        <f t="shared" si="37"/>
        <v>0</v>
      </c>
      <c r="B522" s="140" t="s">
        <v>1131</v>
      </c>
      <c r="C522" s="143" t="s">
        <v>1358</v>
      </c>
      <c r="D522" s="147">
        <f t="shared" si="38"/>
        <v>0</v>
      </c>
      <c r="E522" s="147"/>
      <c r="F522" s="143"/>
      <c r="G522" s="147">
        <f t="shared" si="36"/>
        <v>5.75</v>
      </c>
      <c r="H522" s="147">
        <v>20</v>
      </c>
      <c r="I522" s="148">
        <v>0.6</v>
      </c>
      <c r="J522" s="148">
        <v>0.9</v>
      </c>
      <c r="K522" s="148">
        <v>0</v>
      </c>
      <c r="L522" s="148">
        <v>0</v>
      </c>
      <c r="M522" s="147">
        <v>-100</v>
      </c>
      <c r="N522" s="147">
        <v>25</v>
      </c>
      <c r="O522" s="147">
        <v>25</v>
      </c>
      <c r="P522" s="148">
        <v>1</v>
      </c>
      <c r="Q522" s="147">
        <v>100</v>
      </c>
    </row>
    <row r="523" spans="1:17" ht="30" customHeight="1">
      <c r="A523" s="147">
        <f t="shared" si="37"/>
        <v>0</v>
      </c>
      <c r="B523" s="140" t="s">
        <v>2248</v>
      </c>
      <c r="C523" s="143" t="s">
        <v>1357</v>
      </c>
      <c r="D523" s="147">
        <f t="shared" si="38"/>
        <v>0</v>
      </c>
      <c r="E523" s="147"/>
      <c r="F523" s="143"/>
      <c r="G523" s="147">
        <f t="shared" si="36"/>
        <v>5.7</v>
      </c>
      <c r="H523" s="147">
        <v>20</v>
      </c>
      <c r="I523" s="148">
        <v>0.65</v>
      </c>
      <c r="J523" s="148">
        <v>0.75</v>
      </c>
      <c r="K523" s="148">
        <v>0.02</v>
      </c>
      <c r="L523" s="148">
        <v>0</v>
      </c>
      <c r="M523" s="147">
        <v>-100</v>
      </c>
      <c r="N523" s="147">
        <v>25</v>
      </c>
      <c r="O523" s="147">
        <v>25</v>
      </c>
      <c r="P523" s="148">
        <v>1</v>
      </c>
      <c r="Q523" s="147">
        <v>100</v>
      </c>
    </row>
    <row r="524" spans="1:17" ht="30" customHeight="1">
      <c r="A524" s="147">
        <f t="shared" si="37"/>
        <v>0</v>
      </c>
      <c r="B524" s="140" t="s">
        <v>577</v>
      </c>
      <c r="C524" s="143" t="s">
        <v>1358</v>
      </c>
      <c r="D524" s="147">
        <f t="shared" si="38"/>
        <v>0</v>
      </c>
      <c r="E524" s="147"/>
      <c r="F524" s="143"/>
      <c r="G524" s="147">
        <f t="shared" si="36"/>
        <v>5.55</v>
      </c>
      <c r="H524" s="147">
        <v>38</v>
      </c>
      <c r="I524" s="148">
        <v>0.6</v>
      </c>
      <c r="J524" s="148">
        <v>0.1</v>
      </c>
      <c r="K524" s="148">
        <v>0</v>
      </c>
      <c r="L524" s="148">
        <v>0</v>
      </c>
      <c r="M524" s="147">
        <v>-100</v>
      </c>
      <c r="N524" s="147">
        <v>25</v>
      </c>
      <c r="O524" s="147">
        <v>25</v>
      </c>
      <c r="P524" s="148">
        <v>1</v>
      </c>
      <c r="Q524" s="147">
        <v>100</v>
      </c>
    </row>
    <row r="525" spans="1:17" ht="30" customHeight="1">
      <c r="A525" s="147">
        <f t="shared" si="37"/>
        <v>0</v>
      </c>
      <c r="B525" s="140" t="s">
        <v>2247</v>
      </c>
      <c r="C525" s="143" t="s">
        <v>1358</v>
      </c>
      <c r="D525" s="147">
        <f t="shared" si="38"/>
        <v>0</v>
      </c>
      <c r="E525" s="147"/>
      <c r="F525" s="143"/>
      <c r="G525" s="147">
        <f t="shared" si="36"/>
        <v>5.25</v>
      </c>
      <c r="H525" s="147">
        <v>30</v>
      </c>
      <c r="I525" s="148">
        <v>0.45</v>
      </c>
      <c r="J525" s="148">
        <v>0.05</v>
      </c>
      <c r="K525" s="148">
        <v>0.1</v>
      </c>
      <c r="L525" s="148">
        <v>0</v>
      </c>
      <c r="M525" s="147">
        <v>-100</v>
      </c>
      <c r="N525" s="147">
        <v>25</v>
      </c>
      <c r="O525" s="147">
        <v>25</v>
      </c>
      <c r="P525" s="148">
        <v>1</v>
      </c>
      <c r="Q525" s="147">
        <v>100</v>
      </c>
    </row>
    <row r="526" spans="1:17" ht="30" customHeight="1">
      <c r="A526" s="147">
        <f t="shared" si="37"/>
        <v>0</v>
      </c>
      <c r="B526" s="140" t="s">
        <v>1388</v>
      </c>
      <c r="C526" s="143" t="s">
        <v>1358</v>
      </c>
      <c r="D526" s="147">
        <f t="shared" si="38"/>
        <v>0</v>
      </c>
      <c r="E526" s="147"/>
      <c r="F526" s="143"/>
      <c r="G526" s="147">
        <f t="shared" si="36"/>
        <v>5.25</v>
      </c>
      <c r="H526" s="147">
        <v>20</v>
      </c>
      <c r="I526" s="148">
        <v>0.6</v>
      </c>
      <c r="J526" s="148">
        <v>0.7</v>
      </c>
      <c r="K526" s="148">
        <v>0</v>
      </c>
      <c r="L526" s="148">
        <v>0</v>
      </c>
      <c r="M526" s="147">
        <v>-100</v>
      </c>
      <c r="N526" s="147">
        <v>25</v>
      </c>
      <c r="O526" s="147">
        <v>25</v>
      </c>
      <c r="P526" s="148">
        <v>1</v>
      </c>
      <c r="Q526" s="147">
        <v>100</v>
      </c>
    </row>
    <row r="527" spans="1:17" ht="30" customHeight="1">
      <c r="A527" s="147">
        <f t="shared" si="37"/>
        <v>0</v>
      </c>
      <c r="B527" s="140" t="s">
        <v>1208</v>
      </c>
      <c r="C527" s="143" t="s">
        <v>1358</v>
      </c>
      <c r="D527" s="147">
        <f t="shared" si="38"/>
        <v>0</v>
      </c>
      <c r="E527" s="147"/>
      <c r="F527" s="143"/>
      <c r="G527" s="147">
        <f t="shared" si="36"/>
        <v>5.15</v>
      </c>
      <c r="H527" s="147">
        <v>14</v>
      </c>
      <c r="I527" s="148">
        <v>0.6</v>
      </c>
      <c r="J527" s="148">
        <v>0.9</v>
      </c>
      <c r="K527" s="148">
        <v>0</v>
      </c>
      <c r="L527" s="148">
        <v>0</v>
      </c>
      <c r="M527" s="147">
        <v>-100</v>
      </c>
      <c r="N527" s="147">
        <v>25</v>
      </c>
      <c r="O527" s="147">
        <v>25</v>
      </c>
      <c r="P527" s="148">
        <v>1</v>
      </c>
      <c r="Q527" s="147">
        <v>100</v>
      </c>
    </row>
    <row r="528" spans="1:17" ht="30" customHeight="1">
      <c r="A528" s="147">
        <f t="shared" si="37"/>
        <v>0</v>
      </c>
      <c r="B528" s="140" t="s">
        <v>1125</v>
      </c>
      <c r="C528" s="143" t="s">
        <v>1358</v>
      </c>
      <c r="D528" s="147">
        <f t="shared" si="38"/>
        <v>0</v>
      </c>
      <c r="E528" s="147"/>
      <c r="F528" s="143"/>
      <c r="G528" s="147">
        <f t="shared" si="36"/>
        <v>5</v>
      </c>
      <c r="H528" s="147">
        <v>15</v>
      </c>
      <c r="I528" s="148">
        <v>0.6</v>
      </c>
      <c r="J528" s="148">
        <v>0.8</v>
      </c>
      <c r="K528" s="148">
        <v>0</v>
      </c>
      <c r="L528" s="148">
        <v>0</v>
      </c>
      <c r="M528" s="147">
        <v>-100</v>
      </c>
      <c r="N528" s="147">
        <v>25</v>
      </c>
      <c r="O528" s="147">
        <v>25</v>
      </c>
      <c r="P528" s="148">
        <v>1</v>
      </c>
      <c r="Q528" s="147">
        <v>100</v>
      </c>
    </row>
    <row r="529" spans="1:17" ht="30" customHeight="1">
      <c r="A529" s="147">
        <f t="shared" si="37"/>
        <v>0</v>
      </c>
      <c r="B529" s="140" t="s">
        <v>1122</v>
      </c>
      <c r="C529" s="143" t="s">
        <v>1358</v>
      </c>
      <c r="D529" s="147">
        <f t="shared" si="38"/>
        <v>0.83300000000000007</v>
      </c>
      <c r="E529" s="147">
        <v>1</v>
      </c>
      <c r="F529" s="143"/>
      <c r="G529" s="147">
        <f t="shared" si="36"/>
        <v>4.9000000000000004</v>
      </c>
      <c r="H529" s="147">
        <v>24</v>
      </c>
      <c r="I529" s="148">
        <v>0.6</v>
      </c>
      <c r="J529" s="148">
        <v>0.4</v>
      </c>
      <c r="K529" s="148">
        <v>0</v>
      </c>
      <c r="L529" s="148">
        <v>0</v>
      </c>
      <c r="M529" s="147">
        <v>-100</v>
      </c>
      <c r="N529" s="147">
        <v>25</v>
      </c>
      <c r="O529" s="147">
        <v>25</v>
      </c>
      <c r="P529" s="148">
        <v>1</v>
      </c>
      <c r="Q529" s="147">
        <v>100</v>
      </c>
    </row>
    <row r="530" spans="1:17" ht="30" customHeight="1">
      <c r="A530" s="147">
        <f t="shared" si="37"/>
        <v>0</v>
      </c>
      <c r="B530" s="140" t="s">
        <v>36</v>
      </c>
      <c r="C530" s="143" t="s">
        <v>1358</v>
      </c>
      <c r="D530" s="147">
        <f t="shared" si="38"/>
        <v>0</v>
      </c>
      <c r="E530" s="147"/>
      <c r="F530" s="143"/>
      <c r="G530" s="147">
        <f t="shared" si="36"/>
        <v>4.6500000000000004</v>
      </c>
      <c r="H530" s="147">
        <v>9</v>
      </c>
      <c r="I530" s="148">
        <v>0.6</v>
      </c>
      <c r="J530" s="148">
        <v>0.9</v>
      </c>
      <c r="K530" s="148">
        <v>0</v>
      </c>
      <c r="L530" s="148">
        <v>0</v>
      </c>
      <c r="M530" s="147">
        <v>-100</v>
      </c>
      <c r="N530" s="147">
        <v>25</v>
      </c>
      <c r="O530" s="147">
        <v>25</v>
      </c>
      <c r="P530" s="148">
        <v>1</v>
      </c>
      <c r="Q530" s="147">
        <v>100</v>
      </c>
    </row>
    <row r="531" spans="1:17" ht="30" customHeight="1">
      <c r="A531" s="147">
        <f t="shared" si="37"/>
        <v>0</v>
      </c>
      <c r="B531" s="140" t="s">
        <v>1656</v>
      </c>
      <c r="C531" s="143" t="s">
        <v>1358</v>
      </c>
      <c r="D531" s="147">
        <f t="shared" si="38"/>
        <v>0</v>
      </c>
      <c r="E531" s="147"/>
      <c r="F531" s="143"/>
      <c r="G531" s="147">
        <f t="shared" si="36"/>
        <v>4.5999999999999996</v>
      </c>
      <c r="H531" s="147">
        <v>5</v>
      </c>
      <c r="I531" s="148">
        <v>0.8</v>
      </c>
      <c r="J531" s="148">
        <v>0.8</v>
      </c>
      <c r="K531" s="148">
        <v>0.01</v>
      </c>
      <c r="L531" s="148">
        <v>0</v>
      </c>
      <c r="M531" s="147">
        <v>-100</v>
      </c>
      <c r="N531" s="147">
        <v>25</v>
      </c>
      <c r="O531" s="147">
        <v>25</v>
      </c>
      <c r="P531" s="148">
        <v>1</v>
      </c>
      <c r="Q531" s="147">
        <v>100</v>
      </c>
    </row>
    <row r="532" spans="1:17" ht="30" customHeight="1">
      <c r="A532" s="147">
        <f t="shared" si="37"/>
        <v>0</v>
      </c>
      <c r="B532" s="140" t="s">
        <v>25</v>
      </c>
      <c r="C532" s="143" t="s">
        <v>1358</v>
      </c>
      <c r="D532" s="147">
        <f t="shared" si="38"/>
        <v>0</v>
      </c>
      <c r="E532" s="147"/>
      <c r="F532" s="143">
        <v>0</v>
      </c>
      <c r="G532" s="147">
        <f t="shared" si="36"/>
        <v>3.95</v>
      </c>
      <c r="H532" s="147">
        <v>2</v>
      </c>
      <c r="I532" s="148">
        <v>0.6</v>
      </c>
      <c r="J532" s="148">
        <v>0.9</v>
      </c>
      <c r="K532" s="148">
        <v>0</v>
      </c>
      <c r="L532" s="148">
        <v>0</v>
      </c>
      <c r="M532" s="147">
        <v>-100</v>
      </c>
      <c r="N532" s="147">
        <v>25</v>
      </c>
      <c r="O532" s="147">
        <v>25</v>
      </c>
      <c r="P532" s="148">
        <v>1</v>
      </c>
      <c r="Q532" s="147">
        <v>100</v>
      </c>
    </row>
    <row r="533" spans="1:17" ht="30" customHeight="1">
      <c r="A533" s="147">
        <f t="shared" si="37"/>
        <v>0</v>
      </c>
      <c r="B533" s="140" t="s">
        <v>1911</v>
      </c>
      <c r="C533" s="143" t="s">
        <v>1357</v>
      </c>
      <c r="D533" s="147">
        <f t="shared" si="38"/>
        <v>0</v>
      </c>
      <c r="E533" s="147"/>
      <c r="F533" s="143">
        <v>0</v>
      </c>
      <c r="G533" s="147">
        <f t="shared" si="36"/>
        <v>3.3</v>
      </c>
      <c r="H533" s="147">
        <v>33</v>
      </c>
      <c r="I533" s="148">
        <v>0</v>
      </c>
      <c r="J533" s="148">
        <v>0</v>
      </c>
      <c r="K533" s="148">
        <v>0</v>
      </c>
      <c r="L533" s="148">
        <v>0</v>
      </c>
      <c r="M533" s="147">
        <v>-100</v>
      </c>
      <c r="N533" s="147">
        <v>25</v>
      </c>
      <c r="O533" s="147">
        <v>25</v>
      </c>
      <c r="P533" s="148">
        <v>1</v>
      </c>
      <c r="Q533" s="147">
        <v>100</v>
      </c>
    </row>
    <row r="534" spans="1:17" ht="30" customHeight="1">
      <c r="A534" s="147">
        <f t="shared" si="37"/>
        <v>0</v>
      </c>
      <c r="B534" s="140" t="s">
        <v>2246</v>
      </c>
      <c r="C534" s="143" t="s">
        <v>1357</v>
      </c>
      <c r="D534" s="147"/>
      <c r="E534" s="147"/>
      <c r="F534" s="143"/>
      <c r="G534" s="147">
        <f t="shared" si="36"/>
        <v>2.25</v>
      </c>
      <c r="H534" s="147">
        <v>5</v>
      </c>
      <c r="I534" s="148">
        <v>0.25</v>
      </c>
      <c r="J534" s="148">
        <v>0.25</v>
      </c>
      <c r="K534" s="148">
        <v>0.05</v>
      </c>
      <c r="L534" s="148">
        <v>0</v>
      </c>
      <c r="M534" s="147">
        <v>-100</v>
      </c>
      <c r="N534" s="147">
        <v>25</v>
      </c>
      <c r="O534" s="147">
        <v>25</v>
      </c>
      <c r="P534" s="148">
        <v>1</v>
      </c>
      <c r="Q534" s="147">
        <v>100</v>
      </c>
    </row>
    <row r="535" spans="1:17" ht="30" customHeight="1">
      <c r="A535" s="147">
        <f t="shared" si="37"/>
        <v>0</v>
      </c>
      <c r="B535" s="140" t="s">
        <v>1456</v>
      </c>
      <c r="C535" s="143" t="s">
        <v>1358</v>
      </c>
      <c r="D535" s="147">
        <f>(E535*0.17)*G535</f>
        <v>0</v>
      </c>
      <c r="E535" s="147"/>
      <c r="F535" s="143">
        <v>0</v>
      </c>
      <c r="G535" s="147">
        <f t="shared" si="36"/>
        <v>2.1</v>
      </c>
      <c r="H535" s="147">
        <v>21</v>
      </c>
      <c r="I535" s="148">
        <v>0</v>
      </c>
      <c r="J535" s="148">
        <v>0</v>
      </c>
      <c r="K535" s="148">
        <v>0</v>
      </c>
      <c r="L535" s="148">
        <v>0</v>
      </c>
      <c r="M535" s="147">
        <v>-100</v>
      </c>
      <c r="N535" s="147">
        <v>25</v>
      </c>
      <c r="O535" s="147">
        <v>25</v>
      </c>
      <c r="P535" s="148">
        <v>1</v>
      </c>
      <c r="Q535" s="147">
        <v>100</v>
      </c>
    </row>
    <row r="536" spans="1:17" ht="30" customHeight="1">
      <c r="A536" s="147">
        <f t="shared" si="37"/>
        <v>0</v>
      </c>
      <c r="B536" s="140" t="s">
        <v>1341</v>
      </c>
      <c r="C536" s="143" t="s">
        <v>1358</v>
      </c>
      <c r="D536" s="147">
        <f>(E536*0.17)*G536</f>
        <v>0</v>
      </c>
      <c r="E536" s="147"/>
      <c r="F536" s="143"/>
      <c r="G536" s="147">
        <f t="shared" si="36"/>
        <v>1.4</v>
      </c>
      <c r="H536" s="147">
        <v>14</v>
      </c>
      <c r="I536" s="148">
        <v>0</v>
      </c>
      <c r="J536" s="148">
        <v>0</v>
      </c>
      <c r="K536" s="148">
        <v>0</v>
      </c>
      <c r="L536" s="148">
        <v>0</v>
      </c>
      <c r="M536" s="147">
        <v>-100</v>
      </c>
      <c r="N536" s="147">
        <v>25</v>
      </c>
      <c r="O536" s="147">
        <v>25</v>
      </c>
      <c r="P536" s="148">
        <v>1</v>
      </c>
      <c r="Q536" s="147">
        <v>100</v>
      </c>
    </row>
    <row r="537" spans="1:17" ht="30" customHeight="1">
      <c r="A537" s="147">
        <f t="shared" si="37"/>
        <v>0</v>
      </c>
      <c r="B537" s="140" t="s">
        <v>1579</v>
      </c>
      <c r="C537" s="143" t="s">
        <v>1357</v>
      </c>
      <c r="D537" s="147"/>
      <c r="E537" s="147"/>
      <c r="F537" s="143"/>
      <c r="G537" s="147">
        <f t="shared" si="36"/>
        <v>1.4</v>
      </c>
      <c r="H537" s="147">
        <v>14</v>
      </c>
      <c r="I537" s="148">
        <v>0</v>
      </c>
      <c r="J537" s="148">
        <v>0</v>
      </c>
      <c r="K537" s="148">
        <v>0</v>
      </c>
      <c r="L537" s="148">
        <v>0</v>
      </c>
      <c r="M537" s="147">
        <v>-100</v>
      </c>
      <c r="N537" s="147">
        <v>25</v>
      </c>
      <c r="O537" s="147">
        <v>25</v>
      </c>
      <c r="P537" s="148">
        <v>1</v>
      </c>
      <c r="Q537" s="147">
        <v>100</v>
      </c>
    </row>
    <row r="538" spans="1:17" ht="30" customHeight="1">
      <c r="A538" s="147">
        <f t="shared" si="37"/>
        <v>0</v>
      </c>
      <c r="B538" s="140" t="s">
        <v>1022</v>
      </c>
      <c r="C538" s="143" t="s">
        <v>1358</v>
      </c>
      <c r="D538" s="147">
        <f>(E538*0.17)*G538</f>
        <v>0</v>
      </c>
      <c r="E538" s="147"/>
      <c r="F538" s="143"/>
      <c r="G538" s="147">
        <f t="shared" si="36"/>
        <v>0.5</v>
      </c>
      <c r="H538" s="147">
        <v>5</v>
      </c>
      <c r="I538" s="148">
        <v>0</v>
      </c>
      <c r="J538" s="148">
        <v>0</v>
      </c>
      <c r="K538" s="148">
        <v>0</v>
      </c>
      <c r="L538" s="148">
        <v>0</v>
      </c>
      <c r="M538" s="147">
        <v>-100</v>
      </c>
      <c r="N538" s="147">
        <v>25</v>
      </c>
      <c r="O538" s="147">
        <v>25</v>
      </c>
      <c r="P538" s="148">
        <v>1</v>
      </c>
      <c r="Q538" s="147">
        <v>100</v>
      </c>
    </row>
    <row r="539" spans="1:17" ht="30" customHeight="1">
      <c r="A539" s="147">
        <v>0</v>
      </c>
      <c r="B539" s="140" t="s">
        <v>1186</v>
      </c>
      <c r="C539" s="143" t="s">
        <v>1352</v>
      </c>
      <c r="D539" s="147"/>
      <c r="E539" s="147"/>
      <c r="F539" s="143"/>
      <c r="G539" s="147">
        <f t="shared" ref="G539:G570" si="39">(I539*N539)+(J539*O539)+(K539*Q539)+(L539*M539)+(P539*H539)</f>
        <v>0</v>
      </c>
      <c r="H539" s="147"/>
      <c r="I539" s="148"/>
      <c r="J539" s="148"/>
      <c r="K539" s="148"/>
      <c r="L539" s="148"/>
      <c r="M539" s="147"/>
      <c r="N539" s="147"/>
      <c r="O539" s="147"/>
      <c r="P539" s="148"/>
      <c r="Q539" s="147"/>
    </row>
    <row r="540" spans="1:17" ht="30" customHeight="1">
      <c r="A540" s="147">
        <v>0</v>
      </c>
      <c r="B540" s="140" t="s">
        <v>1187</v>
      </c>
      <c r="C540" s="143" t="s">
        <v>1352</v>
      </c>
      <c r="D540" s="147"/>
      <c r="E540" s="147"/>
      <c r="F540" s="143"/>
      <c r="G540" s="147">
        <f t="shared" si="39"/>
        <v>0</v>
      </c>
      <c r="H540" s="147"/>
      <c r="I540" s="148"/>
      <c r="J540" s="148"/>
      <c r="K540" s="148"/>
      <c r="L540" s="148"/>
      <c r="M540" s="147"/>
      <c r="N540" s="147"/>
      <c r="O540" s="147"/>
      <c r="P540" s="148"/>
      <c r="Q540" s="147"/>
    </row>
    <row r="541" spans="1:17" ht="30" customHeight="1">
      <c r="A541" s="147">
        <v>0</v>
      </c>
      <c r="B541" s="140" t="s">
        <v>1224</v>
      </c>
      <c r="C541" s="143" t="s">
        <v>1352</v>
      </c>
      <c r="D541" s="147"/>
      <c r="E541" s="147"/>
      <c r="F541" s="143"/>
      <c r="G541" s="147">
        <f t="shared" si="39"/>
        <v>0</v>
      </c>
      <c r="H541" s="147"/>
      <c r="I541" s="148"/>
      <c r="J541" s="148"/>
      <c r="K541" s="148"/>
      <c r="L541" s="148"/>
      <c r="M541" s="147"/>
      <c r="N541" s="147"/>
      <c r="O541" s="147"/>
      <c r="P541" s="148"/>
      <c r="Q541" s="147"/>
    </row>
    <row r="542" spans="1:17" ht="30" customHeight="1">
      <c r="A542" s="147">
        <v>0</v>
      </c>
      <c r="B542" s="140" t="s">
        <v>1207</v>
      </c>
      <c r="C542" s="143" t="s">
        <v>1352</v>
      </c>
      <c r="D542" s="147"/>
      <c r="E542" s="147"/>
      <c r="F542" s="143"/>
      <c r="G542" s="147">
        <f t="shared" si="39"/>
        <v>0</v>
      </c>
      <c r="H542" s="147"/>
      <c r="I542" s="148"/>
      <c r="J542" s="148"/>
      <c r="K542" s="148"/>
      <c r="L542" s="148"/>
      <c r="M542" s="147"/>
      <c r="N542" s="147"/>
      <c r="O542" s="147"/>
      <c r="P542" s="148"/>
      <c r="Q542" s="147"/>
    </row>
    <row r="543" spans="1:17" ht="30" customHeight="1">
      <c r="A543" s="147">
        <v>0</v>
      </c>
      <c r="B543" s="140" t="s">
        <v>1410</v>
      </c>
      <c r="C543" s="143" t="s">
        <v>1352</v>
      </c>
      <c r="D543" s="147"/>
      <c r="E543" s="147"/>
      <c r="F543" s="143"/>
      <c r="G543" s="147">
        <f t="shared" si="39"/>
        <v>0</v>
      </c>
      <c r="H543" s="147"/>
      <c r="I543" s="148"/>
      <c r="J543" s="148"/>
      <c r="K543" s="148"/>
      <c r="L543" s="148"/>
      <c r="M543" s="147"/>
      <c r="N543" s="147"/>
      <c r="O543" s="147"/>
      <c r="P543" s="148"/>
      <c r="Q543" s="147"/>
    </row>
    <row r="544" spans="1:17" ht="30" customHeight="1">
      <c r="A544" s="147">
        <v>0</v>
      </c>
      <c r="B544" s="140" t="s">
        <v>870</v>
      </c>
      <c r="C544" s="143" t="s">
        <v>1352</v>
      </c>
      <c r="D544" s="147"/>
      <c r="E544" s="147"/>
      <c r="F544" s="143"/>
      <c r="G544" s="147">
        <f t="shared" si="39"/>
        <v>0</v>
      </c>
      <c r="H544" s="147"/>
      <c r="I544" s="148"/>
      <c r="J544" s="148"/>
      <c r="K544" s="148"/>
      <c r="L544" s="148"/>
      <c r="M544" s="147"/>
      <c r="N544" s="147"/>
      <c r="O544" s="147"/>
      <c r="P544" s="148"/>
      <c r="Q544" s="147"/>
    </row>
    <row r="545" spans="1:17" ht="30" customHeight="1">
      <c r="A545" s="147">
        <v>0</v>
      </c>
      <c r="B545" s="140" t="s">
        <v>1211</v>
      </c>
      <c r="C545" s="143" t="s">
        <v>1352</v>
      </c>
      <c r="D545" s="147"/>
      <c r="E545" s="147"/>
      <c r="F545" s="143"/>
      <c r="G545" s="147">
        <f t="shared" si="39"/>
        <v>0</v>
      </c>
      <c r="H545" s="147"/>
      <c r="I545" s="148"/>
      <c r="J545" s="148"/>
      <c r="K545" s="148"/>
      <c r="L545" s="148"/>
      <c r="M545" s="147"/>
      <c r="N545" s="147"/>
      <c r="O545" s="147"/>
      <c r="P545" s="148"/>
      <c r="Q545" s="147"/>
    </row>
    <row r="546" spans="1:17" ht="30" customHeight="1">
      <c r="A546" s="147">
        <v>0</v>
      </c>
      <c r="B546" s="140" t="s">
        <v>1451</v>
      </c>
      <c r="C546" s="143" t="s">
        <v>1352</v>
      </c>
      <c r="D546" s="147"/>
      <c r="E546" s="147"/>
      <c r="F546" s="143"/>
      <c r="G546" s="147">
        <f t="shared" si="39"/>
        <v>0</v>
      </c>
      <c r="H546" s="147"/>
      <c r="I546" s="148"/>
      <c r="J546" s="148"/>
      <c r="K546" s="148"/>
      <c r="L546" s="148"/>
      <c r="M546" s="147"/>
      <c r="N546" s="147"/>
      <c r="O546" s="147"/>
      <c r="P546" s="148"/>
      <c r="Q546" s="147"/>
    </row>
    <row r="547" spans="1:17" ht="30" customHeight="1">
      <c r="A547" s="147">
        <v>0</v>
      </c>
      <c r="B547" s="140" t="s">
        <v>864</v>
      </c>
      <c r="C547" s="143" t="s">
        <v>1352</v>
      </c>
      <c r="D547" s="147"/>
      <c r="E547" s="147"/>
      <c r="F547" s="143"/>
      <c r="G547" s="147">
        <f t="shared" si="39"/>
        <v>0</v>
      </c>
      <c r="H547" s="147"/>
      <c r="I547" s="148"/>
      <c r="J547" s="148"/>
      <c r="K547" s="148"/>
      <c r="L547" s="148"/>
      <c r="M547" s="147"/>
      <c r="N547" s="147"/>
      <c r="O547" s="147"/>
      <c r="P547" s="148"/>
      <c r="Q547" s="147"/>
    </row>
    <row r="548" spans="1:17" ht="30" customHeight="1">
      <c r="A548" s="147">
        <v>0</v>
      </c>
      <c r="B548" s="140" t="s">
        <v>1460</v>
      </c>
      <c r="C548" s="143" t="s">
        <v>1352</v>
      </c>
      <c r="D548" s="147"/>
      <c r="E548" s="147"/>
      <c r="F548" s="143"/>
      <c r="G548" s="147">
        <f t="shared" si="39"/>
        <v>0</v>
      </c>
      <c r="H548" s="147"/>
      <c r="I548" s="148"/>
      <c r="J548" s="148"/>
      <c r="K548" s="148"/>
      <c r="L548" s="148"/>
      <c r="M548" s="147"/>
      <c r="N548" s="147"/>
      <c r="O548" s="147"/>
      <c r="P548" s="148"/>
      <c r="Q548" s="147"/>
    </row>
    <row r="549" spans="1:17" ht="30" customHeight="1">
      <c r="A549" s="147">
        <v>0</v>
      </c>
      <c r="B549" s="149" t="s">
        <v>28</v>
      </c>
      <c r="C549" s="143" t="s">
        <v>1352</v>
      </c>
      <c r="D549" s="147"/>
      <c r="E549" s="147"/>
      <c r="F549" s="143"/>
      <c r="G549" s="147">
        <f t="shared" si="39"/>
        <v>0</v>
      </c>
      <c r="H549" s="147"/>
      <c r="I549" s="148"/>
      <c r="J549" s="148"/>
      <c r="K549" s="148"/>
      <c r="L549" s="148"/>
      <c r="M549" s="147"/>
      <c r="N549" s="147"/>
      <c r="O549" s="147"/>
      <c r="P549" s="148"/>
      <c r="Q549" s="147"/>
    </row>
    <row r="550" spans="1:17" ht="30" customHeight="1">
      <c r="A550" s="147">
        <v>0</v>
      </c>
      <c r="B550" s="140" t="s">
        <v>1387</v>
      </c>
      <c r="C550" s="143" t="s">
        <v>1352</v>
      </c>
      <c r="D550" s="147"/>
      <c r="E550" s="147"/>
      <c r="F550" s="143"/>
      <c r="G550" s="147">
        <f t="shared" si="39"/>
        <v>0</v>
      </c>
      <c r="H550" s="147"/>
      <c r="I550" s="148"/>
      <c r="J550" s="148"/>
      <c r="K550" s="148"/>
      <c r="L550" s="148"/>
      <c r="M550" s="147"/>
      <c r="N550" s="147"/>
      <c r="O550" s="147"/>
      <c r="P550" s="148"/>
      <c r="Q550" s="147"/>
    </row>
    <row r="551" spans="1:17" ht="30" customHeight="1">
      <c r="A551" s="147">
        <v>0</v>
      </c>
      <c r="B551" s="140" t="s">
        <v>1215</v>
      </c>
      <c r="C551" s="143" t="s">
        <v>1352</v>
      </c>
      <c r="D551" s="147"/>
      <c r="E551" s="147"/>
      <c r="F551" s="143"/>
      <c r="G551" s="147">
        <f t="shared" si="39"/>
        <v>0</v>
      </c>
      <c r="H551" s="147"/>
      <c r="I551" s="148"/>
      <c r="J551" s="148"/>
      <c r="K551" s="148"/>
      <c r="L551" s="148"/>
      <c r="M551" s="147"/>
      <c r="N551" s="147"/>
      <c r="O551" s="147"/>
      <c r="P551" s="148"/>
      <c r="Q551" s="147"/>
    </row>
    <row r="552" spans="1:17" ht="30" customHeight="1">
      <c r="A552" s="147">
        <v>0</v>
      </c>
      <c r="B552" s="140" t="s">
        <v>1010</v>
      </c>
      <c r="C552" s="143" t="s">
        <v>1352</v>
      </c>
      <c r="D552" s="147"/>
      <c r="E552" s="147"/>
      <c r="F552" s="143"/>
      <c r="G552" s="147">
        <f t="shared" si="39"/>
        <v>0</v>
      </c>
      <c r="H552" s="147"/>
      <c r="I552" s="148"/>
      <c r="J552" s="148"/>
      <c r="K552" s="148"/>
      <c r="L552" s="148"/>
      <c r="M552" s="147"/>
      <c r="N552" s="147"/>
      <c r="O552" s="147"/>
      <c r="P552" s="148"/>
      <c r="Q552" s="147"/>
    </row>
    <row r="553" spans="1:17" ht="30" customHeight="1">
      <c r="A553" s="147">
        <v>0</v>
      </c>
      <c r="B553" s="140" t="s">
        <v>866</v>
      </c>
      <c r="C553" s="143" t="s">
        <v>1352</v>
      </c>
      <c r="D553" s="147"/>
      <c r="E553" s="147"/>
      <c r="F553" s="143"/>
      <c r="G553" s="147">
        <f t="shared" si="39"/>
        <v>0</v>
      </c>
      <c r="H553" s="147"/>
      <c r="I553" s="148"/>
      <c r="J553" s="148"/>
      <c r="K553" s="148"/>
      <c r="L553" s="148"/>
      <c r="M553" s="147"/>
      <c r="N553" s="147"/>
      <c r="O553" s="147"/>
      <c r="P553" s="148"/>
      <c r="Q553" s="147"/>
    </row>
    <row r="554" spans="1:17" ht="30" customHeight="1">
      <c r="A554" s="147">
        <v>0</v>
      </c>
      <c r="B554" s="140" t="s">
        <v>124</v>
      </c>
      <c r="C554" s="143" t="s">
        <v>1352</v>
      </c>
      <c r="D554" s="147"/>
      <c r="E554" s="147"/>
      <c r="F554" s="143"/>
      <c r="G554" s="147">
        <f t="shared" si="39"/>
        <v>0</v>
      </c>
      <c r="H554" s="147"/>
      <c r="I554" s="148"/>
      <c r="J554" s="148"/>
      <c r="K554" s="148"/>
      <c r="L554" s="148"/>
      <c r="M554" s="147"/>
      <c r="N554" s="147"/>
      <c r="O554" s="147"/>
      <c r="P554" s="148"/>
      <c r="Q554" s="147"/>
    </row>
    <row r="555" spans="1:17" ht="30" customHeight="1">
      <c r="A555" s="147">
        <v>0</v>
      </c>
      <c r="B555" s="140" t="s">
        <v>116</v>
      </c>
      <c r="C555" s="143" t="s">
        <v>1352</v>
      </c>
      <c r="D555" s="147"/>
      <c r="E555" s="147"/>
      <c r="F555" s="143"/>
      <c r="G555" s="147">
        <f t="shared" si="39"/>
        <v>0</v>
      </c>
      <c r="H555" s="147"/>
      <c r="I555" s="148"/>
      <c r="J555" s="148"/>
      <c r="K555" s="148"/>
      <c r="L555" s="148"/>
      <c r="M555" s="147"/>
      <c r="N555" s="147"/>
      <c r="O555" s="147"/>
      <c r="P555" s="148"/>
      <c r="Q555" s="147"/>
    </row>
    <row r="556" spans="1:17" ht="30" customHeight="1">
      <c r="A556" s="147">
        <v>0</v>
      </c>
      <c r="B556" s="140" t="s">
        <v>1349</v>
      </c>
      <c r="C556" s="143" t="s">
        <v>1352</v>
      </c>
      <c r="D556" s="147"/>
      <c r="E556" s="147"/>
      <c r="F556" s="143"/>
      <c r="G556" s="147">
        <f t="shared" si="39"/>
        <v>0</v>
      </c>
      <c r="H556" s="147"/>
      <c r="I556" s="148"/>
      <c r="J556" s="148"/>
      <c r="K556" s="148"/>
      <c r="L556" s="148"/>
      <c r="M556" s="147"/>
      <c r="N556" s="147"/>
      <c r="O556" s="147"/>
      <c r="P556" s="148"/>
      <c r="Q556" s="147"/>
    </row>
    <row r="557" spans="1:17" ht="30" customHeight="1">
      <c r="A557" s="147">
        <v>0</v>
      </c>
      <c r="B557" s="140" t="s">
        <v>1413</v>
      </c>
      <c r="C557" s="143" t="s">
        <v>1352</v>
      </c>
      <c r="D557" s="147"/>
      <c r="E557" s="147"/>
      <c r="F557" s="143"/>
      <c r="G557" s="147">
        <f t="shared" si="39"/>
        <v>0</v>
      </c>
      <c r="H557" s="147"/>
      <c r="I557" s="148"/>
      <c r="J557" s="148"/>
      <c r="K557" s="148"/>
      <c r="L557" s="148"/>
      <c r="M557" s="147"/>
      <c r="N557" s="147"/>
      <c r="O557" s="147"/>
      <c r="P557" s="148"/>
      <c r="Q557" s="147"/>
    </row>
    <row r="558" spans="1:17" ht="30" customHeight="1">
      <c r="A558" s="147">
        <v>0</v>
      </c>
      <c r="B558" s="140" t="s">
        <v>1458</v>
      </c>
      <c r="C558" s="143" t="s">
        <v>1352</v>
      </c>
      <c r="D558" s="147"/>
      <c r="E558" s="147"/>
      <c r="F558" s="143"/>
      <c r="G558" s="147">
        <f t="shared" si="39"/>
        <v>0</v>
      </c>
      <c r="H558" s="147"/>
      <c r="I558" s="148"/>
      <c r="J558" s="148"/>
      <c r="K558" s="148"/>
      <c r="L558" s="148"/>
      <c r="M558" s="147"/>
      <c r="N558" s="147"/>
      <c r="O558" s="147"/>
      <c r="P558" s="148"/>
      <c r="Q558" s="147"/>
    </row>
    <row r="559" spans="1:17" ht="30" customHeight="1">
      <c r="A559" s="147">
        <v>0</v>
      </c>
      <c r="B559" s="140" t="s">
        <v>1062</v>
      </c>
      <c r="C559" s="143" t="s">
        <v>1352</v>
      </c>
      <c r="D559" s="147"/>
      <c r="E559" s="147"/>
      <c r="F559" s="143"/>
      <c r="G559" s="147">
        <f t="shared" si="39"/>
        <v>0</v>
      </c>
      <c r="H559" s="147"/>
      <c r="I559" s="148"/>
      <c r="J559" s="148"/>
      <c r="K559" s="148"/>
      <c r="L559" s="148"/>
      <c r="M559" s="147"/>
      <c r="N559" s="147"/>
      <c r="O559" s="147"/>
      <c r="P559" s="148"/>
      <c r="Q559" s="147"/>
    </row>
    <row r="560" spans="1:17" ht="30" customHeight="1">
      <c r="A560" s="147">
        <v>0</v>
      </c>
      <c r="B560" s="140" t="s">
        <v>1373</v>
      </c>
      <c r="C560" s="143" t="s">
        <v>1352</v>
      </c>
      <c r="D560" s="147"/>
      <c r="E560" s="147"/>
      <c r="F560" s="143"/>
      <c r="G560" s="147">
        <f t="shared" si="39"/>
        <v>0</v>
      </c>
      <c r="H560" s="147"/>
      <c r="I560" s="148"/>
      <c r="J560" s="148"/>
      <c r="K560" s="148"/>
      <c r="L560" s="148"/>
      <c r="M560" s="147"/>
      <c r="N560" s="147"/>
      <c r="O560" s="147"/>
      <c r="P560" s="148"/>
      <c r="Q560" s="147"/>
    </row>
    <row r="561" spans="1:17" ht="30" customHeight="1">
      <c r="A561" s="147">
        <v>0</v>
      </c>
      <c r="B561" s="140" t="s">
        <v>1194</v>
      </c>
      <c r="C561" s="143" t="s">
        <v>1352</v>
      </c>
      <c r="D561" s="147"/>
      <c r="E561" s="147"/>
      <c r="F561" s="143"/>
      <c r="G561" s="147">
        <f t="shared" si="39"/>
        <v>0</v>
      </c>
      <c r="H561" s="147"/>
      <c r="I561" s="148"/>
      <c r="J561" s="148"/>
      <c r="K561" s="148"/>
      <c r="L561" s="148"/>
      <c r="M561" s="147"/>
      <c r="N561" s="147"/>
      <c r="O561" s="147"/>
      <c r="P561" s="148"/>
      <c r="Q561" s="147"/>
    </row>
    <row r="562" spans="1:17" ht="30" customHeight="1">
      <c r="A562" s="147">
        <v>0</v>
      </c>
      <c r="B562" s="140" t="s">
        <v>873</v>
      </c>
      <c r="C562" s="143" t="s">
        <v>1352</v>
      </c>
      <c r="D562" s="147"/>
      <c r="E562" s="147"/>
      <c r="F562" s="143"/>
      <c r="G562" s="147">
        <f t="shared" si="39"/>
        <v>0</v>
      </c>
      <c r="H562" s="147"/>
      <c r="I562" s="148"/>
      <c r="J562" s="148"/>
      <c r="K562" s="148"/>
      <c r="L562" s="148"/>
      <c r="M562" s="147"/>
      <c r="N562" s="147"/>
      <c r="O562" s="147"/>
      <c r="P562" s="148"/>
      <c r="Q562" s="147"/>
    </row>
    <row r="563" spans="1:17" ht="30" customHeight="1">
      <c r="A563" s="147">
        <v>0</v>
      </c>
      <c r="B563" s="140" t="s">
        <v>1453</v>
      </c>
      <c r="C563" s="143" t="s">
        <v>1352</v>
      </c>
      <c r="D563" s="147"/>
      <c r="E563" s="147"/>
      <c r="F563" s="143"/>
      <c r="G563" s="147">
        <f t="shared" si="39"/>
        <v>0</v>
      </c>
      <c r="H563" s="147"/>
      <c r="I563" s="148"/>
      <c r="J563" s="148"/>
      <c r="K563" s="148"/>
      <c r="L563" s="148"/>
      <c r="M563" s="147"/>
      <c r="N563" s="147"/>
      <c r="O563" s="147"/>
      <c r="P563" s="148"/>
      <c r="Q563" s="147"/>
    </row>
    <row r="564" spans="1:17" ht="30" customHeight="1">
      <c r="A564" s="147">
        <v>0</v>
      </c>
      <c r="B564" s="140" t="s">
        <v>1210</v>
      </c>
      <c r="C564" s="143" t="s">
        <v>1352</v>
      </c>
      <c r="D564" s="147"/>
      <c r="E564" s="147"/>
      <c r="F564" s="143"/>
      <c r="G564" s="147">
        <f t="shared" si="39"/>
        <v>0</v>
      </c>
      <c r="H564" s="147"/>
      <c r="I564" s="148"/>
      <c r="J564" s="148"/>
      <c r="K564" s="148"/>
      <c r="L564" s="148"/>
      <c r="M564" s="147"/>
      <c r="N564" s="147"/>
      <c r="O564" s="147"/>
      <c r="P564" s="148"/>
      <c r="Q564" s="147"/>
    </row>
    <row r="565" spans="1:17" ht="30" customHeight="1">
      <c r="A565" s="147">
        <v>0</v>
      </c>
      <c r="B565" s="140" t="s">
        <v>1195</v>
      </c>
      <c r="C565" s="143" t="s">
        <v>1352</v>
      </c>
      <c r="D565" s="147"/>
      <c r="E565" s="147"/>
      <c r="F565" s="143"/>
      <c r="G565" s="147">
        <f t="shared" si="39"/>
        <v>0</v>
      </c>
      <c r="H565" s="147"/>
      <c r="I565" s="148"/>
      <c r="J565" s="148"/>
      <c r="K565" s="148"/>
      <c r="L565" s="148"/>
      <c r="M565" s="147"/>
      <c r="N565" s="147"/>
      <c r="O565" s="147"/>
      <c r="P565" s="148"/>
      <c r="Q565" s="147"/>
    </row>
    <row r="566" spans="1:17" ht="30" customHeight="1">
      <c r="A566" s="147">
        <v>0</v>
      </c>
      <c r="B566" s="140" t="s">
        <v>1192</v>
      </c>
      <c r="C566" s="143" t="s">
        <v>1352</v>
      </c>
      <c r="D566" s="147"/>
      <c r="E566" s="147"/>
      <c r="F566" s="143"/>
      <c r="G566" s="147">
        <f t="shared" si="39"/>
        <v>0</v>
      </c>
      <c r="H566" s="147"/>
      <c r="I566" s="148"/>
      <c r="J566" s="148"/>
      <c r="K566" s="148"/>
      <c r="L566" s="148"/>
      <c r="M566" s="147"/>
      <c r="N566" s="147"/>
      <c r="O566" s="147"/>
      <c r="P566" s="148"/>
      <c r="Q566" s="147"/>
    </row>
    <row r="567" spans="1:17" ht="30" customHeight="1">
      <c r="A567" s="147">
        <v>0</v>
      </c>
      <c r="B567" s="140" t="s">
        <v>1222</v>
      </c>
      <c r="C567" s="143" t="s">
        <v>1352</v>
      </c>
      <c r="D567" s="147"/>
      <c r="E567" s="147"/>
      <c r="F567" s="143"/>
      <c r="G567" s="147">
        <f t="shared" si="39"/>
        <v>0</v>
      </c>
      <c r="H567" s="147"/>
      <c r="I567" s="148"/>
      <c r="J567" s="148"/>
      <c r="K567" s="148"/>
      <c r="L567" s="148"/>
      <c r="M567" s="147"/>
      <c r="N567" s="147"/>
      <c r="O567" s="147"/>
      <c r="P567" s="148"/>
      <c r="Q567" s="147"/>
    </row>
    <row r="568" spans="1:17" ht="30" customHeight="1">
      <c r="A568" s="147">
        <v>0</v>
      </c>
      <c r="B568" s="140" t="s">
        <v>1234</v>
      </c>
      <c r="C568" s="143" t="s">
        <v>1352</v>
      </c>
      <c r="D568" s="147"/>
      <c r="E568" s="147"/>
      <c r="F568" s="143"/>
      <c r="G568" s="147">
        <f t="shared" si="39"/>
        <v>0</v>
      </c>
      <c r="H568" s="147"/>
      <c r="I568" s="148"/>
      <c r="J568" s="148"/>
      <c r="K568" s="148"/>
      <c r="L568" s="148"/>
      <c r="M568" s="147"/>
      <c r="N568" s="147"/>
      <c r="O568" s="147"/>
      <c r="P568" s="148"/>
      <c r="Q568" s="147"/>
    </row>
    <row r="569" spans="1:17" ht="30" customHeight="1">
      <c r="A569" s="147">
        <v>0</v>
      </c>
      <c r="B569" s="140" t="s">
        <v>1249</v>
      </c>
      <c r="C569" s="143" t="s">
        <v>1352</v>
      </c>
      <c r="D569" s="147"/>
      <c r="E569" s="147"/>
      <c r="F569" s="143"/>
      <c r="G569" s="147">
        <f t="shared" si="39"/>
        <v>0</v>
      </c>
      <c r="H569" s="147"/>
      <c r="I569" s="148"/>
      <c r="J569" s="148"/>
      <c r="K569" s="148"/>
      <c r="L569" s="148"/>
      <c r="M569" s="147"/>
      <c r="N569" s="147"/>
      <c r="O569" s="147"/>
      <c r="P569" s="148"/>
      <c r="Q569" s="147"/>
    </row>
    <row r="570" spans="1:17" ht="30" customHeight="1">
      <c r="A570" s="147">
        <v>0</v>
      </c>
      <c r="B570" s="140" t="s">
        <v>641</v>
      </c>
      <c r="C570" s="143" t="s">
        <v>1352</v>
      </c>
      <c r="D570" s="147"/>
      <c r="E570" s="147"/>
      <c r="F570" s="143"/>
      <c r="G570" s="147">
        <f t="shared" si="39"/>
        <v>0</v>
      </c>
      <c r="H570" s="147"/>
      <c r="I570" s="148"/>
      <c r="J570" s="148"/>
      <c r="K570" s="148"/>
      <c r="L570" s="148"/>
      <c r="M570" s="147"/>
      <c r="N570" s="147"/>
      <c r="O570" s="147"/>
      <c r="P570" s="148"/>
      <c r="Q570" s="147"/>
    </row>
    <row r="571" spans="1:17" ht="30" customHeight="1">
      <c r="A571" s="147">
        <v>0</v>
      </c>
      <c r="B571" s="140" t="s">
        <v>1386</v>
      </c>
      <c r="C571" s="143" t="s">
        <v>1352</v>
      </c>
      <c r="D571" s="147"/>
      <c r="E571" s="147"/>
      <c r="F571" s="143"/>
      <c r="G571" s="147">
        <f t="shared" ref="G571:G602" si="40">(I571*N571)+(J571*O571)+(K571*Q571)+(L571*M571)+(P571*H571)</f>
        <v>0</v>
      </c>
      <c r="H571" s="147"/>
      <c r="I571" s="148"/>
      <c r="J571" s="148"/>
      <c r="K571" s="148"/>
      <c r="L571" s="148"/>
      <c r="M571" s="147"/>
      <c r="N571" s="147"/>
      <c r="O571" s="147"/>
      <c r="P571" s="148"/>
      <c r="Q571" s="147"/>
    </row>
    <row r="572" spans="1:17" ht="30" customHeight="1">
      <c r="A572" s="147">
        <v>0</v>
      </c>
      <c r="B572" s="140" t="s">
        <v>1248</v>
      </c>
      <c r="C572" s="143" t="s">
        <v>1352</v>
      </c>
      <c r="D572" s="147"/>
      <c r="E572" s="147"/>
      <c r="F572" s="143"/>
      <c r="G572" s="147">
        <f t="shared" si="40"/>
        <v>0</v>
      </c>
      <c r="H572" s="147"/>
      <c r="I572" s="148"/>
      <c r="J572" s="148"/>
      <c r="K572" s="148"/>
      <c r="L572" s="148"/>
      <c r="M572" s="147"/>
      <c r="N572" s="147"/>
      <c r="O572" s="147"/>
      <c r="P572" s="148"/>
      <c r="Q572" s="147"/>
    </row>
    <row r="573" spans="1:17" ht="30" customHeight="1">
      <c r="A573" s="147">
        <v>0</v>
      </c>
      <c r="B573" s="140" t="s">
        <v>615</v>
      </c>
      <c r="C573" s="143" t="s">
        <v>1352</v>
      </c>
      <c r="D573" s="147"/>
      <c r="E573" s="147"/>
      <c r="F573" s="143"/>
      <c r="G573" s="147">
        <f t="shared" si="40"/>
        <v>0</v>
      </c>
      <c r="H573" s="147"/>
      <c r="I573" s="148"/>
      <c r="J573" s="148"/>
      <c r="K573" s="148"/>
      <c r="L573" s="148"/>
      <c r="M573" s="147"/>
      <c r="N573" s="147"/>
      <c r="O573" s="147"/>
      <c r="P573" s="148"/>
      <c r="Q573" s="147"/>
    </row>
    <row r="574" spans="1:17" ht="30" customHeight="1">
      <c r="A574" s="147">
        <v>0</v>
      </c>
      <c r="B574" s="140" t="s">
        <v>1019</v>
      </c>
      <c r="C574" s="143" t="s">
        <v>1353</v>
      </c>
      <c r="D574" s="147"/>
      <c r="E574" s="147"/>
      <c r="F574" s="143"/>
      <c r="G574" s="147">
        <f t="shared" si="40"/>
        <v>0</v>
      </c>
      <c r="H574" s="147"/>
      <c r="I574" s="148"/>
      <c r="J574" s="148"/>
      <c r="K574" s="148"/>
      <c r="L574" s="148"/>
      <c r="M574" s="147"/>
      <c r="N574" s="147"/>
      <c r="O574" s="147"/>
      <c r="P574" s="148"/>
      <c r="Q574" s="147"/>
    </row>
    <row r="575" spans="1:17" ht="30" customHeight="1">
      <c r="A575" s="147">
        <v>0</v>
      </c>
      <c r="B575" s="140" t="s">
        <v>1095</v>
      </c>
      <c r="C575" s="143" t="s">
        <v>1353</v>
      </c>
      <c r="D575" s="147"/>
      <c r="E575" s="147"/>
      <c r="F575" s="143"/>
      <c r="G575" s="147">
        <f t="shared" si="40"/>
        <v>0</v>
      </c>
      <c r="H575" s="147"/>
      <c r="I575" s="148"/>
      <c r="J575" s="148"/>
      <c r="K575" s="148"/>
      <c r="L575" s="148"/>
      <c r="M575" s="147"/>
      <c r="N575" s="147"/>
      <c r="O575" s="147"/>
      <c r="P575" s="148"/>
      <c r="Q575" s="147"/>
    </row>
    <row r="576" spans="1:17" ht="30" customHeight="1">
      <c r="A576" s="147">
        <v>0</v>
      </c>
      <c r="B576" s="149" t="s">
        <v>57</v>
      </c>
      <c r="C576" s="143" t="s">
        <v>1353</v>
      </c>
      <c r="D576" s="147"/>
      <c r="E576" s="147"/>
      <c r="F576" s="143"/>
      <c r="G576" s="147">
        <f t="shared" si="40"/>
        <v>0</v>
      </c>
      <c r="H576" s="147"/>
      <c r="I576" s="148"/>
      <c r="J576" s="148"/>
      <c r="K576" s="148"/>
      <c r="L576" s="148"/>
      <c r="M576" s="147"/>
      <c r="N576" s="147"/>
      <c r="O576" s="147"/>
      <c r="P576" s="148"/>
      <c r="Q576" s="147"/>
    </row>
    <row r="577" spans="1:17" ht="30" customHeight="1">
      <c r="A577" s="147">
        <v>0</v>
      </c>
      <c r="B577" s="140" t="s">
        <v>1049</v>
      </c>
      <c r="C577" s="143" t="s">
        <v>1353</v>
      </c>
      <c r="D577" s="147"/>
      <c r="E577" s="147"/>
      <c r="F577" s="143"/>
      <c r="G577" s="147">
        <f t="shared" si="40"/>
        <v>0</v>
      </c>
      <c r="H577" s="147"/>
      <c r="I577" s="148"/>
      <c r="J577" s="148"/>
      <c r="K577" s="148"/>
      <c r="L577" s="148"/>
      <c r="M577" s="147"/>
      <c r="N577" s="147"/>
      <c r="O577" s="147"/>
      <c r="P577" s="148"/>
      <c r="Q577" s="147"/>
    </row>
    <row r="578" spans="1:17" ht="30" customHeight="1">
      <c r="A578" s="147">
        <v>0</v>
      </c>
      <c r="B578" s="140" t="s">
        <v>121</v>
      </c>
      <c r="C578" s="143" t="s">
        <v>1353</v>
      </c>
      <c r="D578" s="147"/>
      <c r="E578" s="147"/>
      <c r="F578" s="143"/>
      <c r="G578" s="147">
        <f t="shared" si="40"/>
        <v>0</v>
      </c>
      <c r="H578" s="147"/>
      <c r="I578" s="148"/>
      <c r="J578" s="148"/>
      <c r="K578" s="148"/>
      <c r="L578" s="148"/>
      <c r="M578" s="147"/>
      <c r="N578" s="147"/>
      <c r="O578" s="147"/>
      <c r="P578" s="148"/>
      <c r="Q578" s="147"/>
    </row>
    <row r="579" spans="1:17" ht="30" customHeight="1">
      <c r="A579" s="147">
        <v>0</v>
      </c>
      <c r="B579" s="140" t="s">
        <v>1017</v>
      </c>
      <c r="C579" s="143" t="s">
        <v>1353</v>
      </c>
      <c r="D579" s="147"/>
      <c r="E579" s="147"/>
      <c r="F579" s="143"/>
      <c r="G579" s="147">
        <f t="shared" si="40"/>
        <v>0</v>
      </c>
      <c r="H579" s="147"/>
      <c r="I579" s="148"/>
      <c r="J579" s="148"/>
      <c r="K579" s="148"/>
      <c r="L579" s="148"/>
      <c r="M579" s="147"/>
      <c r="N579" s="147"/>
      <c r="O579" s="147"/>
      <c r="P579" s="148"/>
      <c r="Q579" s="147"/>
    </row>
    <row r="580" spans="1:17" ht="30" customHeight="1">
      <c r="A580" s="147">
        <v>0</v>
      </c>
      <c r="B580" s="140" t="s">
        <v>1061</v>
      </c>
      <c r="C580" s="143" t="s">
        <v>1353</v>
      </c>
      <c r="D580" s="147"/>
      <c r="E580" s="147"/>
      <c r="F580" s="143"/>
      <c r="G580" s="147">
        <f t="shared" si="40"/>
        <v>0</v>
      </c>
      <c r="H580" s="147"/>
      <c r="I580" s="148"/>
      <c r="J580" s="148"/>
      <c r="K580" s="148"/>
      <c r="L580" s="148"/>
      <c r="M580" s="147"/>
      <c r="N580" s="147"/>
      <c r="O580" s="147"/>
      <c r="P580" s="148"/>
      <c r="Q580" s="147"/>
    </row>
    <row r="581" spans="1:17" ht="30" customHeight="1">
      <c r="A581" s="147">
        <v>0</v>
      </c>
      <c r="B581" s="140" t="s">
        <v>1426</v>
      </c>
      <c r="C581" s="143" t="s">
        <v>1353</v>
      </c>
      <c r="D581" s="147"/>
      <c r="E581" s="147"/>
      <c r="F581" s="143"/>
      <c r="G581" s="147">
        <f t="shared" si="40"/>
        <v>0</v>
      </c>
      <c r="H581" s="147"/>
      <c r="I581" s="148"/>
      <c r="J581" s="148"/>
      <c r="K581" s="148"/>
      <c r="L581" s="148"/>
      <c r="M581" s="147"/>
      <c r="N581" s="147"/>
      <c r="O581" s="147"/>
      <c r="P581" s="148"/>
      <c r="Q581" s="147"/>
    </row>
    <row r="582" spans="1:17" ht="30" customHeight="1">
      <c r="A582" s="147">
        <v>0</v>
      </c>
      <c r="B582" s="140" t="s">
        <v>1020</v>
      </c>
      <c r="C582" s="143" t="s">
        <v>1353</v>
      </c>
      <c r="D582" s="147"/>
      <c r="E582" s="147"/>
      <c r="F582" s="143"/>
      <c r="G582" s="147">
        <f t="shared" si="40"/>
        <v>0</v>
      </c>
      <c r="H582" s="147"/>
      <c r="I582" s="148"/>
      <c r="J582" s="148"/>
      <c r="K582" s="148"/>
      <c r="L582" s="148"/>
      <c r="M582" s="147"/>
      <c r="N582" s="147"/>
      <c r="O582" s="147"/>
      <c r="P582" s="148"/>
      <c r="Q582" s="147"/>
    </row>
    <row r="583" spans="1:17" ht="30" customHeight="1">
      <c r="A583" s="147">
        <v>0</v>
      </c>
      <c r="B583" s="140" t="s">
        <v>1023</v>
      </c>
      <c r="C583" s="143" t="s">
        <v>1353</v>
      </c>
      <c r="D583" s="147"/>
      <c r="E583" s="147"/>
      <c r="F583" s="143"/>
      <c r="G583" s="147">
        <f t="shared" si="40"/>
        <v>0</v>
      </c>
      <c r="H583" s="147"/>
      <c r="I583" s="148"/>
      <c r="J583" s="148"/>
      <c r="K583" s="148"/>
      <c r="L583" s="148"/>
      <c r="M583" s="147"/>
      <c r="N583" s="147"/>
      <c r="O583" s="147"/>
      <c r="P583" s="148"/>
      <c r="Q583" s="147"/>
    </row>
    <row r="584" spans="1:17" ht="30" customHeight="1">
      <c r="A584" s="147">
        <v>0</v>
      </c>
      <c r="B584" s="140" t="s">
        <v>1230</v>
      </c>
      <c r="C584" s="143" t="s">
        <v>1353</v>
      </c>
      <c r="D584" s="147"/>
      <c r="E584" s="147"/>
      <c r="F584" s="143"/>
      <c r="G584" s="147">
        <f t="shared" si="40"/>
        <v>0</v>
      </c>
      <c r="H584" s="147"/>
      <c r="I584" s="148"/>
      <c r="J584" s="148"/>
      <c r="K584" s="148"/>
      <c r="L584" s="148"/>
      <c r="M584" s="147"/>
      <c r="N584" s="147"/>
      <c r="O584" s="147"/>
      <c r="P584" s="148"/>
      <c r="Q584" s="147"/>
    </row>
    <row r="585" spans="1:17" ht="30" customHeight="1">
      <c r="A585" s="147">
        <v>0</v>
      </c>
      <c r="B585" s="140" t="s">
        <v>1193</v>
      </c>
      <c r="C585" s="143" t="s">
        <v>1353</v>
      </c>
      <c r="D585" s="147"/>
      <c r="E585" s="147"/>
      <c r="F585" s="143"/>
      <c r="G585" s="147">
        <f t="shared" si="40"/>
        <v>0</v>
      </c>
      <c r="H585" s="147"/>
      <c r="I585" s="148"/>
      <c r="J585" s="148"/>
      <c r="K585" s="148"/>
      <c r="L585" s="148"/>
      <c r="M585" s="147"/>
      <c r="N585" s="147"/>
      <c r="O585" s="147"/>
      <c r="P585" s="148"/>
      <c r="Q585" s="147"/>
    </row>
    <row r="586" spans="1:17" ht="30" customHeight="1">
      <c r="A586" s="147">
        <v>0</v>
      </c>
      <c r="B586" s="149" t="s">
        <v>59</v>
      </c>
      <c r="C586" s="143" t="s">
        <v>1353</v>
      </c>
      <c r="D586" s="147"/>
      <c r="E586" s="147"/>
      <c r="F586" s="143"/>
      <c r="G586" s="147">
        <f t="shared" si="40"/>
        <v>0</v>
      </c>
      <c r="H586" s="147"/>
      <c r="I586" s="148"/>
      <c r="J586" s="148"/>
      <c r="K586" s="148"/>
      <c r="L586" s="148"/>
      <c r="M586" s="147"/>
      <c r="N586" s="147"/>
      <c r="O586" s="147"/>
      <c r="P586" s="148"/>
      <c r="Q586" s="147"/>
    </row>
    <row r="587" spans="1:17" ht="30" customHeight="1">
      <c r="A587" s="147">
        <v>0</v>
      </c>
      <c r="B587" s="140" t="s">
        <v>1198</v>
      </c>
      <c r="C587" s="143" t="s">
        <v>1353</v>
      </c>
      <c r="D587" s="147"/>
      <c r="E587" s="147"/>
      <c r="F587" s="143"/>
      <c r="G587" s="147">
        <f t="shared" si="40"/>
        <v>0</v>
      </c>
      <c r="H587" s="147"/>
      <c r="I587" s="148"/>
      <c r="J587" s="148"/>
      <c r="K587" s="148"/>
      <c r="L587" s="148"/>
      <c r="M587" s="147"/>
      <c r="N587" s="147"/>
      <c r="O587" s="147"/>
      <c r="P587" s="148"/>
      <c r="Q587" s="147"/>
    </row>
    <row r="588" spans="1:17" ht="30" customHeight="1">
      <c r="A588" s="147">
        <v>0</v>
      </c>
      <c r="B588" s="140" t="s">
        <v>1188</v>
      </c>
      <c r="C588" s="143" t="s">
        <v>1353</v>
      </c>
      <c r="D588" s="147"/>
      <c r="E588" s="147"/>
      <c r="F588" s="143"/>
      <c r="G588" s="147">
        <f t="shared" si="40"/>
        <v>0</v>
      </c>
      <c r="H588" s="147"/>
      <c r="I588" s="148"/>
      <c r="J588" s="148"/>
      <c r="K588" s="148"/>
      <c r="L588" s="148"/>
      <c r="M588" s="147"/>
      <c r="N588" s="147"/>
      <c r="O588" s="147"/>
      <c r="P588" s="148"/>
      <c r="Q588" s="147"/>
    </row>
    <row r="589" spans="1:17" ht="30" customHeight="1">
      <c r="A589" s="147">
        <v>0</v>
      </c>
      <c r="B589" s="140" t="s">
        <v>1202</v>
      </c>
      <c r="C589" s="143" t="s">
        <v>1353</v>
      </c>
      <c r="D589" s="147"/>
      <c r="E589" s="147"/>
      <c r="F589" s="143"/>
      <c r="G589" s="147">
        <f t="shared" si="40"/>
        <v>0</v>
      </c>
      <c r="H589" s="147"/>
      <c r="I589" s="148"/>
      <c r="J589" s="148"/>
      <c r="K589" s="148"/>
      <c r="L589" s="148"/>
      <c r="M589" s="147"/>
      <c r="N589" s="147"/>
      <c r="O589" s="147"/>
      <c r="P589" s="148"/>
      <c r="Q589" s="147"/>
    </row>
    <row r="590" spans="1:17" ht="30" customHeight="1">
      <c r="A590" s="147">
        <v>0</v>
      </c>
      <c r="B590" s="140" t="s">
        <v>118</v>
      </c>
      <c r="C590" s="143" t="s">
        <v>1353</v>
      </c>
      <c r="D590" s="147"/>
      <c r="E590" s="147"/>
      <c r="F590" s="143"/>
      <c r="G590" s="147">
        <f t="shared" si="40"/>
        <v>0</v>
      </c>
      <c r="H590" s="147"/>
      <c r="I590" s="148"/>
      <c r="J590" s="148"/>
      <c r="K590" s="148"/>
      <c r="L590" s="148"/>
      <c r="M590" s="147"/>
      <c r="N590" s="147"/>
      <c r="O590" s="147"/>
      <c r="P590" s="148"/>
      <c r="Q590" s="147"/>
    </row>
    <row r="591" spans="1:17" ht="30" customHeight="1">
      <c r="A591" s="147">
        <v>0</v>
      </c>
      <c r="B591" s="140" t="s">
        <v>70</v>
      </c>
      <c r="C591" s="143" t="s">
        <v>1353</v>
      </c>
      <c r="D591" s="147"/>
      <c r="E591" s="147"/>
      <c r="F591" s="143"/>
      <c r="G591" s="147">
        <f t="shared" si="40"/>
        <v>0</v>
      </c>
      <c r="H591" s="147"/>
      <c r="I591" s="148"/>
      <c r="J591" s="148"/>
      <c r="K591" s="148"/>
      <c r="L591" s="148"/>
      <c r="M591" s="147"/>
      <c r="N591" s="147"/>
      <c r="O591" s="147"/>
      <c r="P591" s="148"/>
      <c r="Q591" s="147"/>
    </row>
    <row r="592" spans="1:17" ht="30" customHeight="1">
      <c r="A592" s="147">
        <v>0</v>
      </c>
      <c r="B592" s="140" t="s">
        <v>39</v>
      </c>
      <c r="C592" s="143" t="s">
        <v>1353</v>
      </c>
      <c r="D592" s="147"/>
      <c r="E592" s="147"/>
      <c r="F592" s="143"/>
      <c r="G592" s="147">
        <f t="shared" si="40"/>
        <v>0</v>
      </c>
      <c r="H592" s="147"/>
      <c r="I592" s="148"/>
      <c r="J592" s="148"/>
      <c r="K592" s="148"/>
      <c r="L592" s="148"/>
      <c r="M592" s="147"/>
      <c r="N592" s="147"/>
      <c r="O592" s="147"/>
      <c r="P592" s="148"/>
      <c r="Q592" s="147"/>
    </row>
    <row r="593" spans="1:17" ht="30" customHeight="1">
      <c r="A593" s="147">
        <v>0</v>
      </c>
      <c r="B593" s="140" t="s">
        <v>1048</v>
      </c>
      <c r="C593" s="143" t="s">
        <v>1353</v>
      </c>
      <c r="D593" s="147"/>
      <c r="E593" s="147"/>
      <c r="F593" s="143"/>
      <c r="G593" s="147">
        <f t="shared" si="40"/>
        <v>0</v>
      </c>
      <c r="H593" s="147"/>
      <c r="I593" s="148"/>
      <c r="J593" s="148"/>
      <c r="K593" s="148"/>
      <c r="L593" s="148"/>
      <c r="M593" s="147"/>
      <c r="N593" s="147"/>
      <c r="O593" s="147"/>
      <c r="P593" s="148"/>
      <c r="Q593" s="147"/>
    </row>
    <row r="594" spans="1:17" ht="30" customHeight="1">
      <c r="A594" s="147">
        <v>0</v>
      </c>
      <c r="B594" s="140" t="s">
        <v>1047</v>
      </c>
      <c r="C594" s="143" t="s">
        <v>1353</v>
      </c>
      <c r="D594" s="147"/>
      <c r="E594" s="147"/>
      <c r="F594" s="143"/>
      <c r="G594" s="147">
        <f t="shared" si="40"/>
        <v>0</v>
      </c>
      <c r="H594" s="147"/>
      <c r="I594" s="148"/>
      <c r="J594" s="148"/>
      <c r="K594" s="148"/>
      <c r="L594" s="148"/>
      <c r="M594" s="147"/>
      <c r="N594" s="147"/>
      <c r="O594" s="147"/>
      <c r="P594" s="148"/>
      <c r="Q594" s="147"/>
    </row>
    <row r="595" spans="1:17" ht="30" customHeight="1">
      <c r="A595" s="147">
        <v>0</v>
      </c>
      <c r="B595" s="140" t="s">
        <v>1024</v>
      </c>
      <c r="C595" s="143" t="s">
        <v>1353</v>
      </c>
      <c r="D595" s="147"/>
      <c r="E595" s="147"/>
      <c r="F595" s="143"/>
      <c r="G595" s="147">
        <f t="shared" si="40"/>
        <v>0</v>
      </c>
      <c r="H595" s="147"/>
      <c r="I595" s="148"/>
      <c r="J595" s="148"/>
      <c r="K595" s="148"/>
      <c r="L595" s="148"/>
      <c r="M595" s="147"/>
      <c r="N595" s="147"/>
      <c r="O595" s="147"/>
      <c r="P595" s="148"/>
      <c r="Q595" s="147"/>
    </row>
    <row r="596" spans="1:17" ht="30" customHeight="1">
      <c r="A596" s="147">
        <v>0</v>
      </c>
      <c r="B596" s="140" t="s">
        <v>10</v>
      </c>
      <c r="C596" s="143" t="s">
        <v>1353</v>
      </c>
      <c r="D596" s="147"/>
      <c r="E596" s="147"/>
      <c r="F596" s="143"/>
      <c r="G596" s="147">
        <f t="shared" si="40"/>
        <v>0</v>
      </c>
      <c r="H596" s="147"/>
      <c r="I596" s="148"/>
      <c r="J596" s="148"/>
      <c r="K596" s="148"/>
      <c r="L596" s="148"/>
      <c r="M596" s="147"/>
      <c r="N596" s="147"/>
      <c r="O596" s="147"/>
      <c r="P596" s="148"/>
      <c r="Q596" s="147"/>
    </row>
    <row r="597" spans="1:17" ht="30" customHeight="1">
      <c r="A597" s="147">
        <v>0</v>
      </c>
      <c r="B597" s="140" t="s">
        <v>1351</v>
      </c>
      <c r="C597" s="143" t="s">
        <v>1355</v>
      </c>
      <c r="D597" s="147"/>
      <c r="E597" s="147"/>
      <c r="F597" s="143"/>
      <c r="G597" s="147">
        <f t="shared" si="40"/>
        <v>0</v>
      </c>
      <c r="H597" s="147"/>
      <c r="I597" s="148"/>
      <c r="J597" s="148"/>
      <c r="K597" s="148"/>
      <c r="L597" s="148"/>
      <c r="M597" s="147"/>
      <c r="N597" s="147"/>
      <c r="O597" s="147"/>
      <c r="P597" s="148"/>
      <c r="Q597" s="147"/>
    </row>
    <row r="598" spans="1:17" ht="30" customHeight="1">
      <c r="A598" s="147">
        <v>0</v>
      </c>
      <c r="B598" s="140" t="s">
        <v>1434</v>
      </c>
      <c r="C598" s="143" t="s">
        <v>1355</v>
      </c>
      <c r="D598" s="147"/>
      <c r="E598" s="147"/>
      <c r="F598" s="143"/>
      <c r="G598" s="147">
        <f t="shared" si="40"/>
        <v>0</v>
      </c>
      <c r="H598" s="147"/>
      <c r="I598" s="148"/>
      <c r="J598" s="148"/>
      <c r="K598" s="148"/>
      <c r="L598" s="148"/>
      <c r="M598" s="147"/>
      <c r="N598" s="147"/>
      <c r="O598" s="147"/>
      <c r="P598" s="148"/>
      <c r="Q598" s="147"/>
    </row>
    <row r="599" spans="1:17" ht="30" customHeight="1">
      <c r="A599" s="147">
        <v>0</v>
      </c>
      <c r="B599" s="140" t="s">
        <v>1081</v>
      </c>
      <c r="C599" s="143" t="s">
        <v>1080</v>
      </c>
      <c r="D599" s="147"/>
      <c r="E599" s="147"/>
      <c r="F599" s="143"/>
      <c r="G599" s="147">
        <f t="shared" si="40"/>
        <v>0</v>
      </c>
      <c r="H599" s="147"/>
      <c r="I599" s="148"/>
      <c r="J599" s="148"/>
      <c r="K599" s="148"/>
      <c r="L599" s="148"/>
      <c r="M599" s="147"/>
      <c r="N599" s="147"/>
      <c r="O599" s="147"/>
      <c r="P599" s="148"/>
      <c r="Q599" s="147"/>
    </row>
    <row r="600" spans="1:17" ht="30" customHeight="1">
      <c r="A600" s="147">
        <v>0</v>
      </c>
      <c r="B600" s="140" t="s">
        <v>1002</v>
      </c>
      <c r="C600" s="143" t="s">
        <v>1079</v>
      </c>
      <c r="D600" s="147"/>
      <c r="E600" s="147"/>
      <c r="F600" s="143"/>
      <c r="G600" s="147">
        <f t="shared" si="40"/>
        <v>0</v>
      </c>
      <c r="H600" s="147"/>
      <c r="I600" s="148"/>
      <c r="J600" s="148"/>
      <c r="K600" s="148"/>
      <c r="L600" s="148"/>
      <c r="M600" s="147"/>
      <c r="N600" s="147"/>
      <c r="O600" s="147"/>
      <c r="P600" s="148"/>
      <c r="Q600" s="147"/>
    </row>
    <row r="601" spans="1:17" ht="30" customHeight="1">
      <c r="A601" s="147">
        <v>0</v>
      </c>
      <c r="B601" s="140" t="s">
        <v>1112</v>
      </c>
      <c r="C601" s="143" t="s">
        <v>1079</v>
      </c>
      <c r="D601" s="147"/>
      <c r="E601" s="147"/>
      <c r="F601" s="143"/>
      <c r="G601" s="147">
        <f t="shared" si="40"/>
        <v>0</v>
      </c>
      <c r="H601" s="147"/>
      <c r="I601" s="148"/>
      <c r="J601" s="148"/>
      <c r="K601" s="148"/>
      <c r="L601" s="148"/>
      <c r="M601" s="147"/>
      <c r="N601" s="147"/>
      <c r="O601" s="147"/>
      <c r="P601" s="148"/>
      <c r="Q601" s="147"/>
    </row>
    <row r="602" spans="1:17" ht="30" customHeight="1">
      <c r="A602" s="147">
        <v>0</v>
      </c>
      <c r="B602" s="140" t="s">
        <v>38</v>
      </c>
      <c r="C602" s="143" t="s">
        <v>1079</v>
      </c>
      <c r="D602" s="147"/>
      <c r="E602" s="147"/>
      <c r="F602" s="143"/>
      <c r="G602" s="147">
        <f t="shared" si="40"/>
        <v>0</v>
      </c>
      <c r="H602" s="147"/>
      <c r="I602" s="148"/>
      <c r="J602" s="148"/>
      <c r="K602" s="148"/>
      <c r="L602" s="148"/>
      <c r="M602" s="147"/>
      <c r="N602" s="147"/>
      <c r="O602" s="147"/>
      <c r="P602" s="148"/>
      <c r="Q602" s="147"/>
    </row>
    <row r="603" spans="1:17" ht="30" customHeight="1">
      <c r="A603" s="147">
        <v>0</v>
      </c>
      <c r="B603" s="140" t="s">
        <v>1350</v>
      </c>
      <c r="C603" s="143" t="s">
        <v>1079</v>
      </c>
      <c r="D603" s="147"/>
      <c r="E603" s="147"/>
      <c r="F603" s="143"/>
      <c r="G603" s="147">
        <f t="shared" ref="G603:G634" si="41">(I603*N603)+(J603*O603)+(K603*Q603)+(L603*M603)+(P603*H603)</f>
        <v>0</v>
      </c>
      <c r="H603" s="147"/>
      <c r="I603" s="148"/>
      <c r="J603" s="148"/>
      <c r="K603" s="148"/>
      <c r="L603" s="148"/>
      <c r="M603" s="147"/>
      <c r="N603" s="147"/>
      <c r="O603" s="147"/>
      <c r="P603" s="148"/>
      <c r="Q603" s="147"/>
    </row>
    <row r="604" spans="1:17" ht="30" customHeight="1">
      <c r="A604" s="147">
        <v>0</v>
      </c>
      <c r="B604" s="140" t="s">
        <v>1003</v>
      </c>
      <c r="C604" s="143" t="s">
        <v>1079</v>
      </c>
      <c r="D604" s="147"/>
      <c r="E604" s="147"/>
      <c r="F604" s="143"/>
      <c r="G604" s="147">
        <f t="shared" si="41"/>
        <v>0</v>
      </c>
      <c r="H604" s="147"/>
      <c r="I604" s="148"/>
      <c r="J604" s="148"/>
      <c r="K604" s="148"/>
      <c r="L604" s="148"/>
      <c r="M604" s="147"/>
      <c r="N604" s="147"/>
      <c r="O604" s="147"/>
      <c r="P604" s="148"/>
      <c r="Q604" s="147"/>
    </row>
    <row r="605" spans="1:17" ht="30" customHeight="1">
      <c r="A605" s="147">
        <v>0</v>
      </c>
      <c r="B605" s="140" t="s">
        <v>1337</v>
      </c>
      <c r="C605" s="143" t="s">
        <v>1079</v>
      </c>
      <c r="D605" s="147"/>
      <c r="E605" s="147"/>
      <c r="F605" s="143"/>
      <c r="G605" s="147">
        <f t="shared" si="41"/>
        <v>0</v>
      </c>
      <c r="H605" s="147"/>
      <c r="I605" s="148"/>
      <c r="J605" s="148"/>
      <c r="K605" s="148"/>
      <c r="L605" s="148"/>
      <c r="M605" s="147"/>
      <c r="N605" s="147"/>
      <c r="O605" s="147"/>
      <c r="P605" s="148"/>
      <c r="Q605" s="147"/>
    </row>
    <row r="606" spans="1:17" ht="30" customHeight="1">
      <c r="A606" s="147">
        <v>0</v>
      </c>
      <c r="B606" s="140" t="s">
        <v>1082</v>
      </c>
      <c r="C606" s="143" t="s">
        <v>1079</v>
      </c>
      <c r="D606" s="147"/>
      <c r="E606" s="147"/>
      <c r="F606" s="143"/>
      <c r="G606" s="147">
        <f t="shared" si="41"/>
        <v>0</v>
      </c>
      <c r="H606" s="147"/>
      <c r="I606" s="148"/>
      <c r="J606" s="148"/>
      <c r="K606" s="148"/>
      <c r="L606" s="148"/>
      <c r="M606" s="147"/>
      <c r="N606" s="147"/>
      <c r="O606" s="147"/>
      <c r="P606" s="148"/>
      <c r="Q606" s="147"/>
    </row>
    <row r="607" spans="1:17" ht="30" customHeight="1">
      <c r="A607" s="147">
        <v>0</v>
      </c>
      <c r="B607" s="149" t="s">
        <v>65</v>
      </c>
      <c r="C607" s="143" t="s">
        <v>1079</v>
      </c>
      <c r="D607" s="147"/>
      <c r="E607" s="147"/>
      <c r="F607" s="143"/>
      <c r="G607" s="147">
        <f t="shared" si="41"/>
        <v>0</v>
      </c>
      <c r="H607" s="147"/>
      <c r="I607" s="148"/>
      <c r="J607" s="148"/>
      <c r="K607" s="148"/>
      <c r="L607" s="148"/>
      <c r="M607" s="147"/>
      <c r="N607" s="147"/>
      <c r="O607" s="147"/>
      <c r="P607" s="148"/>
      <c r="Q607" s="147"/>
    </row>
    <row r="608" spans="1:17" ht="30" customHeight="1">
      <c r="A608" s="147">
        <f>F608*G608</f>
        <v>0</v>
      </c>
      <c r="B608" s="140" t="s">
        <v>2690</v>
      </c>
      <c r="C608" s="143" t="s">
        <v>1358</v>
      </c>
      <c r="D608" s="147">
        <f>(E608*0.17)*G608</f>
        <v>0</v>
      </c>
      <c r="E608" s="147"/>
      <c r="F608" s="143"/>
      <c r="G608" s="147">
        <f>((I608*N608)+(J608*O608)+(K608*Q608)+(L608*M608)+(P608*H608))/10</f>
        <v>0</v>
      </c>
      <c r="H608" s="147"/>
      <c r="I608" s="148"/>
      <c r="J608" s="148"/>
      <c r="K608" s="148">
        <v>0</v>
      </c>
      <c r="L608" s="148">
        <v>0</v>
      </c>
      <c r="M608" s="147">
        <v>-100</v>
      </c>
      <c r="N608" s="147">
        <v>25</v>
      </c>
      <c r="O608" s="147">
        <v>25</v>
      </c>
      <c r="P608" s="148">
        <v>1</v>
      </c>
      <c r="Q608" s="147">
        <v>100</v>
      </c>
    </row>
    <row r="609" spans="1:17" ht="30" customHeight="1">
      <c r="A609" s="147">
        <v>0</v>
      </c>
      <c r="B609" s="140" t="s">
        <v>1781</v>
      </c>
      <c r="C609" s="143" t="s">
        <v>1358</v>
      </c>
      <c r="D609" s="147"/>
      <c r="E609" s="147"/>
      <c r="F609" s="143"/>
      <c r="G609" s="147">
        <f t="shared" ref="G609:G640" si="42">(I609*N609)+(J609*O609)+(K609*Q609)+(L609*M609)+(P609*H609)</f>
        <v>0</v>
      </c>
      <c r="H609" s="147"/>
      <c r="I609" s="148"/>
      <c r="J609" s="148"/>
      <c r="K609" s="148"/>
      <c r="L609" s="148"/>
      <c r="M609" s="147">
        <v>-100</v>
      </c>
      <c r="N609" s="147">
        <v>25</v>
      </c>
      <c r="O609" s="147">
        <v>25</v>
      </c>
      <c r="P609" s="148">
        <v>1</v>
      </c>
      <c r="Q609" s="147">
        <v>100</v>
      </c>
    </row>
    <row r="610" spans="1:17" ht="30" customHeight="1">
      <c r="A610" s="147">
        <v>0</v>
      </c>
      <c r="B610" s="140" t="s">
        <v>1798</v>
      </c>
      <c r="C610" s="143" t="s">
        <v>1358</v>
      </c>
      <c r="D610" s="147"/>
      <c r="E610" s="147"/>
      <c r="F610" s="143"/>
      <c r="G610" s="147">
        <f t="shared" si="42"/>
        <v>0</v>
      </c>
      <c r="H610" s="147"/>
      <c r="I610" s="148"/>
      <c r="J610" s="148"/>
      <c r="K610" s="148"/>
      <c r="L610" s="148"/>
      <c r="M610" s="147">
        <v>-100</v>
      </c>
      <c r="N610" s="147">
        <v>25</v>
      </c>
      <c r="O610" s="147">
        <v>25</v>
      </c>
      <c r="P610" s="148">
        <v>1</v>
      </c>
      <c r="Q610" s="147">
        <v>100</v>
      </c>
    </row>
    <row r="611" spans="1:17" ht="30" customHeight="1">
      <c r="A611" s="147">
        <v>0</v>
      </c>
      <c r="B611" s="140" t="s">
        <v>1909</v>
      </c>
      <c r="C611" s="143" t="s">
        <v>1358</v>
      </c>
      <c r="D611" s="147"/>
      <c r="E611" s="147"/>
      <c r="F611" s="143"/>
      <c r="G611" s="147">
        <f t="shared" si="42"/>
        <v>0</v>
      </c>
      <c r="H611" s="147"/>
      <c r="I611" s="148"/>
      <c r="J611" s="148"/>
      <c r="K611" s="148"/>
      <c r="L611" s="148"/>
      <c r="M611" s="147">
        <v>-100</v>
      </c>
      <c r="N611" s="147">
        <v>25</v>
      </c>
      <c r="O611" s="147">
        <v>25</v>
      </c>
      <c r="P611" s="148">
        <v>1</v>
      </c>
      <c r="Q611" s="147">
        <v>100</v>
      </c>
    </row>
    <row r="612" spans="1:17" ht="30" customHeight="1">
      <c r="A612" s="147">
        <v>0</v>
      </c>
      <c r="B612" s="140" t="s">
        <v>1820</v>
      </c>
      <c r="C612" s="143" t="s">
        <v>1358</v>
      </c>
      <c r="D612" s="147"/>
      <c r="E612" s="147"/>
      <c r="F612" s="143"/>
      <c r="G612" s="147">
        <f t="shared" si="42"/>
        <v>0</v>
      </c>
      <c r="H612" s="147"/>
      <c r="I612" s="148"/>
      <c r="J612" s="148"/>
      <c r="K612" s="148"/>
      <c r="L612" s="148"/>
      <c r="M612" s="147">
        <v>-100</v>
      </c>
      <c r="N612" s="147">
        <v>25</v>
      </c>
      <c r="O612" s="147">
        <v>25</v>
      </c>
      <c r="P612" s="148">
        <v>1</v>
      </c>
      <c r="Q612" s="147">
        <v>100</v>
      </c>
    </row>
    <row r="613" spans="1:17" ht="30" customHeight="1">
      <c r="A613" s="147">
        <v>0</v>
      </c>
      <c r="B613" s="140" t="s">
        <v>1839</v>
      </c>
      <c r="C613" s="143" t="s">
        <v>1358</v>
      </c>
      <c r="D613" s="147"/>
      <c r="E613" s="147"/>
      <c r="F613" s="143"/>
      <c r="G613" s="147">
        <f t="shared" si="42"/>
        <v>0</v>
      </c>
      <c r="H613" s="147"/>
      <c r="I613" s="148"/>
      <c r="J613" s="148"/>
      <c r="K613" s="148"/>
      <c r="L613" s="148"/>
      <c r="M613" s="147">
        <v>-100</v>
      </c>
      <c r="N613" s="147">
        <v>25</v>
      </c>
      <c r="O613" s="147">
        <v>25</v>
      </c>
      <c r="P613" s="148">
        <v>1</v>
      </c>
      <c r="Q613" s="147">
        <v>100</v>
      </c>
    </row>
    <row r="614" spans="1:17" ht="30" customHeight="1">
      <c r="A614" s="147">
        <v>0</v>
      </c>
      <c r="B614" s="140" t="s">
        <v>1967</v>
      </c>
      <c r="C614" s="143" t="s">
        <v>1358</v>
      </c>
      <c r="D614" s="147"/>
      <c r="E614" s="147"/>
      <c r="F614" s="143"/>
      <c r="G614" s="147">
        <f t="shared" si="42"/>
        <v>0</v>
      </c>
      <c r="H614" s="147"/>
      <c r="I614" s="148"/>
      <c r="J614" s="148"/>
      <c r="K614" s="148"/>
      <c r="L614" s="148"/>
      <c r="M614" s="147"/>
      <c r="N614" s="147"/>
      <c r="O614" s="147"/>
      <c r="P614" s="148"/>
      <c r="Q614" s="147"/>
    </row>
    <row r="615" spans="1:17" ht="30" customHeight="1">
      <c r="A615" s="147">
        <v>0</v>
      </c>
      <c r="B615" s="140" t="s">
        <v>1990</v>
      </c>
      <c r="C615" s="143" t="s">
        <v>1358</v>
      </c>
      <c r="D615" s="147"/>
      <c r="E615" s="147"/>
      <c r="F615" s="143"/>
      <c r="G615" s="147">
        <f t="shared" si="42"/>
        <v>0</v>
      </c>
      <c r="H615" s="147"/>
      <c r="I615" s="148"/>
      <c r="J615" s="148"/>
      <c r="K615" s="148"/>
      <c r="L615" s="148"/>
      <c r="M615" s="147"/>
      <c r="N615" s="147"/>
      <c r="O615" s="147"/>
      <c r="P615" s="148"/>
      <c r="Q615" s="147"/>
    </row>
    <row r="616" spans="1:17" ht="30" customHeight="1">
      <c r="A616" s="147">
        <v>0</v>
      </c>
      <c r="B616" s="140" t="s">
        <v>1991</v>
      </c>
      <c r="C616" s="143" t="s">
        <v>1358</v>
      </c>
      <c r="D616" s="147"/>
      <c r="E616" s="147"/>
      <c r="F616" s="143"/>
      <c r="G616" s="147">
        <f t="shared" si="42"/>
        <v>0</v>
      </c>
      <c r="H616" s="147"/>
      <c r="I616" s="148"/>
      <c r="J616" s="148"/>
      <c r="K616" s="148"/>
      <c r="L616" s="148"/>
      <c r="M616" s="147"/>
      <c r="N616" s="147"/>
      <c r="O616" s="147"/>
      <c r="P616" s="148"/>
      <c r="Q616" s="147"/>
    </row>
    <row r="617" spans="1:17" ht="30" customHeight="1">
      <c r="A617" s="147">
        <v>0</v>
      </c>
      <c r="B617" s="140" t="s">
        <v>1992</v>
      </c>
      <c r="C617" s="143" t="s">
        <v>1358</v>
      </c>
      <c r="D617" s="147"/>
      <c r="E617" s="147"/>
      <c r="F617" s="143"/>
      <c r="G617" s="147">
        <f t="shared" si="42"/>
        <v>0</v>
      </c>
      <c r="H617" s="147"/>
      <c r="I617" s="148"/>
      <c r="J617" s="148"/>
      <c r="K617" s="148"/>
      <c r="L617" s="148"/>
      <c r="M617" s="147"/>
      <c r="N617" s="147"/>
      <c r="O617" s="147"/>
      <c r="P617" s="148"/>
      <c r="Q617" s="147"/>
    </row>
    <row r="618" spans="1:17" ht="30" customHeight="1">
      <c r="A618" s="147">
        <v>0</v>
      </c>
      <c r="B618" s="140" t="s">
        <v>1960</v>
      </c>
      <c r="C618" s="143" t="s">
        <v>1358</v>
      </c>
      <c r="D618" s="147"/>
      <c r="E618" s="147"/>
      <c r="F618" s="143"/>
      <c r="G618" s="147">
        <f t="shared" si="42"/>
        <v>0</v>
      </c>
      <c r="H618" s="147"/>
      <c r="I618" s="148"/>
      <c r="J618" s="148"/>
      <c r="K618" s="148"/>
      <c r="L618" s="148"/>
      <c r="M618" s="147"/>
      <c r="N618" s="147"/>
      <c r="O618" s="147"/>
      <c r="P618" s="148"/>
      <c r="Q618" s="147"/>
    </row>
    <row r="619" spans="1:17" ht="30" customHeight="1">
      <c r="A619" s="147">
        <v>0</v>
      </c>
      <c r="B619" s="140" t="s">
        <v>1577</v>
      </c>
      <c r="C619" s="143" t="s">
        <v>1358</v>
      </c>
      <c r="D619" s="147"/>
      <c r="E619" s="147"/>
      <c r="F619" s="143"/>
      <c r="G619" s="147">
        <f t="shared" si="42"/>
        <v>0</v>
      </c>
      <c r="H619" s="147"/>
      <c r="I619" s="148"/>
      <c r="J619" s="148"/>
      <c r="K619" s="148"/>
      <c r="L619" s="148"/>
      <c r="M619" s="147"/>
      <c r="N619" s="147"/>
      <c r="O619" s="147"/>
      <c r="P619" s="148"/>
      <c r="Q619" s="147"/>
    </row>
    <row r="620" spans="1:17" ht="30" customHeight="1">
      <c r="A620" s="147">
        <v>0</v>
      </c>
      <c r="B620" s="140" t="s">
        <v>1690</v>
      </c>
      <c r="C620" s="143" t="s">
        <v>1358</v>
      </c>
      <c r="D620" s="147"/>
      <c r="E620" s="147"/>
      <c r="F620" s="143"/>
      <c r="G620" s="147">
        <f t="shared" si="42"/>
        <v>0</v>
      </c>
      <c r="H620" s="147"/>
      <c r="I620" s="148"/>
      <c r="J620" s="148"/>
      <c r="K620" s="148"/>
      <c r="L620" s="148"/>
      <c r="M620" s="147"/>
      <c r="N620" s="147"/>
      <c r="O620" s="147"/>
      <c r="P620" s="148"/>
      <c r="Q620" s="147"/>
    </row>
    <row r="621" spans="1:17" ht="30" customHeight="1">
      <c r="A621" s="147">
        <v>0</v>
      </c>
      <c r="B621" s="140" t="s">
        <v>1915</v>
      </c>
      <c r="C621" s="143" t="s">
        <v>1358</v>
      </c>
      <c r="D621" s="147"/>
      <c r="E621" s="147"/>
      <c r="F621" s="143"/>
      <c r="G621" s="147">
        <f t="shared" si="42"/>
        <v>0</v>
      </c>
      <c r="H621" s="147"/>
      <c r="I621" s="148"/>
      <c r="J621" s="148"/>
      <c r="K621" s="148"/>
      <c r="L621" s="148"/>
      <c r="M621" s="147"/>
      <c r="N621" s="147"/>
      <c r="O621" s="147"/>
      <c r="P621" s="148"/>
      <c r="Q621" s="147"/>
    </row>
    <row r="622" spans="1:17" ht="30" customHeight="1">
      <c r="A622" s="147">
        <v>0</v>
      </c>
      <c r="B622" s="140" t="s">
        <v>1766</v>
      </c>
      <c r="C622" s="143" t="s">
        <v>1358</v>
      </c>
      <c r="D622" s="147"/>
      <c r="E622" s="147"/>
      <c r="F622" s="143"/>
      <c r="G622" s="147">
        <f t="shared" si="42"/>
        <v>0</v>
      </c>
      <c r="H622" s="147"/>
      <c r="I622" s="148"/>
      <c r="J622" s="148"/>
      <c r="K622" s="148"/>
      <c r="L622" s="148"/>
      <c r="M622" s="147"/>
      <c r="N622" s="147"/>
      <c r="O622" s="147"/>
      <c r="P622" s="148"/>
      <c r="Q622" s="147"/>
    </row>
    <row r="623" spans="1:17" ht="30" customHeight="1">
      <c r="A623" s="147">
        <v>0</v>
      </c>
      <c r="B623" s="140" t="s">
        <v>1764</v>
      </c>
      <c r="C623" s="143" t="s">
        <v>1358</v>
      </c>
      <c r="D623" s="147"/>
      <c r="E623" s="147"/>
      <c r="F623" s="143"/>
      <c r="G623" s="147">
        <f t="shared" si="42"/>
        <v>0</v>
      </c>
      <c r="H623" s="147"/>
      <c r="I623" s="148"/>
      <c r="J623" s="148"/>
      <c r="K623" s="148"/>
      <c r="L623" s="148"/>
      <c r="M623" s="147"/>
      <c r="N623" s="147"/>
      <c r="O623" s="147"/>
      <c r="P623" s="148"/>
      <c r="Q623" s="147"/>
    </row>
    <row r="624" spans="1:17" ht="30" customHeight="1">
      <c r="A624" s="147">
        <v>0</v>
      </c>
      <c r="B624" s="140" t="s">
        <v>1840</v>
      </c>
      <c r="C624" s="143" t="s">
        <v>1358</v>
      </c>
      <c r="D624" s="147"/>
      <c r="E624" s="147"/>
      <c r="F624" s="143"/>
      <c r="G624" s="147">
        <f t="shared" si="42"/>
        <v>0</v>
      </c>
      <c r="H624" s="147"/>
      <c r="I624" s="148"/>
      <c r="J624" s="148"/>
      <c r="K624" s="148"/>
      <c r="L624" s="148"/>
      <c r="M624" s="147"/>
      <c r="N624" s="147"/>
      <c r="O624" s="147"/>
      <c r="P624" s="148"/>
      <c r="Q624" s="147"/>
    </row>
    <row r="625" spans="1:17" ht="30" customHeight="1">
      <c r="A625" s="147">
        <v>0</v>
      </c>
      <c r="B625" s="140" t="s">
        <v>1765</v>
      </c>
      <c r="C625" s="143" t="s">
        <v>1358</v>
      </c>
      <c r="D625" s="147"/>
      <c r="E625" s="147"/>
      <c r="F625" s="143"/>
      <c r="G625" s="147">
        <f t="shared" si="42"/>
        <v>0</v>
      </c>
      <c r="H625" s="147"/>
      <c r="I625" s="148"/>
      <c r="J625" s="148"/>
      <c r="K625" s="148"/>
      <c r="L625" s="148"/>
      <c r="M625" s="147"/>
      <c r="N625" s="147"/>
      <c r="O625" s="147"/>
      <c r="P625" s="148"/>
      <c r="Q625" s="147"/>
    </row>
    <row r="626" spans="1:17" ht="30" customHeight="1">
      <c r="A626" s="147">
        <v>0</v>
      </c>
      <c r="B626" s="140" t="s">
        <v>1660</v>
      </c>
      <c r="C626" s="143" t="s">
        <v>1358</v>
      </c>
      <c r="D626" s="147"/>
      <c r="E626" s="147"/>
      <c r="F626" s="143"/>
      <c r="G626" s="147">
        <f t="shared" si="42"/>
        <v>0</v>
      </c>
      <c r="H626" s="147"/>
      <c r="I626" s="148"/>
      <c r="J626" s="148"/>
      <c r="K626" s="148"/>
      <c r="L626" s="148"/>
      <c r="M626" s="147"/>
      <c r="N626" s="147"/>
      <c r="O626" s="147"/>
      <c r="P626" s="148"/>
      <c r="Q626" s="147"/>
    </row>
    <row r="627" spans="1:17" ht="30" customHeight="1">
      <c r="A627" s="147">
        <v>0</v>
      </c>
      <c r="B627" s="140" t="s">
        <v>1825</v>
      </c>
      <c r="C627" s="143" t="s">
        <v>1358</v>
      </c>
      <c r="D627" s="147"/>
      <c r="E627" s="147"/>
      <c r="F627" s="143"/>
      <c r="G627" s="147">
        <f t="shared" si="42"/>
        <v>0</v>
      </c>
      <c r="H627" s="147"/>
      <c r="I627" s="148"/>
      <c r="J627" s="148"/>
      <c r="K627" s="148"/>
      <c r="L627" s="148"/>
      <c r="M627" s="147"/>
      <c r="N627" s="147"/>
      <c r="O627" s="147"/>
      <c r="P627" s="148"/>
      <c r="Q627" s="147"/>
    </row>
    <row r="628" spans="1:17" ht="30" customHeight="1">
      <c r="A628" s="147">
        <v>0</v>
      </c>
      <c r="B628" s="140" t="s">
        <v>1821</v>
      </c>
      <c r="C628" s="143" t="s">
        <v>1358</v>
      </c>
      <c r="D628" s="147"/>
      <c r="E628" s="147"/>
      <c r="F628" s="143"/>
      <c r="G628" s="147">
        <f t="shared" si="42"/>
        <v>0</v>
      </c>
      <c r="H628" s="147"/>
      <c r="I628" s="148"/>
      <c r="J628" s="148"/>
      <c r="K628" s="148"/>
      <c r="L628" s="148"/>
      <c r="M628" s="147"/>
      <c r="N628" s="147"/>
      <c r="O628" s="147"/>
      <c r="P628" s="148"/>
      <c r="Q628" s="147"/>
    </row>
    <row r="629" spans="1:17" ht="30" customHeight="1">
      <c r="A629" s="147">
        <v>0</v>
      </c>
      <c r="B629" s="140" t="s">
        <v>1780</v>
      </c>
      <c r="C629" s="143" t="s">
        <v>1358</v>
      </c>
      <c r="D629" s="147"/>
      <c r="E629" s="147"/>
      <c r="F629" s="143"/>
      <c r="G629" s="147">
        <f t="shared" si="42"/>
        <v>0</v>
      </c>
      <c r="H629" s="147"/>
      <c r="I629" s="148"/>
      <c r="J629" s="148"/>
      <c r="K629" s="148"/>
      <c r="L629" s="148"/>
      <c r="M629" s="147"/>
      <c r="N629" s="147"/>
      <c r="O629" s="147"/>
      <c r="P629" s="148"/>
      <c r="Q629" s="147"/>
    </row>
    <row r="630" spans="1:17" ht="30" customHeight="1">
      <c r="A630" s="147">
        <v>0</v>
      </c>
      <c r="B630" s="140" t="s">
        <v>1750</v>
      </c>
      <c r="C630" s="143" t="s">
        <v>1358</v>
      </c>
      <c r="D630" s="147"/>
      <c r="E630" s="147"/>
      <c r="F630" s="143"/>
      <c r="G630" s="147">
        <f t="shared" si="42"/>
        <v>0</v>
      </c>
      <c r="H630" s="147"/>
      <c r="I630" s="148"/>
      <c r="J630" s="148"/>
      <c r="K630" s="148"/>
      <c r="L630" s="148"/>
      <c r="M630" s="147"/>
      <c r="N630" s="147"/>
      <c r="O630" s="147"/>
      <c r="P630" s="148"/>
      <c r="Q630" s="147"/>
    </row>
    <row r="631" spans="1:17" ht="30" customHeight="1">
      <c r="A631" s="147">
        <v>0</v>
      </c>
      <c r="B631" s="140" t="s">
        <v>1752</v>
      </c>
      <c r="C631" s="143" t="s">
        <v>1358</v>
      </c>
      <c r="D631" s="147"/>
      <c r="E631" s="147"/>
      <c r="F631" s="143"/>
      <c r="G631" s="147">
        <f t="shared" si="42"/>
        <v>0</v>
      </c>
      <c r="H631" s="147"/>
      <c r="I631" s="148"/>
      <c r="J631" s="148"/>
      <c r="K631" s="148"/>
      <c r="L631" s="148"/>
      <c r="M631" s="147"/>
      <c r="N631" s="147"/>
      <c r="O631" s="147"/>
      <c r="P631" s="148"/>
      <c r="Q631" s="147"/>
    </row>
    <row r="632" spans="1:17" ht="30" customHeight="1">
      <c r="A632" s="147">
        <v>0</v>
      </c>
      <c r="B632" s="140" t="s">
        <v>1658</v>
      </c>
      <c r="C632" s="143" t="s">
        <v>1358</v>
      </c>
      <c r="D632" s="147"/>
      <c r="E632" s="147"/>
      <c r="F632" s="143"/>
      <c r="G632" s="147">
        <f t="shared" si="42"/>
        <v>0</v>
      </c>
      <c r="H632" s="147"/>
      <c r="I632" s="148"/>
      <c r="J632" s="148"/>
      <c r="K632" s="148"/>
      <c r="L632" s="148"/>
      <c r="M632" s="147"/>
      <c r="N632" s="147"/>
      <c r="O632" s="147"/>
      <c r="P632" s="148"/>
      <c r="Q632" s="147"/>
    </row>
    <row r="633" spans="1:17" ht="30" customHeight="1">
      <c r="A633" s="147">
        <v>0</v>
      </c>
      <c r="B633" s="140" t="s">
        <v>1691</v>
      </c>
      <c r="C633" s="143" t="s">
        <v>1358</v>
      </c>
      <c r="D633" s="147"/>
      <c r="E633" s="147"/>
      <c r="F633" s="143"/>
      <c r="G633" s="147">
        <f t="shared" si="42"/>
        <v>0</v>
      </c>
      <c r="H633" s="147"/>
      <c r="I633" s="148"/>
      <c r="J633" s="148"/>
      <c r="K633" s="148"/>
      <c r="L633" s="148"/>
      <c r="M633" s="147"/>
      <c r="N633" s="147"/>
      <c r="O633" s="147"/>
      <c r="P633" s="148"/>
      <c r="Q633" s="147"/>
    </row>
    <row r="634" spans="1:17" ht="30" customHeight="1">
      <c r="A634" s="147">
        <v>0</v>
      </c>
      <c r="B634" s="140" t="s">
        <v>1649</v>
      </c>
      <c r="C634" s="143" t="s">
        <v>1358</v>
      </c>
      <c r="D634" s="147"/>
      <c r="E634" s="147"/>
      <c r="F634" s="143"/>
      <c r="G634" s="147">
        <f t="shared" si="42"/>
        <v>0</v>
      </c>
      <c r="H634" s="147"/>
      <c r="I634" s="148"/>
      <c r="J634" s="148"/>
      <c r="K634" s="148"/>
      <c r="L634" s="148"/>
      <c r="M634" s="147"/>
      <c r="N634" s="147"/>
      <c r="O634" s="147"/>
      <c r="P634" s="148"/>
      <c r="Q634" s="147"/>
    </row>
    <row r="635" spans="1:17" ht="30" customHeight="1">
      <c r="A635" s="147">
        <v>0</v>
      </c>
      <c r="B635" s="140" t="s">
        <v>1586</v>
      </c>
      <c r="C635" s="143" t="s">
        <v>1358</v>
      </c>
      <c r="D635" s="147"/>
      <c r="E635" s="147"/>
      <c r="F635" s="143"/>
      <c r="G635" s="147">
        <f t="shared" si="42"/>
        <v>0</v>
      </c>
      <c r="H635" s="147"/>
      <c r="I635" s="148"/>
      <c r="J635" s="148"/>
      <c r="K635" s="148"/>
      <c r="L635" s="148"/>
      <c r="M635" s="147"/>
      <c r="N635" s="147"/>
      <c r="O635" s="147"/>
      <c r="P635" s="148"/>
      <c r="Q635" s="147"/>
    </row>
    <row r="636" spans="1:17" ht="30" customHeight="1">
      <c r="A636" s="147">
        <v>0</v>
      </c>
      <c r="B636" s="140" t="s">
        <v>1461</v>
      </c>
      <c r="C636" s="143" t="s">
        <v>1358</v>
      </c>
      <c r="D636" s="147"/>
      <c r="E636" s="147"/>
      <c r="F636" s="143"/>
      <c r="G636" s="147">
        <f t="shared" si="42"/>
        <v>0</v>
      </c>
      <c r="H636" s="147"/>
      <c r="I636" s="148"/>
      <c r="J636" s="148"/>
      <c r="K636" s="148"/>
      <c r="L636" s="148"/>
      <c r="M636" s="147"/>
      <c r="N636" s="147"/>
      <c r="O636" s="147"/>
      <c r="P636" s="148"/>
      <c r="Q636" s="147"/>
    </row>
    <row r="637" spans="1:17" ht="30" customHeight="1">
      <c r="A637" s="147">
        <v>0</v>
      </c>
      <c r="B637" s="140" t="s">
        <v>1219</v>
      </c>
      <c r="C637" s="143" t="s">
        <v>1358</v>
      </c>
      <c r="D637" s="147"/>
      <c r="E637" s="147"/>
      <c r="F637" s="143"/>
      <c r="G637" s="147">
        <f t="shared" si="42"/>
        <v>0</v>
      </c>
      <c r="H637" s="147"/>
      <c r="I637" s="148"/>
      <c r="J637" s="148"/>
      <c r="K637" s="148"/>
      <c r="L637" s="148"/>
      <c r="M637" s="147"/>
      <c r="N637" s="147"/>
      <c r="O637" s="147"/>
      <c r="P637" s="148"/>
      <c r="Q637" s="147"/>
    </row>
    <row r="638" spans="1:17" ht="30" customHeight="1">
      <c r="A638" s="147">
        <v>0</v>
      </c>
      <c r="B638" s="140" t="s">
        <v>1336</v>
      </c>
      <c r="C638" s="143" t="s">
        <v>1358</v>
      </c>
      <c r="D638" s="147"/>
      <c r="E638" s="147"/>
      <c r="F638" s="143"/>
      <c r="G638" s="147">
        <f t="shared" si="42"/>
        <v>0</v>
      </c>
      <c r="H638" s="147"/>
      <c r="I638" s="148"/>
      <c r="J638" s="148"/>
      <c r="K638" s="148"/>
      <c r="L638" s="148"/>
      <c r="M638" s="147"/>
      <c r="N638" s="147"/>
      <c r="O638" s="147"/>
      <c r="P638" s="148"/>
      <c r="Q638" s="147"/>
    </row>
    <row r="639" spans="1:17" ht="30" customHeight="1">
      <c r="A639" s="147">
        <v>0</v>
      </c>
      <c r="B639" s="140" t="s">
        <v>123</v>
      </c>
      <c r="C639" s="143" t="s">
        <v>1358</v>
      </c>
      <c r="D639" s="147"/>
      <c r="E639" s="147"/>
      <c r="F639" s="143"/>
      <c r="G639" s="147">
        <f t="shared" si="42"/>
        <v>0</v>
      </c>
      <c r="H639" s="147"/>
      <c r="I639" s="148"/>
      <c r="J639" s="148"/>
      <c r="K639" s="148"/>
      <c r="L639" s="148"/>
      <c r="M639" s="147"/>
      <c r="N639" s="147"/>
      <c r="O639" s="147"/>
      <c r="P639" s="148"/>
      <c r="Q639" s="147"/>
    </row>
    <row r="640" spans="1:17" ht="30" customHeight="1">
      <c r="A640" s="147">
        <v>0</v>
      </c>
      <c r="B640" s="140" t="s">
        <v>1611</v>
      </c>
      <c r="C640" s="143" t="s">
        <v>1358</v>
      </c>
      <c r="D640" s="147"/>
      <c r="E640" s="147"/>
      <c r="F640" s="143"/>
      <c r="G640" s="147">
        <f t="shared" si="42"/>
        <v>0</v>
      </c>
      <c r="H640" s="147"/>
      <c r="I640" s="148"/>
      <c r="J640" s="148"/>
      <c r="K640" s="148"/>
      <c r="L640" s="148"/>
      <c r="M640" s="147"/>
      <c r="N640" s="147"/>
      <c r="O640" s="147"/>
      <c r="P640" s="148"/>
      <c r="Q640" s="147"/>
    </row>
    <row r="641" spans="1:17" ht="30" customHeight="1">
      <c r="A641" s="147">
        <v>0</v>
      </c>
      <c r="B641" s="140" t="s">
        <v>1407</v>
      </c>
      <c r="C641" s="143" t="s">
        <v>1358</v>
      </c>
      <c r="D641" s="147"/>
      <c r="E641" s="147"/>
      <c r="F641" s="143"/>
      <c r="G641" s="147">
        <f t="shared" ref="G641:G672" si="43">(I641*N641)+(J641*O641)+(K641*Q641)+(L641*M641)+(P641*H641)</f>
        <v>0</v>
      </c>
      <c r="H641" s="147"/>
      <c r="I641" s="148"/>
      <c r="J641" s="148"/>
      <c r="K641" s="148"/>
      <c r="L641" s="148"/>
      <c r="M641" s="147"/>
      <c r="N641" s="147"/>
      <c r="O641" s="147"/>
      <c r="P641" s="148"/>
      <c r="Q641" s="147"/>
    </row>
    <row r="642" spans="1:17" ht="30" customHeight="1">
      <c r="A642" s="147">
        <v>0</v>
      </c>
      <c r="B642" s="140" t="s">
        <v>1648</v>
      </c>
      <c r="C642" s="143" t="s">
        <v>1358</v>
      </c>
      <c r="D642" s="147"/>
      <c r="E642" s="147"/>
      <c r="F642" s="143"/>
      <c r="G642" s="147">
        <f t="shared" si="43"/>
        <v>0</v>
      </c>
      <c r="H642" s="147"/>
      <c r="I642" s="148"/>
      <c r="J642" s="148"/>
      <c r="K642" s="148"/>
      <c r="L642" s="148"/>
      <c r="M642" s="147"/>
      <c r="N642" s="147"/>
      <c r="O642" s="147"/>
      <c r="P642" s="148"/>
      <c r="Q642" s="147"/>
    </row>
    <row r="643" spans="1:17" ht="30" customHeight="1">
      <c r="A643" s="147">
        <v>0</v>
      </c>
      <c r="B643" s="140" t="s">
        <v>1005</v>
      </c>
      <c r="C643" s="143" t="s">
        <v>1358</v>
      </c>
      <c r="D643" s="147"/>
      <c r="E643" s="147"/>
      <c r="F643" s="143"/>
      <c r="G643" s="147">
        <f t="shared" si="43"/>
        <v>0</v>
      </c>
      <c r="H643" s="147"/>
      <c r="I643" s="148"/>
      <c r="J643" s="148"/>
      <c r="K643" s="148"/>
      <c r="L643" s="148"/>
      <c r="M643" s="147"/>
      <c r="N643" s="147"/>
      <c r="O643" s="147"/>
      <c r="P643" s="148"/>
      <c r="Q643" s="147"/>
    </row>
    <row r="644" spans="1:17" ht="30" customHeight="1">
      <c r="A644" s="147">
        <v>0</v>
      </c>
      <c r="B644" s="149" t="s">
        <v>29</v>
      </c>
      <c r="C644" s="143" t="s">
        <v>1358</v>
      </c>
      <c r="D644" s="147"/>
      <c r="E644" s="147"/>
      <c r="F644" s="143"/>
      <c r="G644" s="147">
        <f t="shared" si="43"/>
        <v>0</v>
      </c>
      <c r="H644" s="147"/>
      <c r="I644" s="148"/>
      <c r="J644" s="148"/>
      <c r="K644" s="148"/>
      <c r="L644" s="148"/>
      <c r="M644" s="147"/>
      <c r="N644" s="147"/>
      <c r="O644" s="147"/>
      <c r="P644" s="148"/>
      <c r="Q644" s="147"/>
    </row>
    <row r="645" spans="1:17" ht="30" customHeight="1">
      <c r="A645" s="147">
        <v>0</v>
      </c>
      <c r="B645" s="140" t="s">
        <v>800</v>
      </c>
      <c r="C645" s="143" t="s">
        <v>1358</v>
      </c>
      <c r="D645" s="147"/>
      <c r="E645" s="147"/>
      <c r="F645" s="143"/>
      <c r="G645" s="147">
        <f t="shared" si="43"/>
        <v>0</v>
      </c>
      <c r="H645" s="147"/>
      <c r="I645" s="148"/>
      <c r="J645" s="148"/>
      <c r="K645" s="148"/>
      <c r="L645" s="148"/>
      <c r="M645" s="147"/>
      <c r="N645" s="147"/>
      <c r="O645" s="147"/>
      <c r="P645" s="148"/>
      <c r="Q645" s="147"/>
    </row>
    <row r="646" spans="1:17" ht="30" customHeight="1">
      <c r="A646" s="147">
        <v>0</v>
      </c>
      <c r="B646" s="140" t="s">
        <v>1478</v>
      </c>
      <c r="C646" s="143" t="s">
        <v>1358</v>
      </c>
      <c r="D646" s="147"/>
      <c r="E646" s="147"/>
      <c r="F646" s="143"/>
      <c r="G646" s="147">
        <f t="shared" si="43"/>
        <v>0</v>
      </c>
      <c r="H646" s="147"/>
      <c r="I646" s="148"/>
      <c r="J646" s="148"/>
      <c r="K646" s="148"/>
      <c r="L646" s="148"/>
      <c r="M646" s="147"/>
      <c r="N646" s="147"/>
      <c r="O646" s="147"/>
      <c r="P646" s="148"/>
      <c r="Q646" s="147"/>
    </row>
    <row r="647" spans="1:17" ht="30" customHeight="1">
      <c r="A647" s="147">
        <v>0</v>
      </c>
      <c r="B647" s="140" t="s">
        <v>1411</v>
      </c>
      <c r="C647" s="143" t="s">
        <v>1358</v>
      </c>
      <c r="D647" s="147"/>
      <c r="E647" s="147"/>
      <c r="F647" s="143"/>
      <c r="G647" s="147">
        <f t="shared" si="43"/>
        <v>0</v>
      </c>
      <c r="H647" s="147"/>
      <c r="I647" s="148"/>
      <c r="J647" s="148"/>
      <c r="K647" s="148"/>
      <c r="L647" s="148"/>
      <c r="M647" s="147"/>
      <c r="N647" s="147"/>
      <c r="O647" s="147"/>
      <c r="P647" s="148"/>
      <c r="Q647" s="147"/>
    </row>
    <row r="648" spans="1:17" ht="30" customHeight="1">
      <c r="A648" s="147">
        <v>0</v>
      </c>
      <c r="B648" s="140" t="s">
        <v>1150</v>
      </c>
      <c r="C648" s="143" t="s">
        <v>1358</v>
      </c>
      <c r="D648" s="147"/>
      <c r="E648" s="147"/>
      <c r="F648" s="143"/>
      <c r="G648" s="147">
        <f t="shared" si="43"/>
        <v>0</v>
      </c>
      <c r="H648" s="147"/>
      <c r="I648" s="148"/>
      <c r="J648" s="148"/>
      <c r="K648" s="148"/>
      <c r="L648" s="148"/>
      <c r="M648" s="147"/>
      <c r="N648" s="147"/>
      <c r="O648" s="147"/>
      <c r="P648" s="148"/>
      <c r="Q648" s="147"/>
    </row>
    <row r="649" spans="1:17" ht="30" customHeight="1">
      <c r="A649" s="147">
        <v>0</v>
      </c>
      <c r="B649" s="140" t="s">
        <v>1653</v>
      </c>
      <c r="C649" s="143" t="s">
        <v>1358</v>
      </c>
      <c r="D649" s="147"/>
      <c r="E649" s="147"/>
      <c r="F649" s="143"/>
      <c r="G649" s="147">
        <f t="shared" si="43"/>
        <v>0</v>
      </c>
      <c r="H649" s="147"/>
      <c r="I649" s="148"/>
      <c r="J649" s="148"/>
      <c r="K649" s="148"/>
      <c r="L649" s="148"/>
      <c r="M649" s="147"/>
      <c r="N649" s="147"/>
      <c r="O649" s="147"/>
      <c r="P649" s="148"/>
      <c r="Q649" s="147"/>
    </row>
    <row r="650" spans="1:17" ht="30" customHeight="1">
      <c r="A650" s="147">
        <v>0</v>
      </c>
      <c r="B650" s="140" t="s">
        <v>1620</v>
      </c>
      <c r="C650" s="143" t="s">
        <v>1358</v>
      </c>
      <c r="D650" s="147"/>
      <c r="E650" s="147"/>
      <c r="F650" s="143"/>
      <c r="G650" s="147">
        <f t="shared" si="43"/>
        <v>0</v>
      </c>
      <c r="H650" s="147"/>
      <c r="I650" s="148"/>
      <c r="J650" s="148"/>
      <c r="K650" s="148"/>
      <c r="L650" s="148"/>
      <c r="M650" s="147"/>
      <c r="N650" s="147"/>
      <c r="O650" s="147"/>
      <c r="P650" s="148"/>
      <c r="Q650" s="147"/>
    </row>
    <row r="651" spans="1:17" ht="30" customHeight="1">
      <c r="A651" s="147">
        <v>0</v>
      </c>
      <c r="B651" s="140" t="s">
        <v>1630</v>
      </c>
      <c r="C651" s="143" t="s">
        <v>1358</v>
      </c>
      <c r="D651" s="147"/>
      <c r="E651" s="147"/>
      <c r="F651" s="143"/>
      <c r="G651" s="147">
        <f t="shared" si="43"/>
        <v>0</v>
      </c>
      <c r="H651" s="147"/>
      <c r="I651" s="148"/>
      <c r="J651" s="148"/>
      <c r="K651" s="148"/>
      <c r="L651" s="148"/>
      <c r="M651" s="147"/>
      <c r="N651" s="147"/>
      <c r="O651" s="147"/>
      <c r="P651" s="148"/>
      <c r="Q651" s="147"/>
    </row>
    <row r="652" spans="1:17" ht="30" customHeight="1">
      <c r="A652" s="147">
        <v>0</v>
      </c>
      <c r="B652" s="140" t="s">
        <v>1629</v>
      </c>
      <c r="C652" s="143" t="s">
        <v>1358</v>
      </c>
      <c r="D652" s="147"/>
      <c r="E652" s="147"/>
      <c r="F652" s="143"/>
      <c r="G652" s="147">
        <f t="shared" si="43"/>
        <v>0</v>
      </c>
      <c r="H652" s="147"/>
      <c r="I652" s="148"/>
      <c r="J652" s="148"/>
      <c r="K652" s="148"/>
      <c r="L652" s="148"/>
      <c r="M652" s="147"/>
      <c r="N652" s="147"/>
      <c r="O652" s="147"/>
      <c r="P652" s="148"/>
      <c r="Q652" s="147"/>
    </row>
    <row r="653" spans="1:17" ht="30" customHeight="1">
      <c r="A653" s="147">
        <v>0</v>
      </c>
      <c r="B653" s="140" t="s">
        <v>1976</v>
      </c>
      <c r="C653" s="143" t="s">
        <v>1058</v>
      </c>
      <c r="D653" s="147"/>
      <c r="E653" s="147"/>
      <c r="F653" s="143"/>
      <c r="G653" s="147">
        <f t="shared" si="43"/>
        <v>0</v>
      </c>
      <c r="H653" s="147"/>
      <c r="I653" s="148"/>
      <c r="J653" s="148"/>
      <c r="K653" s="148"/>
      <c r="L653" s="148"/>
      <c r="M653" s="147"/>
      <c r="N653" s="147"/>
      <c r="O653" s="147"/>
      <c r="P653" s="148"/>
      <c r="Q653" s="147"/>
    </row>
    <row r="654" spans="1:17" ht="30" customHeight="1">
      <c r="A654" s="147">
        <v>0</v>
      </c>
      <c r="B654" s="140" t="s">
        <v>1959</v>
      </c>
      <c r="C654" s="143" t="s">
        <v>1058</v>
      </c>
      <c r="D654" s="147"/>
      <c r="E654" s="147"/>
      <c r="F654" s="143"/>
      <c r="G654" s="147">
        <f t="shared" si="43"/>
        <v>0</v>
      </c>
      <c r="H654" s="147"/>
      <c r="I654" s="148"/>
      <c r="J654" s="148"/>
      <c r="K654" s="148"/>
      <c r="L654" s="148"/>
      <c r="M654" s="147"/>
      <c r="N654" s="147"/>
      <c r="O654" s="147"/>
      <c r="P654" s="148"/>
      <c r="Q654" s="147"/>
    </row>
    <row r="655" spans="1:17" ht="30" customHeight="1">
      <c r="A655" s="147">
        <v>0</v>
      </c>
      <c r="B655" s="140" t="s">
        <v>1965</v>
      </c>
      <c r="C655" s="143" t="s">
        <v>1058</v>
      </c>
      <c r="D655" s="147"/>
      <c r="E655" s="147"/>
      <c r="F655" s="143"/>
      <c r="G655" s="147">
        <f t="shared" si="43"/>
        <v>0</v>
      </c>
      <c r="H655" s="147"/>
      <c r="I655" s="148"/>
      <c r="J655" s="148"/>
      <c r="K655" s="148"/>
      <c r="L655" s="148"/>
      <c r="M655" s="147"/>
      <c r="N655" s="147"/>
      <c r="O655" s="147"/>
      <c r="P655" s="148"/>
      <c r="Q655" s="147"/>
    </row>
    <row r="656" spans="1:17" ht="30" customHeight="1">
      <c r="A656" s="147">
        <v>0</v>
      </c>
      <c r="B656" s="140" t="s">
        <v>1969</v>
      </c>
      <c r="C656" s="143" t="s">
        <v>1058</v>
      </c>
      <c r="D656" s="147"/>
      <c r="E656" s="147"/>
      <c r="F656" s="143"/>
      <c r="G656" s="147">
        <f t="shared" si="43"/>
        <v>0</v>
      </c>
      <c r="H656" s="147"/>
      <c r="I656" s="148"/>
      <c r="J656" s="148"/>
      <c r="K656" s="148"/>
      <c r="L656" s="148"/>
      <c r="M656" s="147"/>
      <c r="N656" s="147"/>
      <c r="O656" s="147"/>
      <c r="P656" s="148"/>
      <c r="Q656" s="147"/>
    </row>
    <row r="657" spans="1:17" ht="30" customHeight="1">
      <c r="A657" s="147">
        <v>0</v>
      </c>
      <c r="B657" s="140" t="s">
        <v>1975</v>
      </c>
      <c r="C657" s="143" t="s">
        <v>1058</v>
      </c>
      <c r="D657" s="147"/>
      <c r="E657" s="147"/>
      <c r="F657" s="143"/>
      <c r="G657" s="147">
        <f t="shared" si="43"/>
        <v>0</v>
      </c>
      <c r="H657" s="147"/>
      <c r="I657" s="148"/>
      <c r="J657" s="148"/>
      <c r="K657" s="148"/>
      <c r="L657" s="148"/>
      <c r="M657" s="147"/>
      <c r="N657" s="147"/>
      <c r="O657" s="147"/>
      <c r="P657" s="148"/>
      <c r="Q657" s="147"/>
    </row>
    <row r="658" spans="1:17" ht="30" customHeight="1">
      <c r="A658" s="147">
        <v>0</v>
      </c>
      <c r="B658" s="140" t="s">
        <v>1626</v>
      </c>
      <c r="C658" s="143" t="s">
        <v>1058</v>
      </c>
      <c r="D658" s="147"/>
      <c r="E658" s="147"/>
      <c r="F658" s="143"/>
      <c r="G658" s="147">
        <f t="shared" si="43"/>
        <v>0</v>
      </c>
      <c r="H658" s="147"/>
      <c r="I658" s="148"/>
      <c r="J658" s="148"/>
      <c r="K658" s="148"/>
      <c r="L658" s="148"/>
      <c r="M658" s="147"/>
      <c r="N658" s="147"/>
      <c r="O658" s="147"/>
      <c r="P658" s="148"/>
      <c r="Q658" s="147"/>
    </row>
    <row r="659" spans="1:17" ht="30" customHeight="1">
      <c r="A659" s="147">
        <v>0</v>
      </c>
      <c r="B659" s="140" t="s">
        <v>1655</v>
      </c>
      <c r="C659" s="143" t="s">
        <v>1058</v>
      </c>
      <c r="D659" s="147"/>
      <c r="E659" s="147"/>
      <c r="F659" s="143"/>
      <c r="G659" s="147">
        <f t="shared" si="43"/>
        <v>0</v>
      </c>
      <c r="H659" s="147"/>
      <c r="I659" s="148"/>
      <c r="J659" s="148"/>
      <c r="K659" s="148"/>
      <c r="L659" s="148"/>
      <c r="M659" s="147"/>
      <c r="N659" s="147"/>
      <c r="O659" s="147"/>
      <c r="P659" s="148"/>
      <c r="Q659" s="147"/>
    </row>
    <row r="660" spans="1:17" ht="30" customHeight="1">
      <c r="A660" s="147">
        <v>0</v>
      </c>
      <c r="B660" s="140" t="s">
        <v>1502</v>
      </c>
      <c r="C660" s="143" t="s">
        <v>1058</v>
      </c>
      <c r="D660" s="147"/>
      <c r="E660" s="147"/>
      <c r="F660" s="143"/>
      <c r="G660" s="147">
        <f t="shared" si="43"/>
        <v>0</v>
      </c>
      <c r="H660" s="147"/>
      <c r="I660" s="148"/>
      <c r="J660" s="148"/>
      <c r="K660" s="148"/>
      <c r="L660" s="148"/>
      <c r="M660" s="147"/>
      <c r="N660" s="147"/>
      <c r="O660" s="147"/>
      <c r="P660" s="148"/>
      <c r="Q660" s="147"/>
    </row>
    <row r="661" spans="1:17" ht="30" customHeight="1">
      <c r="A661" s="147">
        <v>0</v>
      </c>
      <c r="B661" s="140" t="s">
        <v>1623</v>
      </c>
      <c r="C661" s="143" t="s">
        <v>1058</v>
      </c>
      <c r="D661" s="147"/>
      <c r="E661" s="147"/>
      <c r="F661" s="143"/>
      <c r="G661" s="147">
        <f t="shared" si="43"/>
        <v>0</v>
      </c>
      <c r="H661" s="147"/>
      <c r="I661" s="148"/>
      <c r="J661" s="148"/>
      <c r="K661" s="148"/>
      <c r="L661" s="148"/>
      <c r="M661" s="147"/>
      <c r="N661" s="147"/>
      <c r="O661" s="147"/>
      <c r="P661" s="148"/>
      <c r="Q661" s="147"/>
    </row>
    <row r="662" spans="1:17" ht="30" customHeight="1">
      <c r="A662" s="147">
        <v>0</v>
      </c>
      <c r="B662" s="140" t="s">
        <v>1624</v>
      </c>
      <c r="C662" s="143" t="s">
        <v>1058</v>
      </c>
      <c r="D662" s="147"/>
      <c r="E662" s="147"/>
      <c r="F662" s="143"/>
      <c r="G662" s="147">
        <f t="shared" si="43"/>
        <v>0</v>
      </c>
      <c r="H662" s="147"/>
      <c r="I662" s="148"/>
      <c r="J662" s="148"/>
      <c r="K662" s="148"/>
      <c r="L662" s="148"/>
      <c r="M662" s="147"/>
      <c r="N662" s="147"/>
      <c r="O662" s="147"/>
      <c r="P662" s="148"/>
      <c r="Q662" s="147"/>
    </row>
    <row r="663" spans="1:17" ht="30" customHeight="1">
      <c r="A663" s="147">
        <v>0</v>
      </c>
      <c r="B663" s="140" t="s">
        <v>1628</v>
      </c>
      <c r="C663" s="143" t="s">
        <v>1058</v>
      </c>
      <c r="D663" s="147"/>
      <c r="E663" s="147"/>
      <c r="F663" s="143"/>
      <c r="G663" s="147">
        <f t="shared" si="43"/>
        <v>0</v>
      </c>
      <c r="H663" s="147"/>
      <c r="I663" s="148"/>
      <c r="J663" s="148"/>
      <c r="K663" s="148"/>
      <c r="L663" s="148"/>
      <c r="M663" s="147"/>
      <c r="N663" s="147"/>
      <c r="O663" s="147"/>
      <c r="P663" s="148"/>
      <c r="Q663" s="147"/>
    </row>
    <row r="664" spans="1:17" ht="30" customHeight="1">
      <c r="A664" s="147">
        <v>0</v>
      </c>
      <c r="B664" s="140" t="s">
        <v>1581</v>
      </c>
      <c r="C664" s="143" t="s">
        <v>1058</v>
      </c>
      <c r="D664" s="147"/>
      <c r="E664" s="147"/>
      <c r="F664" s="143"/>
      <c r="G664" s="147">
        <f t="shared" si="43"/>
        <v>0</v>
      </c>
      <c r="H664" s="147"/>
      <c r="I664" s="148"/>
      <c r="J664" s="148"/>
      <c r="K664" s="148"/>
      <c r="L664" s="148"/>
      <c r="M664" s="147"/>
      <c r="N664" s="147"/>
      <c r="O664" s="147"/>
      <c r="P664" s="148"/>
      <c r="Q664" s="147"/>
    </row>
    <row r="665" spans="1:17" ht="30" customHeight="1">
      <c r="A665" s="147">
        <v>0</v>
      </c>
      <c r="B665" s="140" t="s">
        <v>1567</v>
      </c>
      <c r="C665" s="143" t="s">
        <v>1058</v>
      </c>
      <c r="D665" s="147"/>
      <c r="E665" s="147"/>
      <c r="F665" s="143"/>
      <c r="G665" s="147">
        <f t="shared" si="43"/>
        <v>0</v>
      </c>
      <c r="H665" s="147"/>
      <c r="I665" s="148"/>
      <c r="J665" s="148"/>
      <c r="K665" s="148"/>
      <c r="L665" s="148"/>
      <c r="M665" s="147"/>
      <c r="N665" s="147"/>
      <c r="O665" s="147"/>
      <c r="P665" s="148"/>
      <c r="Q665" s="147"/>
    </row>
    <row r="666" spans="1:17" ht="30" customHeight="1">
      <c r="A666" s="147">
        <v>0</v>
      </c>
      <c r="B666" s="140" t="s">
        <v>1627</v>
      </c>
      <c r="C666" s="143" t="s">
        <v>1058</v>
      </c>
      <c r="D666" s="147"/>
      <c r="E666" s="147"/>
      <c r="F666" s="143"/>
      <c r="G666" s="147">
        <f t="shared" si="43"/>
        <v>0</v>
      </c>
      <c r="H666" s="147"/>
      <c r="I666" s="148"/>
      <c r="J666" s="148"/>
      <c r="K666" s="148"/>
      <c r="L666" s="148"/>
      <c r="M666" s="147"/>
      <c r="N666" s="147"/>
      <c r="O666" s="147"/>
      <c r="P666" s="148"/>
      <c r="Q666" s="147"/>
    </row>
    <row r="667" spans="1:17" ht="30" customHeight="1">
      <c r="A667" s="147">
        <v>0</v>
      </c>
      <c r="B667" s="140" t="s">
        <v>1880</v>
      </c>
      <c r="C667" s="143" t="s">
        <v>73</v>
      </c>
      <c r="D667" s="147"/>
      <c r="E667" s="147"/>
      <c r="F667" s="143"/>
      <c r="G667" s="147">
        <f t="shared" si="43"/>
        <v>0</v>
      </c>
      <c r="H667" s="147"/>
      <c r="I667" s="148"/>
      <c r="J667" s="148"/>
      <c r="K667" s="148"/>
      <c r="L667" s="148"/>
      <c r="M667" s="147"/>
      <c r="N667" s="147"/>
      <c r="O667" s="147"/>
      <c r="P667" s="148"/>
      <c r="Q667" s="147"/>
    </row>
    <row r="668" spans="1:17" ht="30" customHeight="1">
      <c r="A668" s="147">
        <v>0</v>
      </c>
      <c r="B668" s="140" t="s">
        <v>1687</v>
      </c>
      <c r="C668" s="143" t="s">
        <v>73</v>
      </c>
      <c r="D668" s="147"/>
      <c r="E668" s="147"/>
      <c r="F668" s="143"/>
      <c r="G668" s="147">
        <f t="shared" si="43"/>
        <v>0</v>
      </c>
      <c r="H668" s="147"/>
      <c r="I668" s="148"/>
      <c r="J668" s="148"/>
      <c r="K668" s="148"/>
      <c r="L668" s="148"/>
      <c r="M668" s="147"/>
      <c r="N668" s="147"/>
      <c r="O668" s="147"/>
      <c r="P668" s="148"/>
      <c r="Q668" s="147"/>
    </row>
    <row r="669" spans="1:17" ht="30" customHeight="1">
      <c r="A669" s="147">
        <v>0</v>
      </c>
      <c r="B669" s="140" t="s">
        <v>1697</v>
      </c>
      <c r="C669" s="143" t="s">
        <v>73</v>
      </c>
      <c r="D669" s="147"/>
      <c r="E669" s="147"/>
      <c r="F669" s="143"/>
      <c r="G669" s="147">
        <f t="shared" si="43"/>
        <v>0</v>
      </c>
      <c r="H669" s="147"/>
      <c r="I669" s="148"/>
      <c r="J669" s="148"/>
      <c r="K669" s="148"/>
      <c r="L669" s="148"/>
      <c r="M669" s="147"/>
      <c r="N669" s="147"/>
      <c r="O669" s="147"/>
      <c r="P669" s="148"/>
      <c r="Q669" s="147"/>
    </row>
    <row r="670" spans="1:17" ht="30" customHeight="1">
      <c r="A670" s="147">
        <v>0</v>
      </c>
      <c r="B670" s="140" t="s">
        <v>1298</v>
      </c>
      <c r="C670" s="143" t="s">
        <v>73</v>
      </c>
      <c r="D670" s="147"/>
      <c r="E670" s="147"/>
      <c r="F670" s="143"/>
      <c r="G670" s="147">
        <f t="shared" si="43"/>
        <v>0</v>
      </c>
      <c r="H670" s="147"/>
      <c r="I670" s="148"/>
      <c r="J670" s="148"/>
      <c r="K670" s="148"/>
      <c r="L670" s="148"/>
      <c r="M670" s="147"/>
      <c r="N670" s="147"/>
      <c r="O670" s="147"/>
      <c r="P670" s="148"/>
      <c r="Q670" s="147"/>
    </row>
    <row r="671" spans="1:17" ht="30" customHeight="1">
      <c r="A671" s="147">
        <v>0</v>
      </c>
      <c r="B671" s="140" t="s">
        <v>1504</v>
      </c>
      <c r="C671" s="143" t="s">
        <v>73</v>
      </c>
      <c r="D671" s="147"/>
      <c r="E671" s="147"/>
      <c r="F671" s="143"/>
      <c r="G671" s="147">
        <f t="shared" si="43"/>
        <v>0</v>
      </c>
      <c r="H671" s="147"/>
      <c r="I671" s="148"/>
      <c r="J671" s="148"/>
      <c r="K671" s="148"/>
      <c r="L671" s="148"/>
      <c r="M671" s="147"/>
      <c r="N671" s="147"/>
      <c r="O671" s="147"/>
      <c r="P671" s="148"/>
      <c r="Q671" s="147"/>
    </row>
    <row r="672" spans="1:17" ht="30" customHeight="1">
      <c r="A672" s="147">
        <v>0</v>
      </c>
      <c r="B672" s="140" t="s">
        <v>998</v>
      </c>
      <c r="C672" s="143" t="s">
        <v>73</v>
      </c>
      <c r="D672" s="147"/>
      <c r="E672" s="147"/>
      <c r="F672" s="143"/>
      <c r="G672" s="147">
        <f t="shared" si="43"/>
        <v>0</v>
      </c>
      <c r="H672" s="147"/>
      <c r="I672" s="148"/>
      <c r="J672" s="148"/>
      <c r="K672" s="148"/>
      <c r="L672" s="148"/>
      <c r="M672" s="147"/>
      <c r="N672" s="147"/>
      <c r="O672" s="147"/>
      <c r="P672" s="148"/>
      <c r="Q672" s="147"/>
    </row>
    <row r="673" spans="1:17" ht="30" customHeight="1">
      <c r="A673" s="147">
        <v>0</v>
      </c>
      <c r="B673" s="140" t="s">
        <v>1682</v>
      </c>
      <c r="C673" s="143" t="s">
        <v>1357</v>
      </c>
      <c r="D673" s="147"/>
      <c r="E673" s="147"/>
      <c r="F673" s="143"/>
      <c r="G673" s="147">
        <f t="shared" ref="G673:G704" si="44">(I673*N673)+(J673*O673)+(K673*Q673)+(L673*M673)+(P673*H673)</f>
        <v>0</v>
      </c>
      <c r="H673" s="147"/>
      <c r="I673" s="148"/>
      <c r="J673" s="148"/>
      <c r="K673" s="148"/>
      <c r="L673" s="148"/>
      <c r="M673" s="147">
        <v>-100</v>
      </c>
      <c r="N673" s="147">
        <v>25</v>
      </c>
      <c r="O673" s="147">
        <v>25</v>
      </c>
      <c r="P673" s="148"/>
      <c r="Q673" s="147">
        <v>100</v>
      </c>
    </row>
    <row r="674" spans="1:17" ht="30" customHeight="1">
      <c r="A674" s="147">
        <v>0</v>
      </c>
      <c r="B674" s="140" t="s">
        <v>1617</v>
      </c>
      <c r="C674" s="143" t="s">
        <v>1357</v>
      </c>
      <c r="D674" s="147"/>
      <c r="E674" s="147"/>
      <c r="F674" s="143"/>
      <c r="G674" s="147">
        <f t="shared" si="44"/>
        <v>0</v>
      </c>
      <c r="H674" s="147"/>
      <c r="I674" s="148"/>
      <c r="J674" s="148"/>
      <c r="K674" s="148"/>
      <c r="L674" s="148"/>
      <c r="M674" s="147">
        <v>-100</v>
      </c>
      <c r="N674" s="147">
        <v>25</v>
      </c>
      <c r="O674" s="147">
        <v>25</v>
      </c>
      <c r="P674" s="148"/>
      <c r="Q674" s="147">
        <v>100</v>
      </c>
    </row>
    <row r="675" spans="1:17" ht="30" customHeight="1">
      <c r="A675" s="147">
        <v>0</v>
      </c>
      <c r="B675" s="140" t="s">
        <v>1698</v>
      </c>
      <c r="C675" s="143" t="s">
        <v>1357</v>
      </c>
      <c r="D675" s="147"/>
      <c r="E675" s="147"/>
      <c r="F675" s="143"/>
      <c r="G675" s="147">
        <f t="shared" si="44"/>
        <v>0</v>
      </c>
      <c r="H675" s="147"/>
      <c r="I675" s="148"/>
      <c r="J675" s="148"/>
      <c r="K675" s="148"/>
      <c r="L675" s="148"/>
      <c r="M675" s="147">
        <v>-100</v>
      </c>
      <c r="N675" s="147">
        <v>25</v>
      </c>
      <c r="O675" s="147">
        <v>25</v>
      </c>
      <c r="P675" s="148"/>
      <c r="Q675" s="147">
        <v>100</v>
      </c>
    </row>
    <row r="676" spans="1:17" ht="30" customHeight="1">
      <c r="A676" s="147">
        <v>0</v>
      </c>
      <c r="B676" s="140" t="s">
        <v>1688</v>
      </c>
      <c r="C676" s="143" t="s">
        <v>1357</v>
      </c>
      <c r="D676" s="147"/>
      <c r="E676" s="147"/>
      <c r="F676" s="143"/>
      <c r="G676" s="147">
        <f t="shared" si="44"/>
        <v>0</v>
      </c>
      <c r="H676" s="147"/>
      <c r="I676" s="148"/>
      <c r="J676" s="148"/>
      <c r="K676" s="148"/>
      <c r="L676" s="148"/>
      <c r="M676" s="147">
        <v>-100</v>
      </c>
      <c r="N676" s="147">
        <v>25</v>
      </c>
      <c r="O676" s="147">
        <v>25</v>
      </c>
      <c r="P676" s="148"/>
      <c r="Q676" s="147">
        <v>100</v>
      </c>
    </row>
    <row r="677" spans="1:17" ht="30" customHeight="1">
      <c r="A677" s="147">
        <v>0</v>
      </c>
      <c r="B677" s="140" t="s">
        <v>904</v>
      </c>
      <c r="C677" s="143" t="s">
        <v>1357</v>
      </c>
      <c r="D677" s="147"/>
      <c r="E677" s="147"/>
      <c r="F677" s="143"/>
      <c r="G677" s="147">
        <f t="shared" si="44"/>
        <v>0</v>
      </c>
      <c r="H677" s="147"/>
      <c r="I677" s="148"/>
      <c r="J677" s="148"/>
      <c r="K677" s="148"/>
      <c r="L677" s="148"/>
      <c r="M677" s="147">
        <v>-100</v>
      </c>
      <c r="N677" s="147">
        <v>25</v>
      </c>
      <c r="O677" s="147">
        <v>25</v>
      </c>
      <c r="P677" s="148"/>
      <c r="Q677" s="147">
        <v>100</v>
      </c>
    </row>
    <row r="678" spans="1:17" ht="30" customHeight="1">
      <c r="A678" s="147">
        <v>0</v>
      </c>
      <c r="B678" s="140" t="s">
        <v>1974</v>
      </c>
      <c r="C678" s="143" t="s">
        <v>1357</v>
      </c>
      <c r="D678" s="147"/>
      <c r="E678" s="147"/>
      <c r="F678" s="143"/>
      <c r="G678" s="147">
        <f t="shared" si="44"/>
        <v>0</v>
      </c>
      <c r="H678" s="147"/>
      <c r="I678" s="148"/>
      <c r="J678" s="148"/>
      <c r="K678" s="148"/>
      <c r="L678" s="148"/>
      <c r="M678" s="147"/>
      <c r="N678" s="147"/>
      <c r="O678" s="147"/>
      <c r="P678" s="148"/>
      <c r="Q678" s="147"/>
    </row>
    <row r="679" spans="1:17" ht="30" customHeight="1">
      <c r="A679" s="147">
        <v>0</v>
      </c>
      <c r="B679" s="140" t="s">
        <v>1877</v>
      </c>
      <c r="C679" s="143" t="s">
        <v>1357</v>
      </c>
      <c r="D679" s="147"/>
      <c r="E679" s="147"/>
      <c r="F679" s="143"/>
      <c r="G679" s="147">
        <f t="shared" si="44"/>
        <v>0</v>
      </c>
      <c r="H679" s="147"/>
      <c r="I679" s="148"/>
      <c r="J679" s="148"/>
      <c r="K679" s="148"/>
      <c r="L679" s="148"/>
      <c r="M679" s="147"/>
      <c r="N679" s="147"/>
      <c r="O679" s="147"/>
      <c r="P679" s="148"/>
      <c r="Q679" s="147"/>
    </row>
    <row r="680" spans="1:17" ht="30" customHeight="1">
      <c r="A680" s="147">
        <v>0</v>
      </c>
      <c r="B680" s="140" t="s">
        <v>1758</v>
      </c>
      <c r="C680" s="143" t="s">
        <v>1357</v>
      </c>
      <c r="D680" s="147"/>
      <c r="E680" s="147"/>
      <c r="F680" s="143"/>
      <c r="G680" s="147">
        <f t="shared" si="44"/>
        <v>0</v>
      </c>
      <c r="H680" s="147"/>
      <c r="I680" s="148"/>
      <c r="J680" s="148"/>
      <c r="K680" s="148"/>
      <c r="L680" s="148"/>
      <c r="M680" s="147"/>
      <c r="N680" s="147"/>
      <c r="O680" s="147"/>
      <c r="P680" s="148"/>
      <c r="Q680" s="147"/>
    </row>
    <row r="681" spans="1:17" ht="30" customHeight="1">
      <c r="A681" s="147">
        <v>0</v>
      </c>
      <c r="B681" s="140" t="s">
        <v>1874</v>
      </c>
      <c r="C681" s="143" t="s">
        <v>1357</v>
      </c>
      <c r="D681" s="147"/>
      <c r="E681" s="147"/>
      <c r="F681" s="143"/>
      <c r="G681" s="147">
        <f t="shared" si="44"/>
        <v>0</v>
      </c>
      <c r="H681" s="147"/>
      <c r="I681" s="148"/>
      <c r="J681" s="148"/>
      <c r="K681" s="148"/>
      <c r="L681" s="148"/>
      <c r="M681" s="147"/>
      <c r="N681" s="147"/>
      <c r="O681" s="147"/>
      <c r="P681" s="148"/>
      <c r="Q681" s="147"/>
    </row>
    <row r="682" spans="1:17" ht="30" customHeight="1">
      <c r="A682" s="147">
        <v>0</v>
      </c>
      <c r="B682" s="140" t="s">
        <v>1875</v>
      </c>
      <c r="C682" s="143" t="s">
        <v>1357</v>
      </c>
      <c r="D682" s="147"/>
      <c r="E682" s="147"/>
      <c r="F682" s="143"/>
      <c r="G682" s="147">
        <f t="shared" si="44"/>
        <v>0</v>
      </c>
      <c r="H682" s="147"/>
      <c r="I682" s="148"/>
      <c r="J682" s="148"/>
      <c r="K682" s="148"/>
      <c r="L682" s="148"/>
      <c r="M682" s="147"/>
      <c r="N682" s="147"/>
      <c r="O682" s="147"/>
      <c r="P682" s="148"/>
      <c r="Q682" s="147"/>
    </row>
    <row r="683" spans="1:17" ht="30" customHeight="1">
      <c r="A683" s="147">
        <v>0</v>
      </c>
      <c r="B683" s="140" t="s">
        <v>1966</v>
      </c>
      <c r="C683" s="143" t="s">
        <v>1357</v>
      </c>
      <c r="D683" s="147"/>
      <c r="E683" s="147"/>
      <c r="F683" s="143"/>
      <c r="G683" s="147">
        <f t="shared" si="44"/>
        <v>0</v>
      </c>
      <c r="H683" s="147"/>
      <c r="I683" s="148"/>
      <c r="J683" s="148"/>
      <c r="K683" s="148"/>
      <c r="L683" s="148"/>
      <c r="M683" s="147"/>
      <c r="N683" s="147"/>
      <c r="O683" s="147"/>
      <c r="P683" s="148"/>
      <c r="Q683" s="147"/>
    </row>
    <row r="684" spans="1:17" ht="30" customHeight="1">
      <c r="A684" s="147">
        <v>0</v>
      </c>
      <c r="B684" s="140" t="s">
        <v>1968</v>
      </c>
      <c r="C684" s="143" t="s">
        <v>1357</v>
      </c>
      <c r="D684" s="147"/>
      <c r="E684" s="147"/>
      <c r="F684" s="143"/>
      <c r="G684" s="147">
        <f t="shared" si="44"/>
        <v>0</v>
      </c>
      <c r="H684" s="147"/>
      <c r="I684" s="148"/>
      <c r="J684" s="148"/>
      <c r="K684" s="148"/>
      <c r="L684" s="148"/>
      <c r="M684" s="147"/>
      <c r="N684" s="147"/>
      <c r="O684" s="147"/>
      <c r="P684" s="148"/>
      <c r="Q684" s="147"/>
    </row>
    <row r="685" spans="1:17" ht="30" customHeight="1">
      <c r="A685" s="147">
        <v>0</v>
      </c>
      <c r="B685" s="140" t="s">
        <v>920</v>
      </c>
      <c r="C685" s="143" t="s">
        <v>1357</v>
      </c>
      <c r="D685" s="147"/>
      <c r="E685" s="147"/>
      <c r="F685" s="143"/>
      <c r="G685" s="147">
        <f t="shared" si="44"/>
        <v>0</v>
      </c>
      <c r="H685" s="147"/>
      <c r="I685" s="148"/>
      <c r="J685" s="148"/>
      <c r="K685" s="148"/>
      <c r="L685" s="148"/>
      <c r="M685" s="147"/>
      <c r="N685" s="147"/>
      <c r="O685" s="147"/>
      <c r="P685" s="148"/>
      <c r="Q685" s="147"/>
    </row>
    <row r="686" spans="1:17" ht="30" customHeight="1">
      <c r="A686" s="147">
        <v>0</v>
      </c>
      <c r="B686" s="140" t="s">
        <v>1786</v>
      </c>
      <c r="C686" s="143" t="s">
        <v>1357</v>
      </c>
      <c r="D686" s="147"/>
      <c r="E686" s="147"/>
      <c r="F686" s="143"/>
      <c r="G686" s="147">
        <f t="shared" si="44"/>
        <v>0</v>
      </c>
      <c r="H686" s="147"/>
      <c r="I686" s="148"/>
      <c r="J686" s="148"/>
      <c r="K686" s="148"/>
      <c r="L686" s="148"/>
      <c r="M686" s="147"/>
      <c r="N686" s="147"/>
      <c r="O686" s="147"/>
      <c r="P686" s="148"/>
      <c r="Q686" s="147"/>
    </row>
    <row r="687" spans="1:17" ht="30" customHeight="1">
      <c r="A687" s="147">
        <v>0</v>
      </c>
      <c r="B687" s="140" t="s">
        <v>1876</v>
      </c>
      <c r="C687" s="143" t="s">
        <v>1357</v>
      </c>
      <c r="D687" s="147"/>
      <c r="E687" s="147"/>
      <c r="F687" s="143"/>
      <c r="G687" s="147">
        <f t="shared" si="44"/>
        <v>0</v>
      </c>
      <c r="H687" s="147"/>
      <c r="I687" s="148"/>
      <c r="J687" s="148"/>
      <c r="K687" s="148"/>
      <c r="L687" s="148"/>
      <c r="M687" s="147"/>
      <c r="N687" s="147"/>
      <c r="O687" s="147"/>
      <c r="P687" s="148"/>
      <c r="Q687" s="147"/>
    </row>
    <row r="688" spans="1:17" ht="30" customHeight="1">
      <c r="A688" s="147">
        <v>0</v>
      </c>
      <c r="B688" s="140" t="s">
        <v>1914</v>
      </c>
      <c r="C688" s="143" t="s">
        <v>1357</v>
      </c>
      <c r="D688" s="147"/>
      <c r="E688" s="147"/>
      <c r="F688" s="143"/>
      <c r="G688" s="147">
        <f t="shared" si="44"/>
        <v>0</v>
      </c>
      <c r="H688" s="147"/>
      <c r="I688" s="148"/>
      <c r="J688" s="148"/>
      <c r="K688" s="148"/>
      <c r="L688" s="148"/>
      <c r="M688" s="147"/>
      <c r="N688" s="147"/>
      <c r="O688" s="147"/>
      <c r="P688" s="148"/>
      <c r="Q688" s="147"/>
    </row>
    <row r="689" spans="1:17" ht="30" customHeight="1">
      <c r="A689" s="147">
        <v>0</v>
      </c>
      <c r="B689" s="140" t="s">
        <v>1346</v>
      </c>
      <c r="C689" s="143" t="s">
        <v>1357</v>
      </c>
      <c r="D689" s="147"/>
      <c r="E689" s="147"/>
      <c r="F689" s="143"/>
      <c r="G689" s="147">
        <f t="shared" si="44"/>
        <v>0</v>
      </c>
      <c r="H689" s="147"/>
      <c r="I689" s="148"/>
      <c r="J689" s="148"/>
      <c r="K689" s="148"/>
      <c r="L689" s="148"/>
      <c r="M689" s="147"/>
      <c r="N689" s="147"/>
      <c r="O689" s="147"/>
      <c r="P689" s="148"/>
      <c r="Q689" s="147"/>
    </row>
    <row r="690" spans="1:17" ht="30" customHeight="1">
      <c r="A690" s="147">
        <v>0</v>
      </c>
      <c r="B690" s="140" t="s">
        <v>1855</v>
      </c>
      <c r="C690" s="143" t="s">
        <v>1357</v>
      </c>
      <c r="D690" s="147"/>
      <c r="E690" s="147"/>
      <c r="F690" s="143"/>
      <c r="G690" s="147">
        <f t="shared" si="44"/>
        <v>0</v>
      </c>
      <c r="H690" s="147"/>
      <c r="I690" s="148"/>
      <c r="J690" s="148"/>
      <c r="K690" s="148"/>
      <c r="L690" s="148"/>
      <c r="M690" s="147"/>
      <c r="N690" s="147"/>
      <c r="O690" s="147"/>
      <c r="P690" s="148"/>
      <c r="Q690" s="147"/>
    </row>
    <row r="691" spans="1:17" ht="30" customHeight="1">
      <c r="A691" s="147">
        <v>0</v>
      </c>
      <c r="B691" s="140" t="s">
        <v>1762</v>
      </c>
      <c r="C691" s="143" t="s">
        <v>1357</v>
      </c>
      <c r="D691" s="147"/>
      <c r="E691" s="147"/>
      <c r="F691" s="143"/>
      <c r="G691" s="147">
        <f t="shared" si="44"/>
        <v>0</v>
      </c>
      <c r="H691" s="147"/>
      <c r="I691" s="148"/>
      <c r="J691" s="148"/>
      <c r="K691" s="148"/>
      <c r="L691" s="148"/>
      <c r="M691" s="147"/>
      <c r="N691" s="147"/>
      <c r="O691" s="147"/>
      <c r="P691" s="148"/>
      <c r="Q691" s="147"/>
    </row>
    <row r="692" spans="1:17" ht="30" customHeight="1">
      <c r="A692" s="147">
        <v>0</v>
      </c>
      <c r="B692" s="140" t="s">
        <v>1761</v>
      </c>
      <c r="C692" s="143" t="s">
        <v>1357</v>
      </c>
      <c r="D692" s="147"/>
      <c r="E692" s="147"/>
      <c r="F692" s="143"/>
      <c r="G692" s="147">
        <f t="shared" si="44"/>
        <v>0</v>
      </c>
      <c r="H692" s="147"/>
      <c r="I692" s="148"/>
      <c r="J692" s="148"/>
      <c r="K692" s="148"/>
      <c r="L692" s="148"/>
      <c r="M692" s="147"/>
      <c r="N692" s="147"/>
      <c r="O692" s="147"/>
      <c r="P692" s="148"/>
      <c r="Q692" s="147"/>
    </row>
    <row r="693" spans="1:17" ht="30" customHeight="1">
      <c r="A693" s="147">
        <v>0</v>
      </c>
      <c r="B693" s="140" t="s">
        <v>1782</v>
      </c>
      <c r="C693" s="143" t="s">
        <v>1357</v>
      </c>
      <c r="D693" s="147"/>
      <c r="E693" s="147"/>
      <c r="F693" s="143"/>
      <c r="G693" s="147">
        <f t="shared" si="44"/>
        <v>0</v>
      </c>
      <c r="H693" s="147"/>
      <c r="I693" s="148"/>
      <c r="J693" s="148"/>
      <c r="K693" s="148"/>
      <c r="L693" s="148"/>
      <c r="M693" s="147"/>
      <c r="N693" s="147"/>
      <c r="O693" s="147"/>
      <c r="P693" s="148"/>
      <c r="Q693" s="147"/>
    </row>
    <row r="694" spans="1:17" ht="30" customHeight="1">
      <c r="A694" s="147">
        <v>0</v>
      </c>
      <c r="B694" s="140" t="s">
        <v>1533</v>
      </c>
      <c r="C694" s="143" t="s">
        <v>1357</v>
      </c>
      <c r="D694" s="147"/>
      <c r="E694" s="147"/>
      <c r="F694" s="143"/>
      <c r="G694" s="147">
        <f t="shared" si="44"/>
        <v>0</v>
      </c>
      <c r="H694" s="147"/>
      <c r="I694" s="148"/>
      <c r="J694" s="148"/>
      <c r="K694" s="148"/>
      <c r="L694" s="148"/>
      <c r="M694" s="147"/>
      <c r="N694" s="147"/>
      <c r="O694" s="147"/>
      <c r="P694" s="148"/>
      <c r="Q694" s="147"/>
    </row>
    <row r="695" spans="1:17" ht="30" customHeight="1">
      <c r="A695" s="147">
        <v>0</v>
      </c>
      <c r="B695" s="140" t="s">
        <v>1785</v>
      </c>
      <c r="C695" s="143" t="s">
        <v>1357</v>
      </c>
      <c r="D695" s="147"/>
      <c r="E695" s="147"/>
      <c r="F695" s="143"/>
      <c r="G695" s="147">
        <f t="shared" si="44"/>
        <v>0</v>
      </c>
      <c r="H695" s="147"/>
      <c r="I695" s="148"/>
      <c r="J695" s="148"/>
      <c r="K695" s="148"/>
      <c r="L695" s="148"/>
      <c r="M695" s="147"/>
      <c r="N695" s="147"/>
      <c r="O695" s="147"/>
      <c r="P695" s="148"/>
      <c r="Q695" s="147"/>
    </row>
    <row r="696" spans="1:17" ht="30" customHeight="1">
      <c r="A696" s="147">
        <v>0</v>
      </c>
      <c r="B696" s="140" t="s">
        <v>1816</v>
      </c>
      <c r="C696" s="143" t="s">
        <v>1357</v>
      </c>
      <c r="D696" s="147"/>
      <c r="E696" s="147"/>
      <c r="F696" s="143"/>
      <c r="G696" s="147">
        <f t="shared" si="44"/>
        <v>0</v>
      </c>
      <c r="H696" s="147"/>
      <c r="I696" s="148"/>
      <c r="J696" s="148"/>
      <c r="K696" s="148"/>
      <c r="L696" s="148"/>
      <c r="M696" s="147"/>
      <c r="N696" s="147"/>
      <c r="O696" s="147"/>
      <c r="P696" s="148"/>
      <c r="Q696" s="147"/>
    </row>
    <row r="697" spans="1:17" ht="30" customHeight="1">
      <c r="A697" s="147">
        <v>0</v>
      </c>
      <c r="B697" s="140" t="s">
        <v>1527</v>
      </c>
      <c r="C697" s="143" t="s">
        <v>1357</v>
      </c>
      <c r="D697" s="147"/>
      <c r="E697" s="147"/>
      <c r="F697" s="143"/>
      <c r="G697" s="147">
        <f t="shared" si="44"/>
        <v>0</v>
      </c>
      <c r="H697" s="147"/>
      <c r="I697" s="148"/>
      <c r="J697" s="148"/>
      <c r="K697" s="148"/>
      <c r="L697" s="148"/>
      <c r="M697" s="147"/>
      <c r="N697" s="147"/>
      <c r="O697" s="147"/>
      <c r="P697" s="148"/>
      <c r="Q697" s="147"/>
    </row>
    <row r="698" spans="1:17" ht="30" customHeight="1">
      <c r="A698" s="147">
        <v>0</v>
      </c>
      <c r="B698" s="140" t="s">
        <v>1783</v>
      </c>
      <c r="C698" s="143" t="s">
        <v>1357</v>
      </c>
      <c r="D698" s="147"/>
      <c r="E698" s="147"/>
      <c r="F698" s="143"/>
      <c r="G698" s="147">
        <f t="shared" si="44"/>
        <v>0</v>
      </c>
      <c r="H698" s="147"/>
      <c r="I698" s="148"/>
      <c r="J698" s="148"/>
      <c r="K698" s="148"/>
      <c r="L698" s="148"/>
      <c r="M698" s="147"/>
      <c r="N698" s="147"/>
      <c r="O698" s="147"/>
      <c r="P698" s="148"/>
      <c r="Q698" s="147"/>
    </row>
    <row r="699" spans="1:17" ht="30" customHeight="1">
      <c r="A699" s="147">
        <v>0</v>
      </c>
      <c r="B699" s="140" t="s">
        <v>1789</v>
      </c>
      <c r="C699" s="143" t="s">
        <v>1357</v>
      </c>
      <c r="D699" s="147"/>
      <c r="E699" s="147"/>
      <c r="F699" s="143"/>
      <c r="G699" s="147">
        <f t="shared" si="44"/>
        <v>0</v>
      </c>
      <c r="H699" s="147"/>
      <c r="I699" s="148"/>
      <c r="J699" s="148"/>
      <c r="K699" s="148"/>
      <c r="L699" s="148"/>
      <c r="M699" s="147"/>
      <c r="N699" s="147"/>
      <c r="O699" s="147"/>
      <c r="P699" s="148"/>
      <c r="Q699" s="147"/>
    </row>
    <row r="700" spans="1:17" ht="30" customHeight="1">
      <c r="A700" s="147">
        <v>0</v>
      </c>
      <c r="B700" s="140" t="s">
        <v>1757</v>
      </c>
      <c r="C700" s="143" t="s">
        <v>1357</v>
      </c>
      <c r="D700" s="147"/>
      <c r="E700" s="147"/>
      <c r="F700" s="143"/>
      <c r="G700" s="147">
        <f t="shared" si="44"/>
        <v>0</v>
      </c>
      <c r="H700" s="147"/>
      <c r="I700" s="148"/>
      <c r="J700" s="148"/>
      <c r="K700" s="148"/>
      <c r="L700" s="148"/>
      <c r="M700" s="147"/>
      <c r="N700" s="147"/>
      <c r="O700" s="147"/>
      <c r="P700" s="148"/>
      <c r="Q700" s="147"/>
    </row>
    <row r="701" spans="1:17" ht="30" customHeight="1">
      <c r="A701" s="147">
        <v>0</v>
      </c>
      <c r="B701" s="140" t="s">
        <v>1756</v>
      </c>
      <c r="C701" s="143" t="s">
        <v>1357</v>
      </c>
      <c r="D701" s="147"/>
      <c r="E701" s="147"/>
      <c r="F701" s="143"/>
      <c r="G701" s="147">
        <f t="shared" si="44"/>
        <v>0</v>
      </c>
      <c r="H701" s="147"/>
      <c r="I701" s="148"/>
      <c r="J701" s="148"/>
      <c r="K701" s="148"/>
      <c r="L701" s="148"/>
      <c r="M701" s="147"/>
      <c r="N701" s="147"/>
      <c r="O701" s="147"/>
      <c r="P701" s="148"/>
      <c r="Q701" s="147"/>
    </row>
    <row r="702" spans="1:17" ht="30" customHeight="1">
      <c r="A702" s="147">
        <v>0</v>
      </c>
      <c r="B702" s="140" t="s">
        <v>1763</v>
      </c>
      <c r="C702" s="143" t="s">
        <v>1357</v>
      </c>
      <c r="D702" s="147"/>
      <c r="E702" s="147"/>
      <c r="F702" s="143"/>
      <c r="G702" s="147">
        <f t="shared" si="44"/>
        <v>0</v>
      </c>
      <c r="H702" s="147"/>
      <c r="I702" s="148"/>
      <c r="J702" s="148"/>
      <c r="K702" s="148"/>
      <c r="L702" s="148"/>
      <c r="M702" s="147"/>
      <c r="N702" s="147"/>
      <c r="O702" s="147"/>
      <c r="P702" s="148"/>
      <c r="Q702" s="147"/>
    </row>
    <row r="703" spans="1:17" ht="30" customHeight="1">
      <c r="A703" s="147">
        <v>0</v>
      </c>
      <c r="B703" s="140" t="s">
        <v>1751</v>
      </c>
      <c r="C703" s="143" t="s">
        <v>1357</v>
      </c>
      <c r="D703" s="147"/>
      <c r="E703" s="147"/>
      <c r="F703" s="143"/>
      <c r="G703" s="147">
        <f t="shared" si="44"/>
        <v>0</v>
      </c>
      <c r="H703" s="147"/>
      <c r="I703" s="148"/>
      <c r="J703" s="148"/>
      <c r="K703" s="148"/>
      <c r="L703" s="148"/>
      <c r="M703" s="147"/>
      <c r="N703" s="147"/>
      <c r="O703" s="147"/>
      <c r="P703" s="148"/>
      <c r="Q703" s="147"/>
    </row>
    <row r="704" spans="1:17" ht="30" customHeight="1">
      <c r="A704" s="147">
        <v>0</v>
      </c>
      <c r="B704" s="140" t="s">
        <v>1631</v>
      </c>
      <c r="C704" s="143" t="s">
        <v>1357</v>
      </c>
      <c r="D704" s="147"/>
      <c r="E704" s="147"/>
      <c r="F704" s="143"/>
      <c r="G704" s="147">
        <f t="shared" si="44"/>
        <v>0</v>
      </c>
      <c r="H704" s="147"/>
      <c r="I704" s="148"/>
      <c r="J704" s="148"/>
      <c r="K704" s="148"/>
      <c r="L704" s="148"/>
      <c r="M704" s="147"/>
      <c r="N704" s="147"/>
      <c r="O704" s="147"/>
      <c r="P704" s="148"/>
      <c r="Q704" s="147"/>
    </row>
    <row r="705" spans="1:17" ht="30" customHeight="1">
      <c r="A705" s="147">
        <v>0</v>
      </c>
      <c r="B705" s="140" t="s">
        <v>1557</v>
      </c>
      <c r="C705" s="143" t="s">
        <v>1357</v>
      </c>
      <c r="D705" s="147"/>
      <c r="E705" s="147"/>
      <c r="F705" s="143"/>
      <c r="G705" s="147">
        <f t="shared" ref="G705:G736" si="45">(I705*N705)+(J705*O705)+(K705*Q705)+(L705*M705)+(P705*H705)</f>
        <v>0</v>
      </c>
      <c r="H705" s="147"/>
      <c r="I705" s="148"/>
      <c r="J705" s="148"/>
      <c r="K705" s="148"/>
      <c r="L705" s="148"/>
      <c r="M705" s="147"/>
      <c r="N705" s="147"/>
      <c r="O705" s="147"/>
      <c r="P705" s="148"/>
      <c r="Q705" s="147"/>
    </row>
    <row r="706" spans="1:17" ht="30" customHeight="1">
      <c r="A706" s="147">
        <v>0</v>
      </c>
      <c r="B706" s="140" t="s">
        <v>1625</v>
      </c>
      <c r="C706" s="143" t="s">
        <v>1357</v>
      </c>
      <c r="D706" s="147"/>
      <c r="E706" s="147"/>
      <c r="F706" s="143"/>
      <c r="G706" s="147">
        <f t="shared" si="45"/>
        <v>0</v>
      </c>
      <c r="H706" s="147"/>
      <c r="I706" s="148"/>
      <c r="J706" s="148"/>
      <c r="K706" s="148"/>
      <c r="L706" s="148"/>
      <c r="M706" s="147"/>
      <c r="N706" s="147"/>
      <c r="O706" s="147"/>
      <c r="P706" s="148"/>
      <c r="Q706" s="147"/>
    </row>
    <row r="707" spans="1:17" ht="30" customHeight="1">
      <c r="A707" s="147">
        <v>0</v>
      </c>
      <c r="B707" s="140" t="s">
        <v>1466</v>
      </c>
      <c r="C707" s="143" t="s">
        <v>1357</v>
      </c>
      <c r="D707" s="147"/>
      <c r="E707" s="147"/>
      <c r="F707" s="143"/>
      <c r="G707" s="147">
        <f t="shared" si="45"/>
        <v>0</v>
      </c>
      <c r="H707" s="147"/>
      <c r="I707" s="148"/>
      <c r="J707" s="148"/>
      <c r="K707" s="148"/>
      <c r="L707" s="148"/>
      <c r="M707" s="147"/>
      <c r="N707" s="147"/>
      <c r="O707" s="147"/>
      <c r="P707" s="148"/>
      <c r="Q707" s="147"/>
    </row>
    <row r="708" spans="1:17" ht="30" customHeight="1">
      <c r="A708" s="147">
        <v>0</v>
      </c>
      <c r="B708" s="140" t="s">
        <v>1457</v>
      </c>
      <c r="C708" s="143" t="s">
        <v>1357</v>
      </c>
      <c r="D708" s="147"/>
      <c r="E708" s="147"/>
      <c r="F708" s="143"/>
      <c r="G708" s="147">
        <f t="shared" si="45"/>
        <v>0</v>
      </c>
      <c r="H708" s="147"/>
      <c r="I708" s="148"/>
      <c r="J708" s="148"/>
      <c r="K708" s="148"/>
      <c r="L708" s="148"/>
      <c r="M708" s="147"/>
      <c r="N708" s="147"/>
      <c r="O708" s="147"/>
      <c r="P708" s="148"/>
      <c r="Q708" s="147"/>
    </row>
    <row r="709" spans="1:17" ht="30" customHeight="1">
      <c r="A709" s="147">
        <v>0</v>
      </c>
      <c r="B709" s="140" t="s">
        <v>1669</v>
      </c>
      <c r="C709" s="143" t="s">
        <v>1357</v>
      </c>
      <c r="D709" s="147"/>
      <c r="E709" s="147"/>
      <c r="F709" s="143"/>
      <c r="G709" s="147">
        <f t="shared" si="45"/>
        <v>0</v>
      </c>
      <c r="H709" s="147"/>
      <c r="I709" s="148"/>
      <c r="J709" s="148"/>
      <c r="K709" s="148"/>
      <c r="L709" s="148"/>
      <c r="M709" s="147"/>
      <c r="N709" s="147"/>
      <c r="O709" s="147"/>
      <c r="P709" s="148"/>
      <c r="Q709" s="147"/>
    </row>
    <row r="710" spans="1:17" ht="30" customHeight="1">
      <c r="A710" s="147">
        <v>0</v>
      </c>
      <c r="B710" s="140" t="s">
        <v>1237</v>
      </c>
      <c r="C710" s="143" t="s">
        <v>1357</v>
      </c>
      <c r="D710" s="147"/>
      <c r="E710" s="147"/>
      <c r="F710" s="143"/>
      <c r="G710" s="147">
        <f t="shared" si="45"/>
        <v>0</v>
      </c>
      <c r="H710" s="147"/>
      <c r="I710" s="148"/>
      <c r="J710" s="148"/>
      <c r="K710" s="148"/>
      <c r="L710" s="148"/>
      <c r="M710" s="147"/>
      <c r="N710" s="147"/>
      <c r="O710" s="147"/>
      <c r="P710" s="148"/>
      <c r="Q710" s="147"/>
    </row>
    <row r="711" spans="1:17" ht="30" customHeight="1">
      <c r="A711" s="147">
        <v>0</v>
      </c>
      <c r="B711" s="140" t="s">
        <v>1428</v>
      </c>
      <c r="C711" s="143" t="s">
        <v>1357</v>
      </c>
      <c r="D711" s="147"/>
      <c r="E711" s="147"/>
      <c r="F711" s="143"/>
      <c r="G711" s="147">
        <f t="shared" si="45"/>
        <v>0</v>
      </c>
      <c r="H711" s="147"/>
      <c r="I711" s="148"/>
      <c r="J711" s="148"/>
      <c r="K711" s="148"/>
      <c r="L711" s="148"/>
      <c r="M711" s="147"/>
      <c r="N711" s="147"/>
      <c r="O711" s="147"/>
      <c r="P711" s="148"/>
      <c r="Q711" s="147"/>
    </row>
    <row r="712" spans="1:17" ht="30" customHeight="1">
      <c r="A712" s="147">
        <v>0</v>
      </c>
      <c r="B712" s="140" t="s">
        <v>1201</v>
      </c>
      <c r="C712" s="143" t="s">
        <v>1357</v>
      </c>
      <c r="D712" s="147"/>
      <c r="E712" s="147"/>
      <c r="F712" s="143"/>
      <c r="G712" s="147">
        <f t="shared" si="45"/>
        <v>0</v>
      </c>
      <c r="H712" s="147"/>
      <c r="I712" s="148"/>
      <c r="J712" s="148"/>
      <c r="K712" s="148"/>
      <c r="L712" s="148"/>
      <c r="M712" s="147"/>
      <c r="N712" s="147"/>
      <c r="O712" s="147"/>
      <c r="P712" s="148"/>
      <c r="Q712" s="147"/>
    </row>
    <row r="713" spans="1:17" ht="30" customHeight="1">
      <c r="A713" s="147">
        <v>0</v>
      </c>
      <c r="B713" s="140" t="s">
        <v>1558</v>
      </c>
      <c r="C713" s="143" t="s">
        <v>1357</v>
      </c>
      <c r="D713" s="147"/>
      <c r="E713" s="147"/>
      <c r="F713" s="143"/>
      <c r="G713" s="147">
        <f t="shared" si="45"/>
        <v>0</v>
      </c>
      <c r="H713" s="147"/>
      <c r="I713" s="148"/>
      <c r="J713" s="148"/>
      <c r="K713" s="148"/>
      <c r="L713" s="148"/>
      <c r="M713" s="147"/>
      <c r="N713" s="147"/>
      <c r="O713" s="147"/>
      <c r="P713" s="148"/>
      <c r="Q713" s="147"/>
    </row>
    <row r="714" spans="1:17" ht="30" customHeight="1">
      <c r="A714" s="147">
        <v>0</v>
      </c>
      <c r="B714" s="140" t="s">
        <v>1505</v>
      </c>
      <c r="C714" s="143" t="s">
        <v>1357</v>
      </c>
      <c r="D714" s="147"/>
      <c r="E714" s="147"/>
      <c r="F714" s="143"/>
      <c r="G714" s="147">
        <f t="shared" si="45"/>
        <v>0</v>
      </c>
      <c r="H714" s="147"/>
      <c r="I714" s="148"/>
      <c r="J714" s="148"/>
      <c r="K714" s="148"/>
      <c r="L714" s="148"/>
      <c r="M714" s="147"/>
      <c r="N714" s="147"/>
      <c r="O714" s="147"/>
      <c r="P714" s="148"/>
      <c r="Q714" s="147"/>
    </row>
    <row r="715" spans="1:17" ht="30" customHeight="1">
      <c r="A715" s="147">
        <v>0</v>
      </c>
      <c r="B715" s="140" t="s">
        <v>1455</v>
      </c>
      <c r="C715" s="143" t="s">
        <v>1357</v>
      </c>
      <c r="D715" s="147"/>
      <c r="E715" s="147"/>
      <c r="F715" s="143"/>
      <c r="G715" s="147">
        <f t="shared" si="45"/>
        <v>0</v>
      </c>
      <c r="H715" s="147"/>
      <c r="I715" s="148"/>
      <c r="J715" s="148"/>
      <c r="K715" s="148"/>
      <c r="L715" s="148"/>
      <c r="M715" s="147"/>
      <c r="N715" s="147"/>
      <c r="O715" s="147"/>
      <c r="P715" s="148"/>
      <c r="Q715" s="147"/>
    </row>
    <row r="716" spans="1:17" ht="30" customHeight="1">
      <c r="A716" s="147">
        <v>0</v>
      </c>
      <c r="B716" s="140" t="s">
        <v>1409</v>
      </c>
      <c r="C716" s="143" t="s">
        <v>1357</v>
      </c>
      <c r="D716" s="147"/>
      <c r="E716" s="147"/>
      <c r="F716" s="143"/>
      <c r="G716" s="147">
        <f t="shared" si="45"/>
        <v>0</v>
      </c>
      <c r="H716" s="147"/>
      <c r="I716" s="148"/>
      <c r="J716" s="148"/>
      <c r="K716" s="148"/>
      <c r="L716" s="148"/>
      <c r="M716" s="147"/>
      <c r="N716" s="147"/>
      <c r="O716" s="147"/>
      <c r="P716" s="148"/>
      <c r="Q716" s="147"/>
    </row>
    <row r="717" spans="1:17" ht="30" customHeight="1">
      <c r="A717" s="147">
        <v>0</v>
      </c>
      <c r="B717" s="140" t="s">
        <v>1530</v>
      </c>
      <c r="C717" s="143" t="s">
        <v>1357</v>
      </c>
      <c r="D717" s="147"/>
      <c r="E717" s="147"/>
      <c r="F717" s="143"/>
      <c r="G717" s="147">
        <f t="shared" si="45"/>
        <v>0</v>
      </c>
      <c r="H717" s="147"/>
      <c r="I717" s="148"/>
      <c r="J717" s="148"/>
      <c r="K717" s="148"/>
      <c r="L717" s="148"/>
      <c r="M717" s="147"/>
      <c r="N717" s="147"/>
      <c r="O717" s="147"/>
      <c r="P717" s="148"/>
      <c r="Q717" s="147"/>
    </row>
    <row r="718" spans="1:17" ht="30" customHeight="1">
      <c r="A718" s="147">
        <v>0</v>
      </c>
      <c r="B718" s="140" t="s">
        <v>1429</v>
      </c>
      <c r="C718" s="143" t="s">
        <v>1357</v>
      </c>
      <c r="D718" s="147"/>
      <c r="E718" s="147"/>
      <c r="F718" s="143"/>
      <c r="G718" s="147">
        <f t="shared" si="45"/>
        <v>0</v>
      </c>
      <c r="H718" s="147"/>
      <c r="I718" s="148"/>
      <c r="J718" s="148"/>
      <c r="K718" s="148"/>
      <c r="L718" s="148"/>
      <c r="M718" s="147"/>
      <c r="N718" s="147"/>
      <c r="O718" s="147"/>
      <c r="P718" s="148"/>
      <c r="Q718" s="147"/>
    </row>
    <row r="719" spans="1:17" ht="30" customHeight="1">
      <c r="A719" s="147">
        <v>0</v>
      </c>
      <c r="B719" s="140" t="s">
        <v>1233</v>
      </c>
      <c r="C719" s="143" t="s">
        <v>1357</v>
      </c>
      <c r="D719" s="147"/>
      <c r="E719" s="147"/>
      <c r="F719" s="143"/>
      <c r="G719" s="147">
        <f t="shared" si="45"/>
        <v>0</v>
      </c>
      <c r="H719" s="147"/>
      <c r="I719" s="148"/>
      <c r="J719" s="148"/>
      <c r="K719" s="148"/>
      <c r="L719" s="148"/>
      <c r="M719" s="147"/>
      <c r="N719" s="147"/>
      <c r="O719" s="147"/>
      <c r="P719" s="148"/>
      <c r="Q719" s="147"/>
    </row>
    <row r="720" spans="1:17" ht="30" customHeight="1">
      <c r="A720" s="147">
        <v>0</v>
      </c>
      <c r="B720" s="140" t="s">
        <v>1614</v>
      </c>
      <c r="C720" s="143" t="s">
        <v>1357</v>
      </c>
      <c r="D720" s="147"/>
      <c r="E720" s="147"/>
      <c r="F720" s="143"/>
      <c r="G720" s="147">
        <f t="shared" si="45"/>
        <v>0</v>
      </c>
      <c r="H720" s="147"/>
      <c r="I720" s="148"/>
      <c r="J720" s="148"/>
      <c r="K720" s="148"/>
      <c r="L720" s="148"/>
      <c r="M720" s="147"/>
      <c r="N720" s="147"/>
      <c r="O720" s="147"/>
      <c r="P720" s="148"/>
      <c r="Q720" s="147"/>
    </row>
    <row r="721" spans="1:17" ht="30" customHeight="1">
      <c r="A721" s="147">
        <v>0</v>
      </c>
      <c r="B721" s="140" t="s">
        <v>1339</v>
      </c>
      <c r="C721" s="143" t="s">
        <v>1357</v>
      </c>
      <c r="D721" s="147"/>
      <c r="E721" s="147"/>
      <c r="F721" s="143"/>
      <c r="G721" s="147">
        <f t="shared" si="45"/>
        <v>0</v>
      </c>
      <c r="H721" s="147"/>
      <c r="I721" s="148"/>
      <c r="J721" s="148"/>
      <c r="K721" s="148"/>
      <c r="L721" s="148"/>
      <c r="M721" s="147"/>
      <c r="N721" s="147"/>
      <c r="O721" s="147"/>
      <c r="P721" s="148"/>
      <c r="Q721" s="147"/>
    </row>
    <row r="722" spans="1:17" ht="30" customHeight="1">
      <c r="A722" s="147">
        <v>0</v>
      </c>
      <c r="B722" s="140" t="s">
        <v>1619</v>
      </c>
      <c r="C722" s="143" t="s">
        <v>1357</v>
      </c>
      <c r="D722" s="147"/>
      <c r="E722" s="147"/>
      <c r="F722" s="143"/>
      <c r="G722" s="147">
        <f t="shared" si="45"/>
        <v>0</v>
      </c>
      <c r="H722" s="147"/>
      <c r="I722" s="148"/>
      <c r="J722" s="148"/>
      <c r="K722" s="148"/>
      <c r="L722" s="148"/>
      <c r="M722" s="147"/>
      <c r="N722" s="147"/>
      <c r="O722" s="147"/>
      <c r="P722" s="148"/>
      <c r="Q722" s="147"/>
    </row>
    <row r="723" spans="1:17" ht="30" customHeight="1">
      <c r="A723" s="147">
        <v>0</v>
      </c>
      <c r="B723" s="140" t="s">
        <v>119</v>
      </c>
      <c r="C723" s="143" t="s">
        <v>1357</v>
      </c>
      <c r="D723" s="147"/>
      <c r="E723" s="147"/>
      <c r="F723" s="143"/>
      <c r="G723" s="147">
        <f t="shared" si="45"/>
        <v>0</v>
      </c>
      <c r="H723" s="147"/>
      <c r="I723" s="148"/>
      <c r="J723" s="148"/>
      <c r="K723" s="148"/>
      <c r="L723" s="148"/>
      <c r="M723" s="147"/>
      <c r="N723" s="147"/>
      <c r="O723" s="147"/>
      <c r="P723" s="148"/>
      <c r="Q723" s="147"/>
    </row>
    <row r="724" spans="1:17" ht="30" customHeight="1">
      <c r="A724" s="147">
        <f>F724*G724</f>
        <v>0</v>
      </c>
      <c r="B724" s="140" t="s">
        <v>2148</v>
      </c>
      <c r="C724" s="143" t="s">
        <v>1027</v>
      </c>
      <c r="D724" s="147"/>
      <c r="E724" s="147"/>
      <c r="F724" s="143"/>
      <c r="G724" s="147">
        <f>((I724*N724)+(J724*O724)+(K724*Q724)+(L724*M724)+(P724*H724))/10</f>
        <v>0</v>
      </c>
      <c r="H724" s="147"/>
      <c r="I724" s="148"/>
      <c r="J724" s="148"/>
      <c r="K724" s="148"/>
      <c r="L724" s="148"/>
      <c r="M724" s="147"/>
      <c r="N724" s="147"/>
      <c r="O724" s="147"/>
      <c r="P724" s="148"/>
      <c r="Q724" s="147"/>
    </row>
    <row r="725" spans="1:17" ht="30" customHeight="1">
      <c r="A725" s="147">
        <f>F725*G725</f>
        <v>0</v>
      </c>
      <c r="B725" s="140" t="s">
        <v>1560</v>
      </c>
      <c r="C725" s="143" t="s">
        <v>1027</v>
      </c>
      <c r="D725" s="147"/>
      <c r="E725" s="147"/>
      <c r="F725" s="143"/>
      <c r="G725" s="147">
        <f>((I725*N725)+(J725*O725)+(K725*Q725)+(L725*M725)+(P725*H725))/10</f>
        <v>0</v>
      </c>
      <c r="H725" s="147"/>
      <c r="I725" s="148"/>
      <c r="J725" s="148"/>
      <c r="K725" s="148"/>
      <c r="L725" s="148"/>
      <c r="M725" s="147"/>
      <c r="N725" s="147"/>
      <c r="O725" s="147"/>
      <c r="P725" s="148"/>
      <c r="Q725" s="147"/>
    </row>
    <row r="726" spans="1:17" ht="30" customHeight="1">
      <c r="A726" s="147">
        <f>F726*G726</f>
        <v>0</v>
      </c>
      <c r="B726" s="140" t="s">
        <v>991</v>
      </c>
      <c r="C726" s="143" t="s">
        <v>1027</v>
      </c>
      <c r="D726" s="147"/>
      <c r="E726" s="147"/>
      <c r="F726" s="143"/>
      <c r="G726" s="147">
        <f>((I726*N726)+(J726*O726)+(K726*Q726)+(L726*M726)+(P726*H726))/10</f>
        <v>0</v>
      </c>
      <c r="H726" s="147"/>
      <c r="I726" s="148"/>
      <c r="J726" s="148"/>
      <c r="K726" s="148"/>
      <c r="L726" s="148"/>
      <c r="M726" s="147"/>
      <c r="N726" s="147"/>
      <c r="O726" s="147"/>
      <c r="P726" s="148"/>
      <c r="Q726" s="147"/>
    </row>
    <row r="727" spans="1:17" ht="30" customHeight="1">
      <c r="A727" s="147">
        <f>F727*G727</f>
        <v>0</v>
      </c>
      <c r="B727" s="140" t="s">
        <v>2421</v>
      </c>
      <c r="C727" s="143" t="s">
        <v>1027</v>
      </c>
      <c r="D727" s="147">
        <f>(E727*0.17)*G727</f>
        <v>0</v>
      </c>
      <c r="E727" s="147"/>
      <c r="F727" s="143"/>
      <c r="G727" s="147">
        <f>((I727*N727)+(J727*O727)+(K727*Q727)+(L727*M727)+(P727*H727))/10</f>
        <v>0</v>
      </c>
      <c r="H727" s="147"/>
      <c r="I727" s="148"/>
      <c r="J727" s="148"/>
      <c r="K727" s="148">
        <v>0</v>
      </c>
      <c r="L727" s="148">
        <v>0</v>
      </c>
      <c r="M727" s="147">
        <v>-100</v>
      </c>
      <c r="N727" s="147">
        <v>25</v>
      </c>
      <c r="O727" s="147">
        <v>25</v>
      </c>
      <c r="P727" s="148">
        <v>1</v>
      </c>
      <c r="Q727" s="147">
        <v>100</v>
      </c>
    </row>
    <row r="728" spans="1:17" ht="30" customHeight="1">
      <c r="A728" s="147">
        <f>F728*G728</f>
        <v>0</v>
      </c>
      <c r="B728" s="140" t="s">
        <v>1913</v>
      </c>
      <c r="C728" s="143" t="s">
        <v>1027</v>
      </c>
      <c r="D728" s="147"/>
      <c r="E728" s="147"/>
      <c r="F728" s="143"/>
      <c r="G728" s="147">
        <f>((I728*N728)+(J728*O728)+(K728*Q728)+(L728*M728)+(P728*H728))/10</f>
        <v>0</v>
      </c>
      <c r="H728" s="147"/>
      <c r="I728" s="148"/>
      <c r="J728" s="148"/>
      <c r="K728" s="148"/>
      <c r="L728" s="148"/>
      <c r="M728" s="147"/>
      <c r="N728" s="147"/>
      <c r="O728" s="147"/>
      <c r="P728" s="148"/>
      <c r="Q728" s="147"/>
    </row>
    <row r="729" spans="1:17" ht="30" customHeight="1">
      <c r="A729" s="147">
        <v>0</v>
      </c>
      <c r="B729" s="140" t="s">
        <v>1556</v>
      </c>
      <c r="C729" s="143" t="s">
        <v>1027</v>
      </c>
      <c r="D729" s="147"/>
      <c r="E729" s="147"/>
      <c r="F729" s="143"/>
      <c r="G729" s="147">
        <f t="shared" ref="G729:G743" si="46">(I729*N729)+(J729*O729)+(K729*Q729)+(L729*M729)+(P729*H729)</f>
        <v>0</v>
      </c>
      <c r="H729" s="147"/>
      <c r="I729" s="148"/>
      <c r="J729" s="148"/>
      <c r="K729" s="148"/>
      <c r="L729" s="148"/>
      <c r="M729" s="147">
        <v>-100</v>
      </c>
      <c r="N729" s="147">
        <v>25</v>
      </c>
      <c r="O729" s="147">
        <v>25</v>
      </c>
      <c r="P729" s="148">
        <v>1</v>
      </c>
      <c r="Q729" s="147">
        <v>100</v>
      </c>
    </row>
    <row r="730" spans="1:17" ht="30" customHeight="1">
      <c r="A730" s="147">
        <v>0</v>
      </c>
      <c r="B730" s="140" t="s">
        <v>1212</v>
      </c>
      <c r="C730" s="143" t="s">
        <v>1027</v>
      </c>
      <c r="D730" s="147"/>
      <c r="E730" s="147"/>
      <c r="F730" s="143"/>
      <c r="G730" s="147">
        <f t="shared" si="46"/>
        <v>0</v>
      </c>
      <c r="H730" s="147"/>
      <c r="I730" s="148"/>
      <c r="J730" s="148"/>
      <c r="K730" s="148"/>
      <c r="L730" s="148"/>
      <c r="M730" s="147">
        <v>-100</v>
      </c>
      <c r="N730" s="147">
        <v>25</v>
      </c>
      <c r="O730" s="147">
        <v>25</v>
      </c>
      <c r="P730" s="148"/>
      <c r="Q730" s="147">
        <v>100</v>
      </c>
    </row>
    <row r="731" spans="1:17" ht="30" customHeight="1">
      <c r="A731" s="147">
        <v>0</v>
      </c>
      <c r="B731" s="140" t="s">
        <v>1819</v>
      </c>
      <c r="C731" s="143" t="s">
        <v>1027</v>
      </c>
      <c r="D731" s="147"/>
      <c r="E731" s="147"/>
      <c r="F731" s="143"/>
      <c r="G731" s="147">
        <f t="shared" si="46"/>
        <v>0</v>
      </c>
      <c r="H731" s="147"/>
      <c r="I731" s="148"/>
      <c r="J731" s="148"/>
      <c r="K731" s="148"/>
      <c r="L731" s="148"/>
      <c r="M731" s="147"/>
      <c r="N731" s="147"/>
      <c r="O731" s="147"/>
      <c r="P731" s="148"/>
      <c r="Q731" s="147"/>
    </row>
    <row r="732" spans="1:17" ht="30" customHeight="1">
      <c r="A732" s="147">
        <v>0</v>
      </c>
      <c r="B732" s="140" t="s">
        <v>1846</v>
      </c>
      <c r="C732" s="143" t="s">
        <v>1027</v>
      </c>
      <c r="D732" s="147"/>
      <c r="E732" s="147"/>
      <c r="F732" s="143"/>
      <c r="G732" s="147">
        <f t="shared" si="46"/>
        <v>0</v>
      </c>
      <c r="H732" s="147"/>
      <c r="I732" s="148"/>
      <c r="J732" s="148"/>
      <c r="K732" s="148"/>
      <c r="L732" s="148"/>
      <c r="M732" s="147"/>
      <c r="N732" s="147"/>
      <c r="O732" s="147"/>
      <c r="P732" s="148"/>
      <c r="Q732" s="147"/>
    </row>
    <row r="733" spans="1:17" ht="30" customHeight="1">
      <c r="A733" s="147">
        <v>0</v>
      </c>
      <c r="B733" s="140" t="s">
        <v>1555</v>
      </c>
      <c r="C733" s="143" t="s">
        <v>1027</v>
      </c>
      <c r="D733" s="147"/>
      <c r="E733" s="147"/>
      <c r="F733" s="143"/>
      <c r="G733" s="147">
        <f t="shared" si="46"/>
        <v>0</v>
      </c>
      <c r="H733" s="147"/>
      <c r="I733" s="148"/>
      <c r="J733" s="148"/>
      <c r="K733" s="148"/>
      <c r="L733" s="148"/>
      <c r="M733" s="147"/>
      <c r="N733" s="147"/>
      <c r="O733" s="147"/>
      <c r="P733" s="148"/>
      <c r="Q733" s="147"/>
    </row>
    <row r="734" spans="1:17" ht="30" customHeight="1">
      <c r="A734" s="147">
        <v>0</v>
      </c>
      <c r="B734" s="140" t="s">
        <v>1788</v>
      </c>
      <c r="C734" s="143" t="s">
        <v>1027</v>
      </c>
      <c r="D734" s="147"/>
      <c r="E734" s="147"/>
      <c r="F734" s="143"/>
      <c r="G734" s="147">
        <f t="shared" si="46"/>
        <v>0</v>
      </c>
      <c r="H734" s="147"/>
      <c r="I734" s="148"/>
      <c r="J734" s="148"/>
      <c r="K734" s="148"/>
      <c r="L734" s="148"/>
      <c r="M734" s="147"/>
      <c r="N734" s="147"/>
      <c r="O734" s="147"/>
      <c r="P734" s="148"/>
      <c r="Q734" s="147"/>
    </row>
    <row r="735" spans="1:17" ht="30" customHeight="1">
      <c r="A735" s="147">
        <v>0</v>
      </c>
      <c r="B735" s="140" t="s">
        <v>1622</v>
      </c>
      <c r="C735" s="143" t="s">
        <v>1027</v>
      </c>
      <c r="D735" s="147"/>
      <c r="E735" s="147"/>
      <c r="F735" s="143"/>
      <c r="G735" s="147">
        <f t="shared" si="46"/>
        <v>0</v>
      </c>
      <c r="H735" s="147"/>
      <c r="I735" s="148"/>
      <c r="J735" s="148"/>
      <c r="K735" s="148"/>
      <c r="L735" s="148"/>
      <c r="M735" s="147"/>
      <c r="N735" s="147"/>
      <c r="O735" s="147"/>
      <c r="P735" s="148"/>
      <c r="Q735" s="147"/>
    </row>
    <row r="736" spans="1:17" ht="30" customHeight="1">
      <c r="A736" s="147">
        <v>0</v>
      </c>
      <c r="B736" s="140" t="s">
        <v>1559</v>
      </c>
      <c r="C736" s="143" t="s">
        <v>1027</v>
      </c>
      <c r="D736" s="147"/>
      <c r="E736" s="147"/>
      <c r="F736" s="143"/>
      <c r="G736" s="147">
        <f t="shared" si="46"/>
        <v>0</v>
      </c>
      <c r="H736" s="147"/>
      <c r="I736" s="148"/>
      <c r="J736" s="148"/>
      <c r="K736" s="148"/>
      <c r="L736" s="148"/>
      <c r="M736" s="147"/>
      <c r="N736" s="147"/>
      <c r="O736" s="147"/>
      <c r="P736" s="148"/>
      <c r="Q736" s="147"/>
    </row>
    <row r="737" spans="1:17" ht="30" customHeight="1">
      <c r="A737" s="147">
        <v>0</v>
      </c>
      <c r="B737" s="140" t="s">
        <v>905</v>
      </c>
      <c r="C737" s="143" t="s">
        <v>919</v>
      </c>
      <c r="D737" s="147"/>
      <c r="E737" s="147"/>
      <c r="F737" s="143"/>
      <c r="G737" s="147">
        <f t="shared" si="46"/>
        <v>0</v>
      </c>
      <c r="H737" s="147"/>
      <c r="I737" s="148"/>
      <c r="J737" s="148"/>
      <c r="K737" s="148"/>
      <c r="L737" s="148"/>
      <c r="M737" s="147"/>
      <c r="N737" s="147"/>
      <c r="O737" s="147"/>
      <c r="P737" s="148"/>
      <c r="Q737" s="147"/>
    </row>
    <row r="738" spans="1:17" ht="30" customHeight="1">
      <c r="A738" s="147">
        <v>0</v>
      </c>
      <c r="B738" s="140" t="s">
        <v>906</v>
      </c>
      <c r="C738" s="143" t="s">
        <v>919</v>
      </c>
      <c r="D738" s="147"/>
      <c r="E738" s="147"/>
      <c r="F738" s="143"/>
      <c r="G738" s="147">
        <f t="shared" si="46"/>
        <v>0</v>
      </c>
      <c r="H738" s="147"/>
      <c r="I738" s="148"/>
      <c r="J738" s="148"/>
      <c r="K738" s="148"/>
      <c r="L738" s="148"/>
      <c r="M738" s="147"/>
      <c r="N738" s="147"/>
      <c r="O738" s="147"/>
      <c r="P738" s="148"/>
      <c r="Q738" s="147"/>
    </row>
    <row r="739" spans="1:17" ht="30" customHeight="1">
      <c r="A739" s="147">
        <v>0</v>
      </c>
      <c r="B739" s="140" t="s">
        <v>1177</v>
      </c>
      <c r="C739" s="143" t="s">
        <v>919</v>
      </c>
      <c r="D739" s="147"/>
      <c r="E739" s="147"/>
      <c r="F739" s="143"/>
      <c r="G739" s="147">
        <f t="shared" si="46"/>
        <v>0</v>
      </c>
      <c r="H739" s="147"/>
      <c r="I739" s="148"/>
      <c r="J739" s="148"/>
      <c r="K739" s="148"/>
      <c r="L739" s="148"/>
      <c r="M739" s="147"/>
      <c r="N739" s="147"/>
      <c r="O739" s="147"/>
      <c r="P739" s="148"/>
      <c r="Q739" s="147"/>
    </row>
    <row r="740" spans="1:17" ht="30" customHeight="1">
      <c r="A740" s="147">
        <v>0</v>
      </c>
      <c r="B740" s="140" t="s">
        <v>1000</v>
      </c>
      <c r="C740" s="143" t="s">
        <v>919</v>
      </c>
      <c r="D740" s="147"/>
      <c r="E740" s="147"/>
      <c r="F740" s="143"/>
      <c r="G740" s="147">
        <f t="shared" si="46"/>
        <v>0</v>
      </c>
      <c r="H740" s="147"/>
      <c r="I740" s="148"/>
      <c r="J740" s="148"/>
      <c r="K740" s="148"/>
      <c r="L740" s="148"/>
      <c r="M740" s="147"/>
      <c r="N740" s="147"/>
      <c r="O740" s="147"/>
      <c r="P740" s="148"/>
      <c r="Q740" s="147"/>
    </row>
    <row r="741" spans="1:17" ht="30" customHeight="1">
      <c r="A741" s="147">
        <v>0</v>
      </c>
      <c r="B741" s="140" t="s">
        <v>1347</v>
      </c>
      <c r="C741" s="143" t="s">
        <v>919</v>
      </c>
      <c r="D741" s="147"/>
      <c r="E741" s="147"/>
      <c r="F741" s="143"/>
      <c r="G741" s="147">
        <f t="shared" si="46"/>
        <v>0</v>
      </c>
      <c r="H741" s="147"/>
      <c r="I741" s="148"/>
      <c r="J741" s="148"/>
      <c r="K741" s="148"/>
      <c r="L741" s="148"/>
      <c r="M741" s="147"/>
      <c r="N741" s="147"/>
      <c r="O741" s="147"/>
      <c r="P741" s="148"/>
      <c r="Q741" s="147"/>
    </row>
    <row r="742" spans="1:17" ht="30" customHeight="1">
      <c r="A742" s="147">
        <v>0</v>
      </c>
      <c r="B742" s="140" t="s">
        <v>900</v>
      </c>
      <c r="C742" s="143" t="s">
        <v>919</v>
      </c>
      <c r="D742" s="147"/>
      <c r="E742" s="147"/>
      <c r="F742" s="143"/>
      <c r="G742" s="147">
        <f t="shared" si="46"/>
        <v>0</v>
      </c>
      <c r="H742" s="147"/>
      <c r="I742" s="148"/>
      <c r="J742" s="148"/>
      <c r="K742" s="148"/>
      <c r="L742" s="148"/>
      <c r="M742" s="147"/>
      <c r="N742" s="147"/>
      <c r="O742" s="147"/>
      <c r="P742" s="148"/>
      <c r="Q742" s="147"/>
    </row>
    <row r="743" spans="1:17" ht="30" customHeight="1">
      <c r="A743" s="147">
        <v>0</v>
      </c>
      <c r="B743" s="140" t="s">
        <v>1345</v>
      </c>
      <c r="C743" s="143"/>
      <c r="D743" s="147"/>
      <c r="E743" s="147"/>
      <c r="F743" s="143"/>
      <c r="G743" s="147">
        <f t="shared" si="46"/>
        <v>0</v>
      </c>
      <c r="H743" s="147"/>
      <c r="I743" s="148"/>
      <c r="J743" s="148"/>
      <c r="K743" s="148"/>
      <c r="L743" s="148"/>
      <c r="M743" s="147"/>
      <c r="N743" s="147"/>
      <c r="O743" s="147"/>
      <c r="P743" s="148"/>
      <c r="Q743" s="147"/>
    </row>
    <row r="744" spans="1:17" ht="30" customHeight="1">
      <c r="A744" s="147"/>
      <c r="B744" s="140" t="s">
        <v>2042</v>
      </c>
      <c r="C744" s="143" t="s">
        <v>1027</v>
      </c>
      <c r="D744" s="147"/>
      <c r="E744" s="147"/>
      <c r="F744" s="143"/>
      <c r="G744" s="147">
        <f>((I744*N744)+(J744*O744)+(K744*Q744)+(L744*M744)+(P744*H744))/10</f>
        <v>0</v>
      </c>
      <c r="H744" s="147"/>
      <c r="I744" s="148"/>
      <c r="J744" s="148"/>
      <c r="K744" s="148"/>
      <c r="L744" s="148"/>
      <c r="M744" s="147"/>
      <c r="N744" s="147"/>
      <c r="O744" s="147"/>
      <c r="P744" s="148"/>
      <c r="Q744" s="147"/>
    </row>
    <row r="745" spans="1:17" ht="30" customHeight="1">
      <c r="A745" s="147"/>
      <c r="B745" s="140" t="s">
        <v>1963</v>
      </c>
      <c r="C745" s="143" t="s">
        <v>1027</v>
      </c>
      <c r="D745" s="147"/>
      <c r="E745" s="147"/>
      <c r="F745" s="143"/>
      <c r="G745" s="147">
        <f>((I745*N745)+(J745*O745)+(K745*Q745)+(L745*M745)+(P745*H745))/10</f>
        <v>0</v>
      </c>
      <c r="H745" s="147"/>
      <c r="I745" s="148"/>
      <c r="J745" s="148"/>
      <c r="K745" s="148"/>
      <c r="L745" s="148"/>
      <c r="M745" s="147"/>
      <c r="N745" s="147"/>
      <c r="O745" s="147"/>
      <c r="P745" s="148"/>
      <c r="Q745" s="147"/>
    </row>
    <row r="746" spans="1:17" ht="30" customHeight="1">
      <c r="A746" s="147"/>
      <c r="B746" s="140" t="s">
        <v>1938</v>
      </c>
      <c r="C746" s="143" t="s">
        <v>919</v>
      </c>
      <c r="D746" s="147"/>
      <c r="E746" s="147"/>
      <c r="F746" s="143"/>
      <c r="G746" s="147">
        <f>(I746*N746)+(J746*O746)+(K746*Q746)+(L746*M746)+(P746*H746)</f>
        <v>0</v>
      </c>
      <c r="H746" s="147"/>
      <c r="I746" s="148"/>
      <c r="J746" s="148"/>
      <c r="K746" s="148"/>
      <c r="L746" s="148"/>
      <c r="M746" s="147">
        <v>-100</v>
      </c>
      <c r="N746" s="147">
        <v>25</v>
      </c>
      <c r="O746" s="147">
        <v>25</v>
      </c>
      <c r="P746" s="148">
        <v>1</v>
      </c>
      <c r="Q746" s="147">
        <v>100</v>
      </c>
    </row>
  </sheetData>
  <sortState xmlns:xlrd2="http://schemas.microsoft.com/office/spreadsheetml/2017/richdata2" ref="A2:Q746">
    <sortCondition descending="1" sortBy="cellColor" ref="C2:C746" dxfId="0"/>
    <sortCondition descending="1" ref="A2:A746"/>
    <sortCondition descending="1" ref="G2:G746"/>
  </sortState>
  <phoneticPr fontId="4" type="noConversion"/>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6C1D-1829-48DB-89ED-5B5EFD46B824}">
  <sheetPr codeName="Sheet14"/>
  <dimension ref="A1:D272"/>
  <sheetViews>
    <sheetView workbookViewId="0">
      <pane ySplit="1" topLeftCell="A15" activePane="bottomLeft" state="frozen"/>
      <selection pane="bottomLeft" activeCell="B34" sqref="B34"/>
    </sheetView>
  </sheetViews>
  <sheetFormatPr defaultColWidth="8.625" defaultRowHeight="15.75"/>
  <cols>
    <col min="1" max="1" width="8.625" style="65"/>
    <col min="2" max="2" width="11.125" style="65" customWidth="1"/>
    <col min="3" max="3" width="11.75" style="65" customWidth="1"/>
    <col min="4" max="4" width="61" style="65" customWidth="1"/>
    <col min="5" max="16384" width="8.625" style="65"/>
  </cols>
  <sheetData>
    <row r="1" spans="1:4" s="129" customFormat="1" ht="31.5">
      <c r="A1" s="129" t="s">
        <v>101</v>
      </c>
      <c r="B1" s="129" t="s">
        <v>1083</v>
      </c>
      <c r="C1" s="129" t="s">
        <v>1297</v>
      </c>
      <c r="D1" s="129" t="s">
        <v>1325</v>
      </c>
    </row>
    <row r="2" spans="1:4" s="200" customFormat="1">
      <c r="A2" s="200">
        <v>1</v>
      </c>
      <c r="B2" s="201">
        <v>44970</v>
      </c>
      <c r="C2" s="202" t="s">
        <v>127</v>
      </c>
      <c r="D2" s="203" t="s">
        <v>1238</v>
      </c>
    </row>
    <row r="3" spans="1:4">
      <c r="A3" s="65">
        <v>1</v>
      </c>
      <c r="B3" s="104">
        <v>44970</v>
      </c>
      <c r="C3" s="102" t="s">
        <v>1484</v>
      </c>
      <c r="D3" s="103" t="s">
        <v>1306</v>
      </c>
    </row>
    <row r="4" spans="1:4">
      <c r="A4" s="65">
        <v>1</v>
      </c>
      <c r="B4" s="104">
        <v>44970</v>
      </c>
      <c r="C4" s="102" t="s">
        <v>1485</v>
      </c>
      <c r="D4" s="103" t="s">
        <v>1480</v>
      </c>
    </row>
    <row r="5" spans="1:4">
      <c r="A5" s="65">
        <v>1</v>
      </c>
      <c r="B5" s="104">
        <v>44970</v>
      </c>
      <c r="C5" s="102" t="s">
        <v>1486</v>
      </c>
      <c r="D5" s="103" t="s">
        <v>1481</v>
      </c>
    </row>
    <row r="6" spans="1:4" ht="31.5">
      <c r="A6" s="65">
        <v>1</v>
      </c>
      <c r="B6" s="104">
        <v>44970</v>
      </c>
      <c r="C6" s="102" t="s">
        <v>1487</v>
      </c>
      <c r="D6" s="103" t="s">
        <v>1482</v>
      </c>
    </row>
    <row r="7" spans="1:4" ht="47.25">
      <c r="A7" s="65">
        <v>1</v>
      </c>
      <c r="B7" s="104">
        <v>44970</v>
      </c>
      <c r="C7" s="102" t="s">
        <v>1488</v>
      </c>
      <c r="D7" s="103" t="s">
        <v>1483</v>
      </c>
    </row>
    <row r="8" spans="1:4">
      <c r="A8" s="65">
        <v>1</v>
      </c>
      <c r="B8" s="104">
        <v>44970</v>
      </c>
      <c r="C8" s="102" t="s">
        <v>1489</v>
      </c>
      <c r="D8" s="103" t="s">
        <v>1307</v>
      </c>
    </row>
    <row r="9" spans="1:4" s="204" customFormat="1" ht="18.95" customHeight="1">
      <c r="A9" s="204">
        <v>1</v>
      </c>
      <c r="B9" s="205">
        <v>44970</v>
      </c>
      <c r="C9" s="206" t="s">
        <v>1490</v>
      </c>
      <c r="D9" s="207" t="s">
        <v>1308</v>
      </c>
    </row>
    <row r="10" spans="1:4" s="200" customFormat="1">
      <c r="A10" s="200">
        <v>2</v>
      </c>
      <c r="B10" s="201">
        <v>45005</v>
      </c>
      <c r="C10" s="202" t="s">
        <v>127</v>
      </c>
      <c r="D10" s="203" t="s">
        <v>2432</v>
      </c>
    </row>
    <row r="11" spans="1:4" ht="31.5">
      <c r="A11" s="65">
        <v>2</v>
      </c>
      <c r="B11" s="104">
        <v>45005</v>
      </c>
      <c r="C11" s="102" t="s">
        <v>1484</v>
      </c>
      <c r="D11" s="103" t="s">
        <v>2324</v>
      </c>
    </row>
    <row r="12" spans="1:4" ht="47.25">
      <c r="A12" s="65">
        <v>2</v>
      </c>
      <c r="B12" s="104">
        <v>45005</v>
      </c>
      <c r="C12" s="102" t="s">
        <v>1486</v>
      </c>
      <c r="D12" s="103" t="s">
        <v>2349</v>
      </c>
    </row>
    <row r="13" spans="1:4" ht="31.5">
      <c r="A13" s="65">
        <v>2</v>
      </c>
      <c r="B13" s="104">
        <v>45005</v>
      </c>
      <c r="C13" s="102" t="s">
        <v>1487</v>
      </c>
      <c r="D13" s="103" t="s">
        <v>2348</v>
      </c>
    </row>
    <row r="14" spans="1:4" ht="47.25">
      <c r="A14" s="65">
        <v>2</v>
      </c>
      <c r="B14" s="104">
        <v>45005</v>
      </c>
      <c r="C14" s="102" t="s">
        <v>1488</v>
      </c>
      <c r="D14" s="103" t="s">
        <v>2350</v>
      </c>
    </row>
    <row r="15" spans="1:4">
      <c r="A15" s="65">
        <v>2</v>
      </c>
      <c r="B15" s="104">
        <v>45005</v>
      </c>
      <c r="C15" s="102" t="s">
        <v>2321</v>
      </c>
      <c r="D15" s="103" t="s">
        <v>2322</v>
      </c>
    </row>
    <row r="16" spans="1:4">
      <c r="A16" s="65">
        <v>2</v>
      </c>
      <c r="B16" s="104">
        <v>45005</v>
      </c>
      <c r="C16" s="102" t="s">
        <v>1489</v>
      </c>
      <c r="D16" s="103" t="s">
        <v>2323</v>
      </c>
    </row>
    <row r="17" spans="1:4" s="204" customFormat="1">
      <c r="A17" s="204">
        <v>2</v>
      </c>
      <c r="B17" s="205">
        <v>45005</v>
      </c>
      <c r="C17" s="206" t="s">
        <v>1490</v>
      </c>
      <c r="D17" s="207" t="s">
        <v>1033</v>
      </c>
    </row>
    <row r="18" spans="1:4" s="200" customFormat="1">
      <c r="A18" s="200">
        <v>3</v>
      </c>
      <c r="B18" s="201">
        <v>300681</v>
      </c>
      <c r="C18" s="202" t="s">
        <v>127</v>
      </c>
      <c r="D18" s="203" t="s">
        <v>2424</v>
      </c>
    </row>
    <row r="19" spans="1:4">
      <c r="A19" s="65">
        <v>3</v>
      </c>
      <c r="B19" s="104">
        <v>300681</v>
      </c>
      <c r="C19" s="102" t="s">
        <v>1484</v>
      </c>
      <c r="D19" s="103" t="s">
        <v>2425</v>
      </c>
    </row>
    <row r="20" spans="1:4">
      <c r="A20" s="65">
        <v>3</v>
      </c>
      <c r="B20" s="104">
        <v>300681</v>
      </c>
      <c r="C20" s="102" t="s">
        <v>1485</v>
      </c>
      <c r="D20" s="103" t="s">
        <v>2426</v>
      </c>
    </row>
    <row r="21" spans="1:4" ht="47.25">
      <c r="A21" s="65">
        <v>3</v>
      </c>
      <c r="B21" s="104">
        <v>300681</v>
      </c>
      <c r="C21" s="102" t="s">
        <v>1486</v>
      </c>
      <c r="D21" s="103" t="s">
        <v>2428</v>
      </c>
    </row>
    <row r="22" spans="1:4" ht="47.25">
      <c r="A22" s="65">
        <v>3</v>
      </c>
      <c r="B22" s="104">
        <v>300681</v>
      </c>
      <c r="C22" s="102" t="s">
        <v>1487</v>
      </c>
      <c r="D22" s="103" t="s">
        <v>2429</v>
      </c>
    </row>
    <row r="23" spans="1:4" ht="63">
      <c r="A23" s="65">
        <v>3</v>
      </c>
      <c r="B23" s="104">
        <v>300681</v>
      </c>
      <c r="C23" s="102" t="s">
        <v>1488</v>
      </c>
      <c r="D23" s="103" t="s">
        <v>2430</v>
      </c>
    </row>
    <row r="24" spans="1:4" ht="31.5">
      <c r="A24" s="65">
        <v>3</v>
      </c>
      <c r="B24" s="104">
        <v>300681</v>
      </c>
      <c r="C24" s="102" t="s">
        <v>2321</v>
      </c>
      <c r="D24" s="103" t="s">
        <v>2431</v>
      </c>
    </row>
    <row r="25" spans="1:4">
      <c r="A25" s="65">
        <v>3</v>
      </c>
      <c r="B25" s="104">
        <v>300681</v>
      </c>
      <c r="C25" s="102" t="s">
        <v>1489</v>
      </c>
      <c r="D25" s="103" t="s">
        <v>2427</v>
      </c>
    </row>
    <row r="26" spans="1:4" s="204" customFormat="1">
      <c r="A26" s="204">
        <v>3</v>
      </c>
      <c r="B26" s="205">
        <v>300681</v>
      </c>
      <c r="C26" s="206" t="s">
        <v>1490</v>
      </c>
      <c r="D26" s="207" t="s">
        <v>1033</v>
      </c>
    </row>
    <row r="27" spans="1:4" s="200" customFormat="1">
      <c r="A27" s="200">
        <v>4</v>
      </c>
      <c r="B27" s="201">
        <v>45020</v>
      </c>
      <c r="C27" s="202" t="s">
        <v>127</v>
      </c>
      <c r="D27" s="203" t="s">
        <v>2666</v>
      </c>
    </row>
    <row r="28" spans="1:4" ht="31.5">
      <c r="A28" s="65">
        <v>4</v>
      </c>
      <c r="B28" s="104">
        <v>45020</v>
      </c>
      <c r="C28" s="102" t="s">
        <v>1484</v>
      </c>
      <c r="D28" s="103" t="s">
        <v>2668</v>
      </c>
    </row>
    <row r="29" spans="1:4">
      <c r="A29" s="65">
        <v>4</v>
      </c>
      <c r="B29" s="104">
        <v>45020</v>
      </c>
      <c r="C29" s="102" t="s">
        <v>1486</v>
      </c>
      <c r="D29" s="103" t="s">
        <v>2667</v>
      </c>
    </row>
    <row r="30" spans="1:4">
      <c r="A30" s="65">
        <v>4</v>
      </c>
      <c r="B30" s="104">
        <v>45020</v>
      </c>
      <c r="C30" s="102" t="s">
        <v>1487</v>
      </c>
      <c r="D30" s="103" t="s">
        <v>2671</v>
      </c>
    </row>
    <row r="31" spans="1:4">
      <c r="A31" s="65">
        <v>4</v>
      </c>
      <c r="B31" s="104">
        <v>45020</v>
      </c>
      <c r="C31" s="102" t="s">
        <v>1488</v>
      </c>
      <c r="D31" s="103" t="s">
        <v>2670</v>
      </c>
    </row>
    <row r="32" spans="1:4">
      <c r="A32" s="65">
        <v>4</v>
      </c>
      <c r="B32" s="104">
        <v>45020</v>
      </c>
      <c r="C32" s="102" t="s">
        <v>1489</v>
      </c>
      <c r="D32" s="103" t="s">
        <v>2669</v>
      </c>
    </row>
    <row r="33" spans="1:4" s="204" customFormat="1">
      <c r="A33" s="204">
        <v>4</v>
      </c>
      <c r="B33" s="205">
        <v>45020</v>
      </c>
      <c r="C33" s="206" t="s">
        <v>1490</v>
      </c>
      <c r="D33" s="207" t="s">
        <v>1033</v>
      </c>
    </row>
    <row r="34" spans="1:4">
      <c r="A34" s="65">
        <v>1</v>
      </c>
      <c r="B34" s="104">
        <v>44927</v>
      </c>
      <c r="C34" s="102" t="s">
        <v>127</v>
      </c>
      <c r="D34" s="105"/>
    </row>
    <row r="35" spans="1:4">
      <c r="A35" s="65">
        <v>1</v>
      </c>
      <c r="B35" s="104">
        <v>44927</v>
      </c>
      <c r="C35" s="102" t="s">
        <v>1484</v>
      </c>
      <c r="D35" s="103"/>
    </row>
    <row r="36" spans="1:4">
      <c r="A36" s="65">
        <v>1</v>
      </c>
      <c r="B36" s="104">
        <v>44927</v>
      </c>
      <c r="C36" s="102" t="s">
        <v>1485</v>
      </c>
      <c r="D36" s="103"/>
    </row>
    <row r="37" spans="1:4">
      <c r="A37" s="65">
        <v>1</v>
      </c>
      <c r="B37" s="104">
        <v>44927</v>
      </c>
      <c r="C37" s="102" t="s">
        <v>1486</v>
      </c>
      <c r="D37" s="103"/>
    </row>
    <row r="38" spans="1:4">
      <c r="A38" s="65">
        <v>1</v>
      </c>
      <c r="B38" s="104">
        <v>44927</v>
      </c>
      <c r="C38" s="102" t="s">
        <v>1487</v>
      </c>
      <c r="D38" s="103"/>
    </row>
    <row r="39" spans="1:4">
      <c r="A39" s="65">
        <v>1</v>
      </c>
      <c r="B39" s="104">
        <v>44927</v>
      </c>
      <c r="C39" s="102" t="s">
        <v>1489</v>
      </c>
      <c r="D39" s="103"/>
    </row>
    <row r="40" spans="1:4">
      <c r="A40" s="65">
        <v>1</v>
      </c>
      <c r="B40" s="104">
        <v>44927</v>
      </c>
      <c r="C40" s="102" t="s">
        <v>1491</v>
      </c>
      <c r="D40" s="103"/>
    </row>
    <row r="41" spans="1:4">
      <c r="A41" s="65">
        <v>1</v>
      </c>
      <c r="B41" s="104">
        <v>44927</v>
      </c>
      <c r="C41" s="102" t="s">
        <v>1490</v>
      </c>
      <c r="D41" s="103"/>
    </row>
    <row r="42" spans="1:4">
      <c r="A42" s="65">
        <v>1</v>
      </c>
      <c r="B42" s="104">
        <v>44927</v>
      </c>
      <c r="C42" s="102" t="s">
        <v>1492</v>
      </c>
      <c r="D42" s="103"/>
    </row>
    <row r="43" spans="1:4">
      <c r="D43" s="65" t="s">
        <v>1861</v>
      </c>
    </row>
    <row r="44" spans="1:4">
      <c r="D44" s="65" t="s">
        <v>1305</v>
      </c>
    </row>
    <row r="45" spans="1:4">
      <c r="D45" s="65" t="s">
        <v>2123</v>
      </c>
    </row>
    <row r="46" spans="1:4">
      <c r="D46" s="65" t="s">
        <v>2035</v>
      </c>
    </row>
    <row r="52" spans="4:4">
      <c r="D52" s="102"/>
    </row>
    <row r="54" spans="4:4">
      <c r="D54" s="102"/>
    </row>
    <row r="55" spans="4:4">
      <c r="D55" s="102"/>
    </row>
    <row r="56" spans="4:4">
      <c r="D56" s="102"/>
    </row>
    <row r="57" spans="4:4">
      <c r="D57" s="102"/>
    </row>
    <row r="58" spans="4:4">
      <c r="D58" s="102"/>
    </row>
    <row r="59" spans="4:4">
      <c r="D59" s="102"/>
    </row>
    <row r="60" spans="4:4">
      <c r="D60" s="102"/>
    </row>
    <row r="61" spans="4:4">
      <c r="D61" s="102"/>
    </row>
    <row r="62" spans="4:4">
      <c r="D62" s="102"/>
    </row>
    <row r="63" spans="4:4">
      <c r="D63" s="102"/>
    </row>
    <row r="64" spans="4:4">
      <c r="D64" s="102"/>
    </row>
    <row r="65" spans="4:4">
      <c r="D65" s="102"/>
    </row>
    <row r="66" spans="4:4">
      <c r="D66" s="102"/>
    </row>
    <row r="67" spans="4:4">
      <c r="D67" s="102"/>
    </row>
    <row r="68" spans="4:4">
      <c r="D68" s="102"/>
    </row>
    <row r="69" spans="4:4">
      <c r="D69" s="102"/>
    </row>
    <row r="70" spans="4:4">
      <c r="D70" s="102"/>
    </row>
    <row r="71" spans="4:4">
      <c r="D71" s="102"/>
    </row>
    <row r="72" spans="4:4">
      <c r="D72" s="102"/>
    </row>
    <row r="73" spans="4:4">
      <c r="D73" s="102"/>
    </row>
    <row r="74" spans="4:4">
      <c r="D74" s="102"/>
    </row>
    <row r="75" spans="4:4">
      <c r="D75" s="102"/>
    </row>
    <row r="76" spans="4:4">
      <c r="D76" s="102"/>
    </row>
    <row r="77" spans="4:4">
      <c r="D77" s="102"/>
    </row>
    <row r="78" spans="4:4">
      <c r="D78" s="102"/>
    </row>
    <row r="79" spans="4:4">
      <c r="D79" s="102"/>
    </row>
    <row r="80" spans="4:4">
      <c r="D80" s="102"/>
    </row>
    <row r="81" spans="4:4">
      <c r="D81" s="102"/>
    </row>
    <row r="82" spans="4:4">
      <c r="D82" s="102"/>
    </row>
    <row r="83" spans="4:4">
      <c r="D83" s="102"/>
    </row>
    <row r="84" spans="4:4">
      <c r="D84" s="102"/>
    </row>
    <row r="85" spans="4:4">
      <c r="D85" s="102"/>
    </row>
    <row r="86" spans="4:4">
      <c r="D86" s="102"/>
    </row>
    <row r="87" spans="4:4">
      <c r="D87" s="102"/>
    </row>
    <row r="88" spans="4:4">
      <c r="D88" s="102"/>
    </row>
    <row r="89" spans="4:4">
      <c r="D89" s="102"/>
    </row>
    <row r="90" spans="4:4">
      <c r="D90" s="102"/>
    </row>
    <row r="91" spans="4:4">
      <c r="D91" s="102"/>
    </row>
    <row r="92" spans="4:4">
      <c r="D92" s="102"/>
    </row>
    <row r="93" spans="4:4">
      <c r="D93" s="102"/>
    </row>
    <row r="94" spans="4:4">
      <c r="D94" s="102"/>
    </row>
    <row r="95" spans="4:4">
      <c r="D95" s="102"/>
    </row>
    <row r="96" spans="4:4">
      <c r="D96" s="102"/>
    </row>
    <row r="97" spans="4:4">
      <c r="D97" s="102"/>
    </row>
    <row r="98" spans="4:4">
      <c r="D98" s="102"/>
    </row>
    <row r="99" spans="4:4">
      <c r="D99" s="102"/>
    </row>
    <row r="100" spans="4:4">
      <c r="D100" s="102"/>
    </row>
    <row r="101" spans="4:4">
      <c r="D101" s="102"/>
    </row>
    <row r="102" spans="4:4">
      <c r="D102" s="102"/>
    </row>
    <row r="103" spans="4:4">
      <c r="D103" s="102"/>
    </row>
    <row r="104" spans="4:4">
      <c r="D104" s="102"/>
    </row>
    <row r="105" spans="4:4">
      <c r="D105" s="102"/>
    </row>
    <row r="106" spans="4:4">
      <c r="D106" s="102"/>
    </row>
    <row r="107" spans="4:4">
      <c r="D107" s="102"/>
    </row>
    <row r="108" spans="4:4">
      <c r="D108" s="102"/>
    </row>
    <row r="109" spans="4:4">
      <c r="D109" s="102"/>
    </row>
    <row r="110" spans="4:4">
      <c r="D110" s="102"/>
    </row>
    <row r="111" spans="4:4">
      <c r="D111" s="102"/>
    </row>
    <row r="112" spans="4:4">
      <c r="D112" s="102"/>
    </row>
    <row r="113" spans="4:4">
      <c r="D113" s="102"/>
    </row>
    <row r="114" spans="4:4">
      <c r="D114" s="102"/>
    </row>
    <row r="115" spans="4:4">
      <c r="D115" s="102"/>
    </row>
    <row r="116" spans="4:4">
      <c r="D116" s="102"/>
    </row>
    <row r="117" spans="4:4">
      <c r="D117" s="102"/>
    </row>
    <row r="118" spans="4:4">
      <c r="D118" s="102"/>
    </row>
    <row r="119" spans="4:4">
      <c r="D119" s="102"/>
    </row>
    <row r="120" spans="4:4">
      <c r="D120" s="102"/>
    </row>
    <row r="121" spans="4:4">
      <c r="D121" s="102"/>
    </row>
    <row r="122" spans="4:4">
      <c r="D122" s="102"/>
    </row>
    <row r="123" spans="4:4">
      <c r="D123" s="102"/>
    </row>
    <row r="124" spans="4:4">
      <c r="D124" s="102"/>
    </row>
    <row r="125" spans="4:4">
      <c r="D125" s="102"/>
    </row>
    <row r="126" spans="4:4">
      <c r="D126" s="102"/>
    </row>
    <row r="127" spans="4:4">
      <c r="D127" s="102"/>
    </row>
    <row r="128" spans="4:4">
      <c r="D128" s="102"/>
    </row>
    <row r="129" spans="4:4">
      <c r="D129" s="102"/>
    </row>
    <row r="130" spans="4:4">
      <c r="D130" s="102"/>
    </row>
    <row r="131" spans="4:4">
      <c r="D131" s="102"/>
    </row>
    <row r="132" spans="4:4">
      <c r="D132" s="102"/>
    </row>
    <row r="133" spans="4:4">
      <c r="D133" s="102"/>
    </row>
    <row r="134" spans="4:4">
      <c r="D134" s="102"/>
    </row>
    <row r="135" spans="4:4">
      <c r="D135" s="102"/>
    </row>
    <row r="136" spans="4:4">
      <c r="D136" s="102"/>
    </row>
    <row r="137" spans="4:4">
      <c r="D137" s="102"/>
    </row>
    <row r="138" spans="4:4">
      <c r="D138" s="102"/>
    </row>
    <row r="139" spans="4:4">
      <c r="D139" s="102"/>
    </row>
    <row r="140" spans="4:4">
      <c r="D140" s="102"/>
    </row>
    <row r="141" spans="4:4">
      <c r="D141" s="102"/>
    </row>
    <row r="142" spans="4:4">
      <c r="D142" s="102"/>
    </row>
    <row r="143" spans="4:4">
      <c r="D143" s="102"/>
    </row>
    <row r="144" spans="4:4">
      <c r="D144" s="102"/>
    </row>
    <row r="145" spans="4:4">
      <c r="D145" s="102"/>
    </row>
    <row r="146" spans="4:4">
      <c r="D146" s="102"/>
    </row>
    <row r="147" spans="4:4">
      <c r="D147" s="102"/>
    </row>
    <row r="148" spans="4:4">
      <c r="D148" s="102"/>
    </row>
    <row r="149" spans="4:4">
      <c r="D149" s="102"/>
    </row>
    <row r="150" spans="4:4">
      <c r="D150" s="102"/>
    </row>
    <row r="151" spans="4:4">
      <c r="D151" s="102"/>
    </row>
    <row r="152" spans="4:4">
      <c r="D152" s="102"/>
    </row>
    <row r="153" spans="4:4">
      <c r="D153" s="102"/>
    </row>
    <row r="154" spans="4:4">
      <c r="D154" s="102"/>
    </row>
    <row r="155" spans="4:4">
      <c r="D155" s="102"/>
    </row>
    <row r="156" spans="4:4">
      <c r="D156" s="102"/>
    </row>
    <row r="157" spans="4:4">
      <c r="D157" s="102"/>
    </row>
    <row r="158" spans="4:4">
      <c r="D158" s="102"/>
    </row>
    <row r="159" spans="4:4">
      <c r="D159" s="102"/>
    </row>
    <row r="160" spans="4:4">
      <c r="D160" s="102"/>
    </row>
    <row r="161" spans="4:4">
      <c r="D161" s="102"/>
    </row>
    <row r="162" spans="4:4">
      <c r="D162" s="102"/>
    </row>
    <row r="163" spans="4:4">
      <c r="D163" s="102"/>
    </row>
    <row r="164" spans="4:4">
      <c r="D164" s="102"/>
    </row>
    <row r="165" spans="4:4">
      <c r="D165" s="102"/>
    </row>
    <row r="166" spans="4:4">
      <c r="D166" s="102"/>
    </row>
    <row r="167" spans="4:4">
      <c r="D167" s="102"/>
    </row>
    <row r="168" spans="4:4">
      <c r="D168" s="102"/>
    </row>
    <row r="169" spans="4:4">
      <c r="D169" s="102"/>
    </row>
    <row r="170" spans="4:4">
      <c r="D170" s="102"/>
    </row>
    <row r="171" spans="4:4">
      <c r="D171" s="102"/>
    </row>
    <row r="172" spans="4:4">
      <c r="D172" s="102"/>
    </row>
    <row r="173" spans="4:4">
      <c r="D173" s="102"/>
    </row>
    <row r="174" spans="4:4">
      <c r="D174" s="102"/>
    </row>
    <row r="175" spans="4:4">
      <c r="D175" s="102"/>
    </row>
    <row r="176" spans="4:4">
      <c r="D176" s="102"/>
    </row>
    <row r="177" spans="4:4">
      <c r="D177" s="102"/>
    </row>
    <row r="178" spans="4:4">
      <c r="D178" s="102"/>
    </row>
    <row r="179" spans="4:4">
      <c r="D179" s="102"/>
    </row>
    <row r="180" spans="4:4">
      <c r="D180" s="102"/>
    </row>
    <row r="181" spans="4:4">
      <c r="D181" s="102"/>
    </row>
    <row r="182" spans="4:4">
      <c r="D182" s="102"/>
    </row>
    <row r="183" spans="4:4">
      <c r="D183" s="102"/>
    </row>
    <row r="184" spans="4:4">
      <c r="D184" s="102"/>
    </row>
    <row r="185" spans="4:4">
      <c r="D185" s="102"/>
    </row>
    <row r="186" spans="4:4">
      <c r="D186" s="102"/>
    </row>
    <row r="187" spans="4:4">
      <c r="D187" s="102"/>
    </row>
    <row r="188" spans="4:4">
      <c r="D188" s="102"/>
    </row>
    <row r="189" spans="4:4">
      <c r="D189" s="102"/>
    </row>
    <row r="190" spans="4:4">
      <c r="D190" s="102"/>
    </row>
    <row r="191" spans="4:4">
      <c r="D191" s="102"/>
    </row>
    <row r="192" spans="4:4">
      <c r="D192" s="102"/>
    </row>
    <row r="193" spans="4:4">
      <c r="D193" s="102"/>
    </row>
    <row r="194" spans="4:4">
      <c r="D194" s="102"/>
    </row>
    <row r="195" spans="4:4">
      <c r="D195" s="102"/>
    </row>
    <row r="196" spans="4:4">
      <c r="D196" s="102"/>
    </row>
    <row r="197" spans="4:4">
      <c r="D197" s="102"/>
    </row>
    <row r="198" spans="4:4">
      <c r="D198" s="102"/>
    </row>
    <row r="199" spans="4:4">
      <c r="D199" s="102"/>
    </row>
    <row r="200" spans="4:4">
      <c r="D200" s="102"/>
    </row>
    <row r="201" spans="4:4">
      <c r="D201" s="102"/>
    </row>
    <row r="202" spans="4:4">
      <c r="D202" s="102"/>
    </row>
    <row r="203" spans="4:4">
      <c r="D203" s="102"/>
    </row>
    <row r="204" spans="4:4">
      <c r="D204" s="102"/>
    </row>
    <row r="205" spans="4:4">
      <c r="D205" s="102"/>
    </row>
    <row r="206" spans="4:4">
      <c r="D206" s="102"/>
    </row>
    <row r="207" spans="4:4">
      <c r="D207" s="102"/>
    </row>
    <row r="208" spans="4:4">
      <c r="D208" s="102"/>
    </row>
    <row r="209" spans="4:4">
      <c r="D209" s="102"/>
    </row>
    <row r="210" spans="4:4">
      <c r="D210" s="102"/>
    </row>
    <row r="211" spans="4:4">
      <c r="D211" s="102"/>
    </row>
    <row r="212" spans="4:4">
      <c r="D212" s="102"/>
    </row>
    <row r="213" spans="4:4">
      <c r="D213" s="102"/>
    </row>
    <row r="214" spans="4:4">
      <c r="D214" s="102"/>
    </row>
    <row r="215" spans="4:4">
      <c r="D215" s="102"/>
    </row>
    <row r="216" spans="4:4">
      <c r="D216" s="102"/>
    </row>
    <row r="217" spans="4:4">
      <c r="D217" s="102"/>
    </row>
    <row r="218" spans="4:4">
      <c r="D218" s="102"/>
    </row>
    <row r="219" spans="4:4">
      <c r="D219" s="102"/>
    </row>
    <row r="220" spans="4:4">
      <c r="D220" s="102"/>
    </row>
    <row r="221" spans="4:4">
      <c r="D221" s="102"/>
    </row>
    <row r="222" spans="4:4">
      <c r="D222" s="102"/>
    </row>
    <row r="223" spans="4:4">
      <c r="D223" s="102"/>
    </row>
    <row r="224" spans="4:4">
      <c r="D224" s="102"/>
    </row>
    <row r="225" spans="4:4">
      <c r="D225" s="102"/>
    </row>
    <row r="226" spans="4:4">
      <c r="D226" s="102"/>
    </row>
    <row r="227" spans="4:4">
      <c r="D227" s="102"/>
    </row>
    <row r="228" spans="4:4">
      <c r="D228" s="102"/>
    </row>
    <row r="229" spans="4:4">
      <c r="D229" s="102"/>
    </row>
    <row r="230" spans="4:4">
      <c r="D230" s="102"/>
    </row>
    <row r="231" spans="4:4">
      <c r="D231" s="102"/>
    </row>
    <row r="232" spans="4:4">
      <c r="D232" s="102"/>
    </row>
    <row r="233" spans="4:4">
      <c r="D233" s="102"/>
    </row>
    <row r="234" spans="4:4">
      <c r="D234" s="102"/>
    </row>
    <row r="235" spans="4:4">
      <c r="D235" s="102"/>
    </row>
    <row r="236" spans="4:4">
      <c r="D236" s="102"/>
    </row>
    <row r="237" spans="4:4">
      <c r="D237" s="102"/>
    </row>
    <row r="238" spans="4:4">
      <c r="D238" s="102"/>
    </row>
    <row r="239" spans="4:4">
      <c r="D239" s="102"/>
    </row>
    <row r="240" spans="4:4">
      <c r="D240" s="102"/>
    </row>
    <row r="241" spans="4:4">
      <c r="D241" s="102"/>
    </row>
    <row r="242" spans="4:4">
      <c r="D242" s="102"/>
    </row>
    <row r="243" spans="4:4">
      <c r="D243" s="102"/>
    </row>
    <row r="244" spans="4:4">
      <c r="D244" s="102"/>
    </row>
    <row r="245" spans="4:4">
      <c r="D245" s="102"/>
    </row>
    <row r="246" spans="4:4">
      <c r="D246" s="102"/>
    </row>
    <row r="247" spans="4:4">
      <c r="D247" s="102"/>
    </row>
    <row r="248" spans="4:4">
      <c r="D248" s="102"/>
    </row>
    <row r="249" spans="4:4">
      <c r="D249" s="102"/>
    </row>
    <row r="250" spans="4:4">
      <c r="D250" s="102"/>
    </row>
    <row r="251" spans="4:4">
      <c r="D251" s="102"/>
    </row>
    <row r="252" spans="4:4">
      <c r="D252" s="102"/>
    </row>
    <row r="253" spans="4:4">
      <c r="D253" s="102"/>
    </row>
    <row r="254" spans="4:4">
      <c r="D254" s="102"/>
    </row>
    <row r="255" spans="4:4">
      <c r="D255" s="102"/>
    </row>
    <row r="256" spans="4:4">
      <c r="D256" s="102"/>
    </row>
    <row r="257" spans="4:4">
      <c r="D257" s="102"/>
    </row>
    <row r="258" spans="4:4">
      <c r="D258" s="102"/>
    </row>
    <row r="259" spans="4:4">
      <c r="D259" s="102"/>
    </row>
    <row r="260" spans="4:4">
      <c r="D260" s="102"/>
    </row>
    <row r="261" spans="4:4">
      <c r="D261" s="102"/>
    </row>
    <row r="262" spans="4:4">
      <c r="D262" s="102"/>
    </row>
    <row r="263" spans="4:4">
      <c r="D263" s="102"/>
    </row>
    <row r="264" spans="4:4">
      <c r="D264" s="102"/>
    </row>
    <row r="265" spans="4:4">
      <c r="D265" s="102"/>
    </row>
    <row r="266" spans="4:4">
      <c r="D266" s="102"/>
    </row>
    <row r="267" spans="4:4">
      <c r="D267" s="102"/>
    </row>
    <row r="268" spans="4:4">
      <c r="D268" s="102"/>
    </row>
    <row r="269" spans="4:4">
      <c r="D269" s="102"/>
    </row>
    <row r="270" spans="4:4">
      <c r="D270" s="102"/>
    </row>
    <row r="271" spans="4:4">
      <c r="D271" s="102"/>
    </row>
    <row r="272" spans="4:4">
      <c r="D272" s="102"/>
    </row>
  </sheetData>
  <phoneticPr fontId="4"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C0729-F1DA-4F3E-B2FE-4CB6ADC1BE04}">
  <sheetPr codeName="Sheet13"/>
  <dimension ref="A1:BK501"/>
  <sheetViews>
    <sheetView workbookViewId="0">
      <selection activeCell="F12" sqref="F12"/>
    </sheetView>
  </sheetViews>
  <sheetFormatPr defaultColWidth="8.625" defaultRowHeight="15.75"/>
  <cols>
    <col min="1" max="1" width="8.625" style="1"/>
    <col min="2" max="2" width="9.75" style="1" customWidth="1"/>
    <col min="3" max="3" width="73.875" style="65" customWidth="1"/>
    <col min="4" max="4" width="11.125" style="104" customWidth="1"/>
    <col min="5" max="6" width="11.125" style="65" customWidth="1"/>
    <col min="7" max="13" width="8.625" style="65" customWidth="1"/>
    <col min="14" max="14" width="8.625" style="118" customWidth="1"/>
    <col min="15" max="20" width="8.625" style="65" customWidth="1"/>
    <col min="21" max="21" width="8.625" style="118" customWidth="1"/>
    <col min="22" max="28" width="8.625" style="65" customWidth="1"/>
    <col min="29" max="29" width="8.625" style="130" customWidth="1"/>
    <col min="30" max="34" width="8.625" style="65" customWidth="1"/>
    <col min="35" max="35" width="8.625" style="118" customWidth="1"/>
    <col min="36" max="36" width="8.625" style="130" customWidth="1"/>
    <col min="37" max="41" width="8.625" style="65" customWidth="1"/>
    <col min="42" max="42" width="8.625" style="118" customWidth="1"/>
    <col min="43" max="48" width="8.625" style="65" customWidth="1"/>
    <col min="49" max="49" width="8.625" style="118" customWidth="1"/>
    <col min="50" max="55" width="8.625" style="1"/>
    <col min="56" max="56" width="8.625" style="119"/>
    <col min="57" max="16384" width="8.625" style="1"/>
  </cols>
  <sheetData>
    <row r="1" spans="1:63" s="132" customFormat="1" ht="32.25" thickBot="1">
      <c r="A1" s="132" t="s">
        <v>101</v>
      </c>
      <c r="B1" s="132" t="s">
        <v>1085</v>
      </c>
      <c r="C1" s="133" t="s">
        <v>2011</v>
      </c>
      <c r="D1" s="134" t="s">
        <v>1083</v>
      </c>
      <c r="E1" s="135" t="s">
        <v>1445</v>
      </c>
      <c r="F1" s="135" t="s">
        <v>1086</v>
      </c>
      <c r="G1" s="135" t="s">
        <v>1084</v>
      </c>
      <c r="H1" s="137">
        <v>45018</v>
      </c>
      <c r="I1" s="137">
        <v>45017</v>
      </c>
      <c r="J1" s="137">
        <v>45016</v>
      </c>
      <c r="K1" s="137">
        <v>45015</v>
      </c>
      <c r="L1" s="137">
        <v>45014</v>
      </c>
      <c r="M1" s="137">
        <v>45013</v>
      </c>
      <c r="N1" s="138">
        <v>45012</v>
      </c>
      <c r="O1" s="137">
        <v>45011</v>
      </c>
      <c r="P1" s="137">
        <v>45010</v>
      </c>
      <c r="Q1" s="137">
        <v>45009</v>
      </c>
      <c r="R1" s="137">
        <v>45008</v>
      </c>
      <c r="S1" s="137">
        <v>45007</v>
      </c>
      <c r="T1" s="137">
        <v>45006</v>
      </c>
      <c r="U1" s="138">
        <v>45005</v>
      </c>
      <c r="V1" s="137">
        <v>45004</v>
      </c>
      <c r="W1" s="137">
        <v>45003</v>
      </c>
      <c r="X1" s="137">
        <v>45002</v>
      </c>
      <c r="Y1" s="136">
        <v>45001</v>
      </c>
      <c r="Z1" s="137">
        <v>45000</v>
      </c>
      <c r="AA1" s="136">
        <v>44999</v>
      </c>
      <c r="AB1" s="137">
        <v>44998</v>
      </c>
      <c r="AC1" s="136">
        <v>44997</v>
      </c>
      <c r="AD1" s="137">
        <v>44996</v>
      </c>
      <c r="AE1" s="137">
        <v>44995</v>
      </c>
      <c r="AF1" s="137">
        <v>44994</v>
      </c>
      <c r="AG1" s="137">
        <v>44993</v>
      </c>
      <c r="AH1" s="137">
        <v>44992</v>
      </c>
      <c r="AI1" s="137">
        <v>44991</v>
      </c>
      <c r="AJ1" s="136">
        <v>44990</v>
      </c>
      <c r="AK1" s="137">
        <v>44989</v>
      </c>
      <c r="AL1" s="137">
        <v>44988</v>
      </c>
      <c r="AM1" s="137">
        <v>44987</v>
      </c>
      <c r="AN1" s="137">
        <v>44986</v>
      </c>
      <c r="AO1" s="137">
        <v>44985</v>
      </c>
      <c r="AP1" s="137">
        <v>44984</v>
      </c>
      <c r="AQ1" s="136">
        <v>44983</v>
      </c>
      <c r="AR1" s="137">
        <v>44982</v>
      </c>
      <c r="AS1" s="137">
        <v>44981</v>
      </c>
      <c r="AT1" s="137">
        <v>44980</v>
      </c>
      <c r="AU1" s="137">
        <v>44979</v>
      </c>
      <c r="AV1" s="137">
        <v>44978</v>
      </c>
      <c r="AW1" s="138">
        <v>44977</v>
      </c>
      <c r="AX1" s="137">
        <v>44976</v>
      </c>
      <c r="AY1" s="137">
        <v>44975</v>
      </c>
      <c r="AZ1" s="137">
        <v>44974</v>
      </c>
      <c r="BA1" s="137">
        <v>44973</v>
      </c>
      <c r="BB1" s="137">
        <v>44972</v>
      </c>
      <c r="BC1" s="137">
        <v>44971</v>
      </c>
      <c r="BD1" s="138">
        <v>44970</v>
      </c>
      <c r="BE1" s="137">
        <v>44969</v>
      </c>
      <c r="BF1" s="137">
        <v>44968</v>
      </c>
      <c r="BG1" s="137">
        <v>44967</v>
      </c>
      <c r="BH1" s="137">
        <v>44966</v>
      </c>
      <c r="BI1" s="137">
        <v>44965</v>
      </c>
      <c r="BJ1" s="137">
        <v>44964</v>
      </c>
      <c r="BK1" s="137">
        <v>44963</v>
      </c>
    </row>
    <row r="2" spans="1:63" ht="63">
      <c r="A2" s="1">
        <v>1</v>
      </c>
      <c r="B2" s="1" t="s">
        <v>1300</v>
      </c>
      <c r="C2" s="7" t="s">
        <v>2433</v>
      </c>
      <c r="D2" s="104">
        <v>44998</v>
      </c>
      <c r="Y2" s="65" t="s">
        <v>11</v>
      </c>
    </row>
    <row r="3" spans="1:63" ht="31.5">
      <c r="A3" s="1">
        <v>2</v>
      </c>
      <c r="B3" s="1" t="s">
        <v>1300</v>
      </c>
      <c r="C3" s="7" t="s">
        <v>1778</v>
      </c>
      <c r="D3" s="104">
        <v>44963</v>
      </c>
      <c r="T3" s="65" t="s">
        <v>11</v>
      </c>
      <c r="Y3" s="65" t="s">
        <v>11</v>
      </c>
      <c r="AB3" s="65" t="s">
        <v>11</v>
      </c>
      <c r="AC3" s="130" t="s">
        <v>11</v>
      </c>
      <c r="AD3" s="65" t="s">
        <v>11</v>
      </c>
      <c r="AG3" s="65" t="s">
        <v>11</v>
      </c>
      <c r="AH3" s="65" t="s">
        <v>11</v>
      </c>
      <c r="AM3" s="65" t="s">
        <v>11</v>
      </c>
      <c r="AQ3" s="65" t="s">
        <v>11</v>
      </c>
      <c r="AR3" s="65" t="s">
        <v>11</v>
      </c>
      <c r="AT3" s="65" t="s">
        <v>11</v>
      </c>
      <c r="AY3" s="1" t="s">
        <v>11</v>
      </c>
      <c r="AZ3" s="1" t="s">
        <v>11</v>
      </c>
      <c r="BA3" s="1" t="s">
        <v>11</v>
      </c>
      <c r="BB3" s="1" t="s">
        <v>11</v>
      </c>
      <c r="BF3" s="1" t="s">
        <v>11</v>
      </c>
      <c r="BG3" s="1" t="s">
        <v>11</v>
      </c>
      <c r="BI3" s="1" t="s">
        <v>11</v>
      </c>
      <c r="BJ3" s="1" t="s">
        <v>11</v>
      </c>
      <c r="BK3" s="1" t="s">
        <v>11</v>
      </c>
    </row>
    <row r="4" spans="1:63" ht="47.25">
      <c r="A4" s="1">
        <v>3</v>
      </c>
      <c r="B4" s="1" t="s">
        <v>1300</v>
      </c>
      <c r="C4" s="7" t="s">
        <v>1779</v>
      </c>
      <c r="D4" s="104">
        <v>44985</v>
      </c>
      <c r="AB4" s="65" t="s">
        <v>11</v>
      </c>
      <c r="AC4" s="130" t="s">
        <v>11</v>
      </c>
      <c r="AE4" s="65" t="s">
        <v>11</v>
      </c>
      <c r="AG4" s="65" t="s">
        <v>11</v>
      </c>
    </row>
    <row r="5" spans="1:63" ht="31.5">
      <c r="A5" s="1">
        <v>4</v>
      </c>
      <c r="B5" s="1" t="s">
        <v>1300</v>
      </c>
      <c r="C5" s="7" t="s">
        <v>1937</v>
      </c>
      <c r="D5" s="104">
        <v>45005</v>
      </c>
    </row>
    <row r="6" spans="1:63" ht="78.75">
      <c r="A6" s="1">
        <v>5</v>
      </c>
      <c r="B6" s="1" t="s">
        <v>1300</v>
      </c>
      <c r="C6" s="7" t="s">
        <v>2435</v>
      </c>
      <c r="D6" s="104">
        <v>45012</v>
      </c>
    </row>
    <row r="7" spans="1:63">
      <c r="A7" s="1">
        <v>6</v>
      </c>
      <c r="B7" s="1" t="s">
        <v>1300</v>
      </c>
      <c r="C7" s="65" t="s">
        <v>1861</v>
      </c>
    </row>
    <row r="8" spans="1:63">
      <c r="A8" s="1">
        <v>7</v>
      </c>
      <c r="B8" s="1" t="s">
        <v>1300</v>
      </c>
    </row>
    <row r="9" spans="1:63">
      <c r="A9" s="1">
        <v>8</v>
      </c>
      <c r="B9" s="1" t="s">
        <v>1300</v>
      </c>
      <c r="C9" s="65" t="s">
        <v>1305</v>
      </c>
    </row>
    <row r="10" spans="1:63" ht="47.25">
      <c r="A10" s="1">
        <v>9</v>
      </c>
      <c r="B10" s="1" t="s">
        <v>1300</v>
      </c>
      <c r="C10" s="7" t="s">
        <v>2672</v>
      </c>
    </row>
    <row r="11" spans="1:63" ht="63">
      <c r="A11" s="1">
        <v>10</v>
      </c>
      <c r="B11" s="1" t="s">
        <v>1300</v>
      </c>
      <c r="C11" s="7" t="s">
        <v>2434</v>
      </c>
    </row>
    <row r="12" spans="1:63" ht="47.25">
      <c r="A12" s="1">
        <v>11</v>
      </c>
      <c r="B12" s="1" t="s">
        <v>1301</v>
      </c>
      <c r="C12" s="7" t="s">
        <v>2706</v>
      </c>
    </row>
    <row r="13" spans="1:63" ht="47.25">
      <c r="A13" s="1">
        <v>12</v>
      </c>
      <c r="B13" s="1" t="s">
        <v>1301</v>
      </c>
      <c r="C13" s="7" t="s">
        <v>2705</v>
      </c>
    </row>
    <row r="14" spans="1:63">
      <c r="A14" s="1">
        <v>13</v>
      </c>
      <c r="B14" s="1" t="s">
        <v>1301</v>
      </c>
      <c r="C14" s="65" t="s">
        <v>2123</v>
      </c>
    </row>
    <row r="15" spans="1:63">
      <c r="A15" s="1">
        <v>14</v>
      </c>
      <c r="B15" s="1" t="s">
        <v>1301</v>
      </c>
    </row>
    <row r="16" spans="1:63">
      <c r="A16" s="1">
        <v>15</v>
      </c>
      <c r="B16" s="1" t="s">
        <v>1301</v>
      </c>
    </row>
    <row r="17" spans="1:2">
      <c r="A17" s="1">
        <v>16</v>
      </c>
      <c r="B17" s="1" t="s">
        <v>1301</v>
      </c>
    </row>
    <row r="18" spans="1:2">
      <c r="A18" s="1">
        <v>17</v>
      </c>
      <c r="B18" s="1" t="s">
        <v>1301</v>
      </c>
    </row>
    <row r="19" spans="1:2">
      <c r="A19" s="1">
        <v>18</v>
      </c>
      <c r="B19" s="1" t="s">
        <v>1301</v>
      </c>
    </row>
    <row r="20" spans="1:2">
      <c r="A20" s="1">
        <v>19</v>
      </c>
      <c r="B20" s="1" t="s">
        <v>1301</v>
      </c>
    </row>
    <row r="21" spans="1:2">
      <c r="A21" s="1">
        <v>20</v>
      </c>
      <c r="B21" s="1" t="s">
        <v>1301</v>
      </c>
    </row>
    <row r="22" spans="1:2">
      <c r="A22" s="1">
        <v>21</v>
      </c>
      <c r="B22" s="1" t="s">
        <v>1254</v>
      </c>
    </row>
    <row r="23" spans="1:2">
      <c r="A23" s="1">
        <v>22</v>
      </c>
      <c r="B23" s="1" t="s">
        <v>1254</v>
      </c>
    </row>
    <row r="24" spans="1:2">
      <c r="A24" s="1">
        <v>23</v>
      </c>
      <c r="B24" s="1" t="s">
        <v>1254</v>
      </c>
    </row>
    <row r="25" spans="1:2">
      <c r="A25" s="1">
        <v>24</v>
      </c>
      <c r="B25" s="1" t="s">
        <v>1254</v>
      </c>
    </row>
    <row r="26" spans="1:2">
      <c r="A26" s="1">
        <v>25</v>
      </c>
      <c r="B26" s="1" t="s">
        <v>1254</v>
      </c>
    </row>
    <row r="27" spans="1:2">
      <c r="A27" s="1">
        <v>26</v>
      </c>
      <c r="B27" s="1" t="s">
        <v>1254</v>
      </c>
    </row>
    <row r="28" spans="1:2">
      <c r="A28" s="1">
        <v>27</v>
      </c>
      <c r="B28" s="1" t="s">
        <v>1254</v>
      </c>
    </row>
    <row r="29" spans="1:2">
      <c r="A29" s="1">
        <v>28</v>
      </c>
      <c r="B29" s="1" t="s">
        <v>1254</v>
      </c>
    </row>
    <row r="30" spans="1:2">
      <c r="A30" s="1">
        <v>29</v>
      </c>
      <c r="B30" s="1" t="s">
        <v>1254</v>
      </c>
    </row>
    <row r="31" spans="1:2">
      <c r="A31" s="1">
        <v>30</v>
      </c>
      <c r="B31" s="1" t="s">
        <v>1254</v>
      </c>
    </row>
    <row r="32" spans="1:2">
      <c r="A32" s="1">
        <v>31</v>
      </c>
      <c r="B32" s="1" t="s">
        <v>1302</v>
      </c>
    </row>
    <row r="33" spans="1:2">
      <c r="A33" s="1">
        <v>32</v>
      </c>
      <c r="B33" s="1" t="s">
        <v>1302</v>
      </c>
    </row>
    <row r="34" spans="1:2">
      <c r="A34" s="1">
        <v>33</v>
      </c>
      <c r="B34" s="1" t="s">
        <v>1302</v>
      </c>
    </row>
    <row r="35" spans="1:2">
      <c r="A35" s="1">
        <v>34</v>
      </c>
      <c r="B35" s="1" t="s">
        <v>1302</v>
      </c>
    </row>
    <row r="36" spans="1:2">
      <c r="A36" s="1">
        <v>35</v>
      </c>
      <c r="B36" s="1" t="s">
        <v>1302</v>
      </c>
    </row>
    <row r="37" spans="1:2">
      <c r="A37" s="1">
        <v>36</v>
      </c>
      <c r="B37" s="1" t="s">
        <v>1302</v>
      </c>
    </row>
    <row r="38" spans="1:2">
      <c r="A38" s="1">
        <v>37</v>
      </c>
      <c r="B38" s="1" t="s">
        <v>1302</v>
      </c>
    </row>
    <row r="39" spans="1:2">
      <c r="A39" s="1">
        <v>38</v>
      </c>
      <c r="B39" s="1" t="s">
        <v>1302</v>
      </c>
    </row>
    <row r="40" spans="1:2">
      <c r="A40" s="1">
        <v>39</v>
      </c>
      <c r="B40" s="1" t="s">
        <v>1302</v>
      </c>
    </row>
    <row r="41" spans="1:2">
      <c r="A41" s="1">
        <v>40</v>
      </c>
      <c r="B41" s="1" t="s">
        <v>1302</v>
      </c>
    </row>
    <row r="42" spans="1:2">
      <c r="A42" s="1">
        <v>41</v>
      </c>
      <c r="B42" s="1" t="s">
        <v>1302</v>
      </c>
    </row>
    <row r="43" spans="1:2">
      <c r="A43" s="1">
        <v>42</v>
      </c>
      <c r="B43" s="1" t="s">
        <v>1302</v>
      </c>
    </row>
    <row r="44" spans="1:2">
      <c r="A44" s="1">
        <v>43</v>
      </c>
      <c r="B44" s="1" t="s">
        <v>1302</v>
      </c>
    </row>
    <row r="45" spans="1:2">
      <c r="A45" s="1">
        <v>44</v>
      </c>
      <c r="B45" s="1" t="s">
        <v>1302</v>
      </c>
    </row>
    <row r="46" spans="1:2">
      <c r="A46" s="1">
        <v>45</v>
      </c>
      <c r="B46" s="1" t="s">
        <v>1302</v>
      </c>
    </row>
    <row r="47" spans="1:2">
      <c r="A47" s="1">
        <v>46</v>
      </c>
      <c r="B47" s="1" t="s">
        <v>1302</v>
      </c>
    </row>
    <row r="48" spans="1:2">
      <c r="A48" s="1">
        <v>47</v>
      </c>
      <c r="B48" s="1" t="s">
        <v>1302</v>
      </c>
    </row>
    <row r="49" spans="1:2">
      <c r="A49" s="1">
        <v>48</v>
      </c>
      <c r="B49" s="1" t="s">
        <v>1302</v>
      </c>
    </row>
    <row r="50" spans="1:2">
      <c r="A50" s="1">
        <v>49</v>
      </c>
      <c r="B50" s="1" t="s">
        <v>1302</v>
      </c>
    </row>
    <row r="51" spans="1:2">
      <c r="A51" s="1">
        <v>50</v>
      </c>
      <c r="B51" s="1" t="s">
        <v>1302</v>
      </c>
    </row>
    <row r="52" spans="1:2">
      <c r="A52" s="1">
        <v>51</v>
      </c>
      <c r="B52" s="1" t="s">
        <v>1302</v>
      </c>
    </row>
    <row r="53" spans="1:2">
      <c r="A53" s="1">
        <v>52</v>
      </c>
      <c r="B53" s="1" t="s">
        <v>1302</v>
      </c>
    </row>
    <row r="54" spans="1:2">
      <c r="A54" s="1">
        <v>53</v>
      </c>
      <c r="B54" s="1" t="s">
        <v>1302</v>
      </c>
    </row>
    <row r="55" spans="1:2">
      <c r="A55" s="1">
        <v>54</v>
      </c>
      <c r="B55" s="1" t="s">
        <v>1302</v>
      </c>
    </row>
    <row r="56" spans="1:2">
      <c r="A56" s="1">
        <v>55</v>
      </c>
      <c r="B56" s="1" t="s">
        <v>1302</v>
      </c>
    </row>
    <row r="57" spans="1:2">
      <c r="A57" s="1">
        <v>56</v>
      </c>
      <c r="B57" s="1" t="s">
        <v>1302</v>
      </c>
    </row>
    <row r="58" spans="1:2">
      <c r="A58" s="1">
        <v>57</v>
      </c>
      <c r="B58" s="1" t="s">
        <v>1302</v>
      </c>
    </row>
    <row r="59" spans="1:2">
      <c r="A59" s="1">
        <v>58</v>
      </c>
      <c r="B59" s="1" t="s">
        <v>1302</v>
      </c>
    </row>
    <row r="60" spans="1:2">
      <c r="A60" s="1">
        <v>59</v>
      </c>
      <c r="B60" s="1" t="s">
        <v>1302</v>
      </c>
    </row>
    <row r="61" spans="1:2">
      <c r="A61" s="1">
        <v>60</v>
      </c>
      <c r="B61" s="1" t="s">
        <v>1302</v>
      </c>
    </row>
    <row r="62" spans="1:2">
      <c r="A62" s="1">
        <v>61</v>
      </c>
      <c r="B62" s="1" t="s">
        <v>1302</v>
      </c>
    </row>
    <row r="63" spans="1:2">
      <c r="A63" s="1">
        <v>62</v>
      </c>
      <c r="B63" s="1" t="s">
        <v>1302</v>
      </c>
    </row>
    <row r="64" spans="1:2">
      <c r="A64" s="1">
        <v>63</v>
      </c>
      <c r="B64" s="1" t="s">
        <v>1302</v>
      </c>
    </row>
    <row r="65" spans="1:2">
      <c r="A65" s="1">
        <v>64</v>
      </c>
      <c r="B65" s="1" t="s">
        <v>1302</v>
      </c>
    </row>
    <row r="66" spans="1:2">
      <c r="A66" s="1">
        <v>65</v>
      </c>
      <c r="B66" s="1" t="s">
        <v>1302</v>
      </c>
    </row>
    <row r="67" spans="1:2">
      <c r="A67" s="1">
        <v>66</v>
      </c>
      <c r="B67" s="1" t="s">
        <v>1302</v>
      </c>
    </row>
    <row r="68" spans="1:2">
      <c r="A68" s="1">
        <v>67</v>
      </c>
      <c r="B68" s="1" t="s">
        <v>1302</v>
      </c>
    </row>
    <row r="69" spans="1:2">
      <c r="A69" s="1">
        <v>68</v>
      </c>
      <c r="B69" s="1" t="s">
        <v>1302</v>
      </c>
    </row>
    <row r="70" spans="1:2">
      <c r="A70" s="1">
        <v>69</v>
      </c>
      <c r="B70" s="1" t="s">
        <v>1302</v>
      </c>
    </row>
    <row r="71" spans="1:2">
      <c r="A71" s="1">
        <v>70</v>
      </c>
      <c r="B71" s="1" t="s">
        <v>1302</v>
      </c>
    </row>
    <row r="72" spans="1:2">
      <c r="A72" s="1">
        <v>71</v>
      </c>
      <c r="B72" s="1" t="s">
        <v>1302</v>
      </c>
    </row>
    <row r="73" spans="1:2">
      <c r="A73" s="1">
        <v>72</v>
      </c>
      <c r="B73" s="1" t="s">
        <v>1302</v>
      </c>
    </row>
    <row r="74" spans="1:2">
      <c r="A74" s="1">
        <v>73</v>
      </c>
      <c r="B74" s="1" t="s">
        <v>1302</v>
      </c>
    </row>
    <row r="75" spans="1:2">
      <c r="A75" s="1">
        <v>74</v>
      </c>
      <c r="B75" s="1" t="s">
        <v>1302</v>
      </c>
    </row>
    <row r="76" spans="1:2">
      <c r="A76" s="1">
        <v>75</v>
      </c>
      <c r="B76" s="1" t="s">
        <v>1302</v>
      </c>
    </row>
    <row r="77" spans="1:2">
      <c r="A77" s="1">
        <v>76</v>
      </c>
      <c r="B77" s="1" t="s">
        <v>1302</v>
      </c>
    </row>
    <row r="78" spans="1:2">
      <c r="A78" s="1">
        <v>77</v>
      </c>
      <c r="B78" s="1" t="s">
        <v>1302</v>
      </c>
    </row>
    <row r="79" spans="1:2">
      <c r="A79" s="1">
        <v>78</v>
      </c>
      <c r="B79" s="1" t="s">
        <v>1302</v>
      </c>
    </row>
    <row r="80" spans="1:2">
      <c r="A80" s="1">
        <v>79</v>
      </c>
      <c r="B80" s="1" t="s">
        <v>1302</v>
      </c>
    </row>
    <row r="81" spans="1:2">
      <c r="A81" s="1">
        <v>80</v>
      </c>
      <c r="B81" s="1" t="s">
        <v>1302</v>
      </c>
    </row>
    <row r="82" spans="1:2">
      <c r="A82" s="1">
        <v>81</v>
      </c>
      <c r="B82" s="1" t="s">
        <v>1302</v>
      </c>
    </row>
    <row r="83" spans="1:2">
      <c r="A83" s="1">
        <v>82</v>
      </c>
      <c r="B83" s="1" t="s">
        <v>1302</v>
      </c>
    </row>
    <row r="84" spans="1:2">
      <c r="A84" s="1">
        <v>83</v>
      </c>
      <c r="B84" s="1" t="s">
        <v>1302</v>
      </c>
    </row>
    <row r="85" spans="1:2">
      <c r="A85" s="1">
        <v>84</v>
      </c>
      <c r="B85" s="1" t="s">
        <v>1302</v>
      </c>
    </row>
    <row r="86" spans="1:2">
      <c r="A86" s="1">
        <v>85</v>
      </c>
      <c r="B86" s="1" t="s">
        <v>1302</v>
      </c>
    </row>
    <row r="87" spans="1:2">
      <c r="A87" s="1">
        <v>86</v>
      </c>
      <c r="B87" s="1" t="s">
        <v>1302</v>
      </c>
    </row>
    <row r="88" spans="1:2">
      <c r="A88" s="1">
        <v>87</v>
      </c>
      <c r="B88" s="1" t="s">
        <v>1302</v>
      </c>
    </row>
    <row r="89" spans="1:2">
      <c r="A89" s="1">
        <v>88</v>
      </c>
      <c r="B89" s="1" t="s">
        <v>1302</v>
      </c>
    </row>
    <row r="90" spans="1:2">
      <c r="A90" s="1">
        <v>89</v>
      </c>
      <c r="B90" s="1" t="s">
        <v>1302</v>
      </c>
    </row>
    <row r="91" spans="1:2">
      <c r="A91" s="1">
        <v>90</v>
      </c>
      <c r="B91" s="1" t="s">
        <v>1302</v>
      </c>
    </row>
    <row r="92" spans="1:2">
      <c r="A92" s="1">
        <v>91</v>
      </c>
      <c r="B92" s="1" t="s">
        <v>1302</v>
      </c>
    </row>
    <row r="93" spans="1:2">
      <c r="A93" s="1">
        <v>92</v>
      </c>
      <c r="B93" s="1" t="s">
        <v>1302</v>
      </c>
    </row>
    <row r="94" spans="1:2">
      <c r="A94" s="1">
        <v>93</v>
      </c>
      <c r="B94" s="1" t="s">
        <v>1302</v>
      </c>
    </row>
    <row r="95" spans="1:2">
      <c r="A95" s="1">
        <v>94</v>
      </c>
      <c r="B95" s="1" t="s">
        <v>1302</v>
      </c>
    </row>
    <row r="96" spans="1:2">
      <c r="A96" s="1">
        <v>95</v>
      </c>
      <c r="B96" s="1" t="s">
        <v>1302</v>
      </c>
    </row>
    <row r="97" spans="1:2">
      <c r="A97" s="1">
        <v>96</v>
      </c>
      <c r="B97" s="1" t="s">
        <v>1302</v>
      </c>
    </row>
    <row r="98" spans="1:2">
      <c r="A98" s="1">
        <v>97</v>
      </c>
      <c r="B98" s="1" t="s">
        <v>1302</v>
      </c>
    </row>
    <row r="99" spans="1:2">
      <c r="A99" s="1">
        <v>98</v>
      </c>
      <c r="B99" s="1" t="s">
        <v>1302</v>
      </c>
    </row>
    <row r="100" spans="1:2">
      <c r="A100" s="1">
        <v>99</v>
      </c>
      <c r="B100" s="1" t="s">
        <v>1302</v>
      </c>
    </row>
    <row r="101" spans="1:2">
      <c r="A101" s="1">
        <v>100</v>
      </c>
      <c r="B101" s="1" t="s">
        <v>1302</v>
      </c>
    </row>
    <row r="102" spans="1:2">
      <c r="A102" s="1">
        <v>101</v>
      </c>
      <c r="B102" s="1" t="s">
        <v>1302</v>
      </c>
    </row>
    <row r="103" spans="1:2">
      <c r="A103" s="1">
        <v>102</v>
      </c>
      <c r="B103" s="1" t="s">
        <v>1302</v>
      </c>
    </row>
    <row r="104" spans="1:2">
      <c r="A104" s="1">
        <v>103</v>
      </c>
      <c r="B104" s="1" t="s">
        <v>1302</v>
      </c>
    </row>
    <row r="105" spans="1:2">
      <c r="A105" s="1">
        <v>104</v>
      </c>
      <c r="B105" s="1" t="s">
        <v>1302</v>
      </c>
    </row>
    <row r="106" spans="1:2">
      <c r="A106" s="1">
        <v>105</v>
      </c>
      <c r="B106" s="1" t="s">
        <v>1302</v>
      </c>
    </row>
    <row r="107" spans="1:2">
      <c r="A107" s="1">
        <v>106</v>
      </c>
      <c r="B107" s="1" t="s">
        <v>1302</v>
      </c>
    </row>
    <row r="108" spans="1:2">
      <c r="A108" s="1">
        <v>107</v>
      </c>
      <c r="B108" s="1" t="s">
        <v>1302</v>
      </c>
    </row>
    <row r="109" spans="1:2">
      <c r="A109" s="1">
        <v>108</v>
      </c>
      <c r="B109" s="1" t="s">
        <v>1302</v>
      </c>
    </row>
    <row r="110" spans="1:2">
      <c r="A110" s="1">
        <v>109</v>
      </c>
      <c r="B110" s="1" t="s">
        <v>1302</v>
      </c>
    </row>
    <row r="111" spans="1:2">
      <c r="A111" s="1">
        <v>110</v>
      </c>
      <c r="B111" s="1" t="s">
        <v>1302</v>
      </c>
    </row>
    <row r="112" spans="1:2">
      <c r="A112" s="1">
        <v>111</v>
      </c>
      <c r="B112" s="1" t="s">
        <v>1302</v>
      </c>
    </row>
    <row r="113" spans="1:2">
      <c r="A113" s="1">
        <v>112</v>
      </c>
      <c r="B113" s="1" t="s">
        <v>1302</v>
      </c>
    </row>
    <row r="114" spans="1:2">
      <c r="A114" s="1">
        <v>113</v>
      </c>
      <c r="B114" s="1" t="s">
        <v>1302</v>
      </c>
    </row>
    <row r="115" spans="1:2">
      <c r="A115" s="1">
        <v>114</v>
      </c>
      <c r="B115" s="1" t="s">
        <v>1302</v>
      </c>
    </row>
    <row r="116" spans="1:2">
      <c r="A116" s="1">
        <v>115</v>
      </c>
      <c r="B116" s="1" t="s">
        <v>1302</v>
      </c>
    </row>
    <row r="117" spans="1:2">
      <c r="A117" s="1">
        <v>116</v>
      </c>
      <c r="B117" s="1" t="s">
        <v>1302</v>
      </c>
    </row>
    <row r="118" spans="1:2">
      <c r="A118" s="1">
        <v>117</v>
      </c>
      <c r="B118" s="1" t="s">
        <v>1302</v>
      </c>
    </row>
    <row r="119" spans="1:2">
      <c r="A119" s="1">
        <v>118</v>
      </c>
      <c r="B119" s="1" t="s">
        <v>1302</v>
      </c>
    </row>
    <row r="120" spans="1:2">
      <c r="A120" s="1">
        <v>119</v>
      </c>
      <c r="B120" s="1" t="s">
        <v>1302</v>
      </c>
    </row>
    <row r="121" spans="1:2">
      <c r="A121" s="1">
        <v>120</v>
      </c>
      <c r="B121" s="1" t="s">
        <v>1302</v>
      </c>
    </row>
    <row r="122" spans="1:2">
      <c r="A122" s="1">
        <v>121</v>
      </c>
      <c r="B122" s="1" t="s">
        <v>1302</v>
      </c>
    </row>
    <row r="123" spans="1:2">
      <c r="A123" s="1">
        <v>122</v>
      </c>
      <c r="B123" s="1" t="s">
        <v>1302</v>
      </c>
    </row>
    <row r="124" spans="1:2">
      <c r="A124" s="1">
        <v>123</v>
      </c>
      <c r="B124" s="1" t="s">
        <v>1302</v>
      </c>
    </row>
    <row r="125" spans="1:2">
      <c r="A125" s="1">
        <v>124</v>
      </c>
      <c r="B125" s="1" t="s">
        <v>1302</v>
      </c>
    </row>
    <row r="126" spans="1:2">
      <c r="A126" s="1">
        <v>125</v>
      </c>
      <c r="B126" s="1" t="s">
        <v>1302</v>
      </c>
    </row>
    <row r="127" spans="1:2">
      <c r="A127" s="1">
        <v>126</v>
      </c>
      <c r="B127" s="1" t="s">
        <v>1302</v>
      </c>
    </row>
    <row r="128" spans="1:2">
      <c r="A128" s="1">
        <v>127</v>
      </c>
      <c r="B128" s="1" t="s">
        <v>1302</v>
      </c>
    </row>
    <row r="129" spans="1:2">
      <c r="A129" s="1">
        <v>128</v>
      </c>
      <c r="B129" s="1" t="s">
        <v>1302</v>
      </c>
    </row>
    <row r="130" spans="1:2">
      <c r="A130" s="1">
        <v>129</v>
      </c>
      <c r="B130" s="1" t="s">
        <v>1302</v>
      </c>
    </row>
    <row r="131" spans="1:2">
      <c r="A131" s="1">
        <v>130</v>
      </c>
      <c r="B131" s="1" t="s">
        <v>1302</v>
      </c>
    </row>
    <row r="132" spans="1:2">
      <c r="A132" s="1">
        <v>131</v>
      </c>
      <c r="B132" s="1" t="s">
        <v>1302</v>
      </c>
    </row>
    <row r="133" spans="1:2">
      <c r="A133" s="1">
        <v>132</v>
      </c>
      <c r="B133" s="1" t="s">
        <v>1302</v>
      </c>
    </row>
    <row r="134" spans="1:2">
      <c r="A134" s="1">
        <v>133</v>
      </c>
      <c r="B134" s="1" t="s">
        <v>1302</v>
      </c>
    </row>
    <row r="135" spans="1:2">
      <c r="A135" s="1">
        <v>134</v>
      </c>
      <c r="B135" s="1" t="s">
        <v>1302</v>
      </c>
    </row>
    <row r="136" spans="1:2">
      <c r="A136" s="1">
        <v>135</v>
      </c>
      <c r="B136" s="1" t="s">
        <v>1302</v>
      </c>
    </row>
    <row r="137" spans="1:2">
      <c r="A137" s="1">
        <v>136</v>
      </c>
      <c r="B137" s="1" t="s">
        <v>1302</v>
      </c>
    </row>
    <row r="138" spans="1:2">
      <c r="A138" s="1">
        <v>137</v>
      </c>
      <c r="B138" s="1" t="s">
        <v>1302</v>
      </c>
    </row>
    <row r="139" spans="1:2">
      <c r="A139" s="1">
        <v>138</v>
      </c>
      <c r="B139" s="1" t="s">
        <v>1302</v>
      </c>
    </row>
    <row r="140" spans="1:2">
      <c r="A140" s="1">
        <v>139</v>
      </c>
      <c r="B140" s="1" t="s">
        <v>1302</v>
      </c>
    </row>
    <row r="141" spans="1:2">
      <c r="A141" s="1">
        <v>140</v>
      </c>
      <c r="B141" s="1" t="s">
        <v>1302</v>
      </c>
    </row>
    <row r="142" spans="1:2">
      <c r="A142" s="1">
        <v>141</v>
      </c>
      <c r="B142" s="1" t="s">
        <v>1302</v>
      </c>
    </row>
    <row r="143" spans="1:2">
      <c r="A143" s="1">
        <v>142</v>
      </c>
      <c r="B143" s="1" t="s">
        <v>1302</v>
      </c>
    </row>
    <row r="144" spans="1:2">
      <c r="A144" s="1">
        <v>143</v>
      </c>
      <c r="B144" s="1" t="s">
        <v>1302</v>
      </c>
    </row>
    <row r="145" spans="1:2">
      <c r="A145" s="1">
        <v>144</v>
      </c>
      <c r="B145" s="1" t="s">
        <v>1302</v>
      </c>
    </row>
    <row r="146" spans="1:2">
      <c r="A146" s="1">
        <v>145</v>
      </c>
      <c r="B146" s="1" t="s">
        <v>1302</v>
      </c>
    </row>
    <row r="147" spans="1:2">
      <c r="A147" s="1">
        <v>146</v>
      </c>
      <c r="B147" s="1" t="s">
        <v>1302</v>
      </c>
    </row>
    <row r="148" spans="1:2">
      <c r="A148" s="1">
        <v>147</v>
      </c>
      <c r="B148" s="1" t="s">
        <v>1302</v>
      </c>
    </row>
    <row r="149" spans="1:2">
      <c r="A149" s="1">
        <v>148</v>
      </c>
      <c r="B149" s="1" t="s">
        <v>1302</v>
      </c>
    </row>
    <row r="150" spans="1:2">
      <c r="A150" s="1">
        <v>149</v>
      </c>
      <c r="B150" s="1" t="s">
        <v>1302</v>
      </c>
    </row>
    <row r="151" spans="1:2">
      <c r="A151" s="1">
        <v>150</v>
      </c>
      <c r="B151" s="1" t="s">
        <v>1302</v>
      </c>
    </row>
    <row r="152" spans="1:2">
      <c r="A152" s="1">
        <v>151</v>
      </c>
      <c r="B152" s="1" t="s">
        <v>1302</v>
      </c>
    </row>
    <row r="153" spans="1:2">
      <c r="A153" s="1">
        <v>152</v>
      </c>
      <c r="B153" s="1" t="s">
        <v>1302</v>
      </c>
    </row>
    <row r="154" spans="1:2">
      <c r="A154" s="1">
        <v>153</v>
      </c>
      <c r="B154" s="1" t="s">
        <v>1302</v>
      </c>
    </row>
    <row r="155" spans="1:2">
      <c r="A155" s="1">
        <v>154</v>
      </c>
      <c r="B155" s="1" t="s">
        <v>1302</v>
      </c>
    </row>
    <row r="156" spans="1:2">
      <c r="A156" s="1">
        <v>155</v>
      </c>
      <c r="B156" s="1" t="s">
        <v>1302</v>
      </c>
    </row>
    <row r="157" spans="1:2">
      <c r="A157" s="1">
        <v>156</v>
      </c>
      <c r="B157" s="1" t="s">
        <v>1302</v>
      </c>
    </row>
    <row r="158" spans="1:2">
      <c r="A158" s="1">
        <v>157</v>
      </c>
      <c r="B158" s="1" t="s">
        <v>1302</v>
      </c>
    </row>
    <row r="159" spans="1:2">
      <c r="A159" s="1">
        <v>158</v>
      </c>
      <c r="B159" s="1" t="s">
        <v>1302</v>
      </c>
    </row>
    <row r="160" spans="1:2">
      <c r="A160" s="1">
        <v>159</v>
      </c>
      <c r="B160" s="1" t="s">
        <v>1302</v>
      </c>
    </row>
    <row r="161" spans="1:2">
      <c r="A161" s="1">
        <v>160</v>
      </c>
      <c r="B161" s="1" t="s">
        <v>1302</v>
      </c>
    </row>
    <row r="162" spans="1:2">
      <c r="A162" s="1">
        <v>161</v>
      </c>
      <c r="B162" s="1" t="s">
        <v>1302</v>
      </c>
    </row>
    <row r="163" spans="1:2">
      <c r="A163" s="1">
        <v>162</v>
      </c>
      <c r="B163" s="1" t="s">
        <v>1302</v>
      </c>
    </row>
    <row r="164" spans="1:2">
      <c r="A164" s="1">
        <v>163</v>
      </c>
      <c r="B164" s="1" t="s">
        <v>1302</v>
      </c>
    </row>
    <row r="165" spans="1:2">
      <c r="A165" s="1">
        <v>164</v>
      </c>
      <c r="B165" s="1" t="s">
        <v>1302</v>
      </c>
    </row>
    <row r="166" spans="1:2">
      <c r="A166" s="1">
        <v>165</v>
      </c>
      <c r="B166" s="1" t="s">
        <v>1302</v>
      </c>
    </row>
    <row r="167" spans="1:2">
      <c r="A167" s="1">
        <v>166</v>
      </c>
      <c r="B167" s="1" t="s">
        <v>1302</v>
      </c>
    </row>
    <row r="168" spans="1:2">
      <c r="A168" s="1">
        <v>167</v>
      </c>
      <c r="B168" s="1" t="s">
        <v>1302</v>
      </c>
    </row>
    <row r="169" spans="1:2">
      <c r="A169" s="1">
        <v>168</v>
      </c>
      <c r="B169" s="1" t="s">
        <v>1302</v>
      </c>
    </row>
    <row r="170" spans="1:2">
      <c r="A170" s="1">
        <v>169</v>
      </c>
      <c r="B170" s="1" t="s">
        <v>1302</v>
      </c>
    </row>
    <row r="171" spans="1:2">
      <c r="A171" s="1">
        <v>170</v>
      </c>
      <c r="B171" s="1" t="s">
        <v>1302</v>
      </c>
    </row>
    <row r="172" spans="1:2">
      <c r="A172" s="1">
        <v>171</v>
      </c>
      <c r="B172" s="1" t="s">
        <v>1302</v>
      </c>
    </row>
    <row r="173" spans="1:2">
      <c r="A173" s="1">
        <v>172</v>
      </c>
      <c r="B173" s="1" t="s">
        <v>1302</v>
      </c>
    </row>
    <row r="174" spans="1:2">
      <c r="A174" s="1">
        <v>173</v>
      </c>
      <c r="B174" s="1" t="s">
        <v>1302</v>
      </c>
    </row>
    <row r="175" spans="1:2">
      <c r="A175" s="1">
        <v>174</v>
      </c>
      <c r="B175" s="1" t="s">
        <v>1302</v>
      </c>
    </row>
    <row r="176" spans="1:2">
      <c r="A176" s="1">
        <v>175</v>
      </c>
      <c r="B176" s="1" t="s">
        <v>1302</v>
      </c>
    </row>
    <row r="177" spans="1:2">
      <c r="A177" s="1">
        <v>176</v>
      </c>
      <c r="B177" s="1" t="s">
        <v>1302</v>
      </c>
    </row>
    <row r="178" spans="1:2">
      <c r="A178" s="1">
        <v>177</v>
      </c>
      <c r="B178" s="1" t="s">
        <v>1302</v>
      </c>
    </row>
    <row r="179" spans="1:2">
      <c r="A179" s="1">
        <v>178</v>
      </c>
      <c r="B179" s="1" t="s">
        <v>1302</v>
      </c>
    </row>
    <row r="180" spans="1:2">
      <c r="A180" s="1">
        <v>179</v>
      </c>
      <c r="B180" s="1" t="s">
        <v>1302</v>
      </c>
    </row>
    <row r="181" spans="1:2">
      <c r="A181" s="1">
        <v>180</v>
      </c>
      <c r="B181" s="1" t="s">
        <v>1302</v>
      </c>
    </row>
    <row r="182" spans="1:2">
      <c r="A182" s="1">
        <v>181</v>
      </c>
      <c r="B182" s="1" t="s">
        <v>1302</v>
      </c>
    </row>
    <row r="183" spans="1:2">
      <c r="A183" s="1">
        <v>182</v>
      </c>
      <c r="B183" s="1" t="s">
        <v>1302</v>
      </c>
    </row>
    <row r="184" spans="1:2">
      <c r="A184" s="1">
        <v>183</v>
      </c>
      <c r="B184" s="1" t="s">
        <v>1302</v>
      </c>
    </row>
    <row r="185" spans="1:2">
      <c r="A185" s="1">
        <v>184</v>
      </c>
      <c r="B185" s="1" t="s">
        <v>1302</v>
      </c>
    </row>
    <row r="186" spans="1:2">
      <c r="A186" s="1">
        <v>185</v>
      </c>
      <c r="B186" s="1" t="s">
        <v>1302</v>
      </c>
    </row>
    <row r="187" spans="1:2">
      <c r="A187" s="1">
        <v>186</v>
      </c>
      <c r="B187" s="1" t="s">
        <v>1302</v>
      </c>
    </row>
    <row r="188" spans="1:2">
      <c r="A188" s="1">
        <v>187</v>
      </c>
      <c r="B188" s="1" t="s">
        <v>1302</v>
      </c>
    </row>
    <row r="189" spans="1:2">
      <c r="A189" s="1">
        <v>188</v>
      </c>
      <c r="B189" s="1" t="s">
        <v>1302</v>
      </c>
    </row>
    <row r="190" spans="1:2">
      <c r="A190" s="1">
        <v>189</v>
      </c>
      <c r="B190" s="1" t="s">
        <v>1302</v>
      </c>
    </row>
    <row r="191" spans="1:2">
      <c r="A191" s="1">
        <v>190</v>
      </c>
      <c r="B191" s="1" t="s">
        <v>1302</v>
      </c>
    </row>
    <row r="192" spans="1:2">
      <c r="A192" s="1">
        <v>191</v>
      </c>
      <c r="B192" s="1" t="s">
        <v>1302</v>
      </c>
    </row>
    <row r="193" spans="1:2">
      <c r="A193" s="1">
        <v>192</v>
      </c>
      <c r="B193" s="1" t="s">
        <v>1302</v>
      </c>
    </row>
    <row r="194" spans="1:2">
      <c r="A194" s="1">
        <v>193</v>
      </c>
      <c r="B194" s="1" t="s">
        <v>1302</v>
      </c>
    </row>
    <row r="195" spans="1:2">
      <c r="A195" s="1">
        <v>194</v>
      </c>
      <c r="B195" s="1" t="s">
        <v>1302</v>
      </c>
    </row>
    <row r="196" spans="1:2">
      <c r="A196" s="1">
        <v>195</v>
      </c>
      <c r="B196" s="1" t="s">
        <v>1302</v>
      </c>
    </row>
    <row r="197" spans="1:2">
      <c r="A197" s="1">
        <v>196</v>
      </c>
      <c r="B197" s="1" t="s">
        <v>1302</v>
      </c>
    </row>
    <row r="198" spans="1:2">
      <c r="A198" s="1">
        <v>197</v>
      </c>
      <c r="B198" s="1" t="s">
        <v>1302</v>
      </c>
    </row>
    <row r="199" spans="1:2">
      <c r="A199" s="1">
        <v>198</v>
      </c>
      <c r="B199" s="1" t="s">
        <v>1302</v>
      </c>
    </row>
    <row r="200" spans="1:2">
      <c r="A200" s="1">
        <v>199</v>
      </c>
      <c r="B200" s="1" t="s">
        <v>1302</v>
      </c>
    </row>
    <row r="201" spans="1:2">
      <c r="A201" s="1">
        <v>200</v>
      </c>
      <c r="B201" s="1" t="s">
        <v>1302</v>
      </c>
    </row>
    <row r="202" spans="1:2">
      <c r="A202" s="1">
        <v>201</v>
      </c>
      <c r="B202" s="1" t="s">
        <v>1302</v>
      </c>
    </row>
    <row r="203" spans="1:2">
      <c r="A203" s="1">
        <v>202</v>
      </c>
      <c r="B203" s="1" t="s">
        <v>1302</v>
      </c>
    </row>
    <row r="204" spans="1:2">
      <c r="A204" s="1">
        <v>203</v>
      </c>
      <c r="B204" s="1" t="s">
        <v>1302</v>
      </c>
    </row>
    <row r="205" spans="1:2">
      <c r="A205" s="1">
        <v>204</v>
      </c>
      <c r="B205" s="1" t="s">
        <v>1302</v>
      </c>
    </row>
    <row r="206" spans="1:2">
      <c r="A206" s="1">
        <v>205</v>
      </c>
      <c r="B206" s="1" t="s">
        <v>1302</v>
      </c>
    </row>
    <row r="207" spans="1:2">
      <c r="A207" s="1">
        <v>206</v>
      </c>
      <c r="B207" s="1" t="s">
        <v>1302</v>
      </c>
    </row>
    <row r="208" spans="1:2">
      <c r="A208" s="1">
        <v>207</v>
      </c>
      <c r="B208" s="1" t="s">
        <v>1302</v>
      </c>
    </row>
    <row r="209" spans="1:2">
      <c r="A209" s="1">
        <v>208</v>
      </c>
      <c r="B209" s="1" t="s">
        <v>1302</v>
      </c>
    </row>
    <row r="210" spans="1:2">
      <c r="A210" s="1">
        <v>209</v>
      </c>
      <c r="B210" s="1" t="s">
        <v>1302</v>
      </c>
    </row>
    <row r="211" spans="1:2">
      <c r="A211" s="1">
        <v>210</v>
      </c>
      <c r="B211" s="1" t="s">
        <v>1302</v>
      </c>
    </row>
    <row r="212" spans="1:2">
      <c r="A212" s="1">
        <v>211</v>
      </c>
      <c r="B212" s="1" t="s">
        <v>1302</v>
      </c>
    </row>
    <row r="213" spans="1:2">
      <c r="A213" s="1">
        <v>212</v>
      </c>
      <c r="B213" s="1" t="s">
        <v>1302</v>
      </c>
    </row>
    <row r="214" spans="1:2">
      <c r="A214" s="1">
        <v>213</v>
      </c>
      <c r="B214" s="1" t="s">
        <v>1302</v>
      </c>
    </row>
    <row r="215" spans="1:2">
      <c r="A215" s="1">
        <v>214</v>
      </c>
      <c r="B215" s="1" t="s">
        <v>1302</v>
      </c>
    </row>
    <row r="216" spans="1:2">
      <c r="A216" s="1">
        <v>215</v>
      </c>
      <c r="B216" s="1" t="s">
        <v>1302</v>
      </c>
    </row>
    <row r="217" spans="1:2">
      <c r="A217" s="1">
        <v>216</v>
      </c>
      <c r="B217" s="1" t="s">
        <v>1302</v>
      </c>
    </row>
    <row r="218" spans="1:2">
      <c r="A218" s="1">
        <v>217</v>
      </c>
      <c r="B218" s="1" t="s">
        <v>1302</v>
      </c>
    </row>
    <row r="219" spans="1:2">
      <c r="A219" s="1">
        <v>218</v>
      </c>
      <c r="B219" s="1" t="s">
        <v>1302</v>
      </c>
    </row>
    <row r="220" spans="1:2">
      <c r="A220" s="1">
        <v>219</v>
      </c>
      <c r="B220" s="1" t="s">
        <v>1302</v>
      </c>
    </row>
    <row r="221" spans="1:2">
      <c r="A221" s="1">
        <v>220</v>
      </c>
      <c r="B221" s="1" t="s">
        <v>1302</v>
      </c>
    </row>
    <row r="222" spans="1:2">
      <c r="A222" s="1">
        <v>221</v>
      </c>
      <c r="B222" s="1" t="s">
        <v>1302</v>
      </c>
    </row>
    <row r="223" spans="1:2">
      <c r="A223" s="1">
        <v>222</v>
      </c>
      <c r="B223" s="1" t="s">
        <v>1302</v>
      </c>
    </row>
    <row r="224" spans="1:2">
      <c r="A224" s="1">
        <v>223</v>
      </c>
      <c r="B224" s="1" t="s">
        <v>1302</v>
      </c>
    </row>
    <row r="225" spans="1:2">
      <c r="A225" s="1">
        <v>224</v>
      </c>
      <c r="B225" s="1" t="s">
        <v>1302</v>
      </c>
    </row>
    <row r="226" spans="1:2">
      <c r="A226" s="1">
        <v>225</v>
      </c>
      <c r="B226" s="1" t="s">
        <v>1302</v>
      </c>
    </row>
    <row r="227" spans="1:2">
      <c r="A227" s="1">
        <v>226</v>
      </c>
      <c r="B227" s="1" t="s">
        <v>1302</v>
      </c>
    </row>
    <row r="228" spans="1:2">
      <c r="A228" s="1">
        <v>227</v>
      </c>
      <c r="B228" s="1" t="s">
        <v>1302</v>
      </c>
    </row>
    <row r="229" spans="1:2">
      <c r="A229" s="1">
        <v>228</v>
      </c>
      <c r="B229" s="1" t="s">
        <v>1302</v>
      </c>
    </row>
    <row r="230" spans="1:2">
      <c r="A230" s="1">
        <v>229</v>
      </c>
      <c r="B230" s="1" t="s">
        <v>1302</v>
      </c>
    </row>
    <row r="231" spans="1:2">
      <c r="A231" s="1">
        <v>230</v>
      </c>
      <c r="B231" s="1" t="s">
        <v>1302</v>
      </c>
    </row>
    <row r="232" spans="1:2">
      <c r="A232" s="1">
        <v>231</v>
      </c>
      <c r="B232" s="1" t="s">
        <v>1302</v>
      </c>
    </row>
    <row r="233" spans="1:2">
      <c r="A233" s="1">
        <v>232</v>
      </c>
      <c r="B233" s="1" t="s">
        <v>1302</v>
      </c>
    </row>
    <row r="234" spans="1:2">
      <c r="A234" s="1">
        <v>233</v>
      </c>
      <c r="B234" s="1" t="s">
        <v>1302</v>
      </c>
    </row>
    <row r="235" spans="1:2">
      <c r="A235" s="1">
        <v>234</v>
      </c>
      <c r="B235" s="1" t="s">
        <v>1302</v>
      </c>
    </row>
    <row r="236" spans="1:2">
      <c r="A236" s="1">
        <v>235</v>
      </c>
      <c r="B236" s="1" t="s">
        <v>1302</v>
      </c>
    </row>
    <row r="237" spans="1:2">
      <c r="A237" s="1">
        <v>236</v>
      </c>
      <c r="B237" s="1" t="s">
        <v>1302</v>
      </c>
    </row>
    <row r="238" spans="1:2">
      <c r="A238" s="1">
        <v>237</v>
      </c>
      <c r="B238" s="1" t="s">
        <v>1302</v>
      </c>
    </row>
    <row r="239" spans="1:2">
      <c r="A239" s="1">
        <v>238</v>
      </c>
      <c r="B239" s="1" t="s">
        <v>1302</v>
      </c>
    </row>
    <row r="240" spans="1:2">
      <c r="A240" s="1">
        <v>239</v>
      </c>
      <c r="B240" s="1" t="s">
        <v>1302</v>
      </c>
    </row>
    <row r="241" spans="1:2">
      <c r="A241" s="1">
        <v>240</v>
      </c>
      <c r="B241" s="1" t="s">
        <v>1302</v>
      </c>
    </row>
    <row r="242" spans="1:2">
      <c r="A242" s="1">
        <v>241</v>
      </c>
      <c r="B242" s="1" t="s">
        <v>1302</v>
      </c>
    </row>
    <row r="243" spans="1:2">
      <c r="A243" s="1">
        <v>242</v>
      </c>
      <c r="B243" s="1" t="s">
        <v>1302</v>
      </c>
    </row>
    <row r="244" spans="1:2">
      <c r="A244" s="1">
        <v>243</v>
      </c>
      <c r="B244" s="1" t="s">
        <v>1302</v>
      </c>
    </row>
    <row r="245" spans="1:2">
      <c r="A245" s="1">
        <v>244</v>
      </c>
      <c r="B245" s="1" t="s">
        <v>1302</v>
      </c>
    </row>
    <row r="246" spans="1:2">
      <c r="A246" s="1">
        <v>245</v>
      </c>
      <c r="B246" s="1" t="s">
        <v>1302</v>
      </c>
    </row>
    <row r="247" spans="1:2">
      <c r="A247" s="1">
        <v>246</v>
      </c>
      <c r="B247" s="1" t="s">
        <v>1302</v>
      </c>
    </row>
    <row r="248" spans="1:2">
      <c r="A248" s="1">
        <v>247</v>
      </c>
      <c r="B248" s="1" t="s">
        <v>1302</v>
      </c>
    </row>
    <row r="249" spans="1:2">
      <c r="A249" s="1">
        <v>248</v>
      </c>
      <c r="B249" s="1" t="s">
        <v>1302</v>
      </c>
    </row>
    <row r="250" spans="1:2">
      <c r="A250" s="1">
        <v>249</v>
      </c>
      <c r="B250" s="1" t="s">
        <v>1302</v>
      </c>
    </row>
    <row r="251" spans="1:2">
      <c r="A251" s="1">
        <v>250</v>
      </c>
      <c r="B251" s="1" t="s">
        <v>1302</v>
      </c>
    </row>
    <row r="252" spans="1:2">
      <c r="A252" s="1">
        <v>251</v>
      </c>
      <c r="B252" s="1" t="s">
        <v>1302</v>
      </c>
    </row>
    <row r="253" spans="1:2">
      <c r="A253" s="1">
        <v>252</v>
      </c>
      <c r="B253" s="1" t="s">
        <v>1302</v>
      </c>
    </row>
    <row r="254" spans="1:2">
      <c r="A254" s="1">
        <v>253</v>
      </c>
      <c r="B254" s="1" t="s">
        <v>1302</v>
      </c>
    </row>
    <row r="255" spans="1:2">
      <c r="A255" s="1">
        <v>254</v>
      </c>
      <c r="B255" s="1" t="s">
        <v>1302</v>
      </c>
    </row>
    <row r="256" spans="1:2">
      <c r="A256" s="1">
        <v>255</v>
      </c>
      <c r="B256" s="1" t="s">
        <v>1302</v>
      </c>
    </row>
    <row r="257" spans="1:2">
      <c r="A257" s="1">
        <v>256</v>
      </c>
      <c r="B257" s="1" t="s">
        <v>1302</v>
      </c>
    </row>
    <row r="258" spans="1:2">
      <c r="A258" s="1">
        <v>257</v>
      </c>
      <c r="B258" s="1" t="s">
        <v>1302</v>
      </c>
    </row>
    <row r="259" spans="1:2">
      <c r="A259" s="1">
        <v>258</v>
      </c>
      <c r="B259" s="1" t="s">
        <v>1302</v>
      </c>
    </row>
    <row r="260" spans="1:2">
      <c r="A260" s="1">
        <v>259</v>
      </c>
      <c r="B260" s="1" t="s">
        <v>1302</v>
      </c>
    </row>
    <row r="261" spans="1:2">
      <c r="A261" s="1">
        <v>260</v>
      </c>
      <c r="B261" s="1" t="s">
        <v>1302</v>
      </c>
    </row>
    <row r="262" spans="1:2">
      <c r="A262" s="1">
        <v>261</v>
      </c>
      <c r="B262" s="1" t="s">
        <v>1302</v>
      </c>
    </row>
    <row r="263" spans="1:2">
      <c r="A263" s="1">
        <v>262</v>
      </c>
      <c r="B263" s="1" t="s">
        <v>1302</v>
      </c>
    </row>
    <row r="264" spans="1:2">
      <c r="A264" s="1">
        <v>263</v>
      </c>
      <c r="B264" s="1" t="s">
        <v>1302</v>
      </c>
    </row>
    <row r="265" spans="1:2">
      <c r="A265" s="1">
        <v>264</v>
      </c>
      <c r="B265" s="1" t="s">
        <v>1302</v>
      </c>
    </row>
    <row r="266" spans="1:2">
      <c r="A266" s="1">
        <v>265</v>
      </c>
      <c r="B266" s="1" t="s">
        <v>1302</v>
      </c>
    </row>
    <row r="267" spans="1:2">
      <c r="A267" s="1">
        <v>266</v>
      </c>
      <c r="B267" s="1" t="s">
        <v>1302</v>
      </c>
    </row>
    <row r="268" spans="1:2">
      <c r="A268" s="1">
        <v>267</v>
      </c>
      <c r="B268" s="1" t="s">
        <v>1302</v>
      </c>
    </row>
    <row r="269" spans="1:2">
      <c r="A269" s="1">
        <v>268</v>
      </c>
      <c r="B269" s="1" t="s">
        <v>1302</v>
      </c>
    </row>
    <row r="270" spans="1:2">
      <c r="A270" s="1">
        <v>269</v>
      </c>
      <c r="B270" s="1" t="s">
        <v>1302</v>
      </c>
    </row>
    <row r="271" spans="1:2">
      <c r="A271" s="1">
        <v>270</v>
      </c>
      <c r="B271" s="1" t="s">
        <v>1302</v>
      </c>
    </row>
    <row r="272" spans="1:2">
      <c r="A272" s="1">
        <v>271</v>
      </c>
      <c r="B272" s="1" t="s">
        <v>1302</v>
      </c>
    </row>
    <row r="273" spans="1:2">
      <c r="A273" s="1">
        <v>272</v>
      </c>
      <c r="B273" s="1" t="s">
        <v>1302</v>
      </c>
    </row>
    <row r="274" spans="1:2">
      <c r="A274" s="1">
        <v>273</v>
      </c>
      <c r="B274" s="1" t="s">
        <v>1302</v>
      </c>
    </row>
    <row r="275" spans="1:2">
      <c r="A275" s="1">
        <v>274</v>
      </c>
      <c r="B275" s="1" t="s">
        <v>1302</v>
      </c>
    </row>
    <row r="276" spans="1:2">
      <c r="A276" s="1">
        <v>275</v>
      </c>
      <c r="B276" s="1" t="s">
        <v>1302</v>
      </c>
    </row>
    <row r="277" spans="1:2">
      <c r="A277" s="1">
        <v>276</v>
      </c>
      <c r="B277" s="1" t="s">
        <v>1302</v>
      </c>
    </row>
    <row r="278" spans="1:2">
      <c r="A278" s="1">
        <v>277</v>
      </c>
      <c r="B278" s="1" t="s">
        <v>1302</v>
      </c>
    </row>
    <row r="279" spans="1:2">
      <c r="A279" s="1">
        <v>278</v>
      </c>
      <c r="B279" s="1" t="s">
        <v>1302</v>
      </c>
    </row>
    <row r="280" spans="1:2">
      <c r="A280" s="1">
        <v>279</v>
      </c>
      <c r="B280" s="1" t="s">
        <v>1302</v>
      </c>
    </row>
    <row r="281" spans="1:2">
      <c r="A281" s="1">
        <v>280</v>
      </c>
      <c r="B281" s="1" t="s">
        <v>1302</v>
      </c>
    </row>
    <row r="282" spans="1:2">
      <c r="A282" s="1">
        <v>281</v>
      </c>
      <c r="B282" s="1" t="s">
        <v>1302</v>
      </c>
    </row>
    <row r="283" spans="1:2">
      <c r="A283" s="1">
        <v>282</v>
      </c>
      <c r="B283" s="1" t="s">
        <v>1302</v>
      </c>
    </row>
    <row r="284" spans="1:2">
      <c r="A284" s="1">
        <v>283</v>
      </c>
      <c r="B284" s="1" t="s">
        <v>1302</v>
      </c>
    </row>
    <row r="285" spans="1:2">
      <c r="A285" s="1">
        <v>284</v>
      </c>
      <c r="B285" s="1" t="s">
        <v>1302</v>
      </c>
    </row>
    <row r="286" spans="1:2">
      <c r="A286" s="1">
        <v>285</v>
      </c>
      <c r="B286" s="1" t="s">
        <v>1302</v>
      </c>
    </row>
    <row r="287" spans="1:2">
      <c r="A287" s="1">
        <v>286</v>
      </c>
      <c r="B287" s="1" t="s">
        <v>1302</v>
      </c>
    </row>
    <row r="288" spans="1:2">
      <c r="A288" s="1">
        <v>287</v>
      </c>
      <c r="B288" s="1" t="s">
        <v>1302</v>
      </c>
    </row>
    <row r="289" spans="1:2">
      <c r="A289" s="1">
        <v>288</v>
      </c>
      <c r="B289" s="1" t="s">
        <v>1302</v>
      </c>
    </row>
    <row r="290" spans="1:2">
      <c r="A290" s="1">
        <v>289</v>
      </c>
      <c r="B290" s="1" t="s">
        <v>1302</v>
      </c>
    </row>
    <row r="291" spans="1:2">
      <c r="A291" s="1">
        <v>290</v>
      </c>
      <c r="B291" s="1" t="s">
        <v>1302</v>
      </c>
    </row>
    <row r="292" spans="1:2">
      <c r="A292" s="1">
        <v>291</v>
      </c>
      <c r="B292" s="1" t="s">
        <v>1302</v>
      </c>
    </row>
    <row r="293" spans="1:2">
      <c r="A293" s="1">
        <v>292</v>
      </c>
      <c r="B293" s="1" t="s">
        <v>1302</v>
      </c>
    </row>
    <row r="294" spans="1:2">
      <c r="A294" s="1">
        <v>293</v>
      </c>
      <c r="B294" s="1" t="s">
        <v>1302</v>
      </c>
    </row>
    <row r="295" spans="1:2">
      <c r="A295" s="1">
        <v>294</v>
      </c>
      <c r="B295" s="1" t="s">
        <v>1302</v>
      </c>
    </row>
    <row r="296" spans="1:2">
      <c r="A296" s="1">
        <v>295</v>
      </c>
      <c r="B296" s="1" t="s">
        <v>1302</v>
      </c>
    </row>
    <row r="297" spans="1:2">
      <c r="A297" s="1">
        <v>296</v>
      </c>
      <c r="B297" s="1" t="s">
        <v>1302</v>
      </c>
    </row>
    <row r="298" spans="1:2">
      <c r="A298" s="1">
        <v>297</v>
      </c>
      <c r="B298" s="1" t="s">
        <v>1302</v>
      </c>
    </row>
    <row r="299" spans="1:2">
      <c r="A299" s="1">
        <v>298</v>
      </c>
      <c r="B299" s="1" t="s">
        <v>1302</v>
      </c>
    </row>
    <row r="300" spans="1:2">
      <c r="A300" s="1">
        <v>299</v>
      </c>
      <c r="B300" s="1" t="s">
        <v>1302</v>
      </c>
    </row>
    <row r="301" spans="1:2">
      <c r="A301" s="1">
        <v>300</v>
      </c>
      <c r="B301" s="1" t="s">
        <v>1302</v>
      </c>
    </row>
    <row r="302" spans="1:2">
      <c r="A302" s="1">
        <v>301</v>
      </c>
      <c r="B302" s="1" t="s">
        <v>1302</v>
      </c>
    </row>
    <row r="303" spans="1:2">
      <c r="A303" s="1">
        <v>302</v>
      </c>
      <c r="B303" s="1" t="s">
        <v>1302</v>
      </c>
    </row>
    <row r="304" spans="1:2">
      <c r="A304" s="1">
        <v>303</v>
      </c>
      <c r="B304" s="1" t="s">
        <v>1302</v>
      </c>
    </row>
    <row r="305" spans="1:2">
      <c r="A305" s="1">
        <v>304</v>
      </c>
      <c r="B305" s="1" t="s">
        <v>1302</v>
      </c>
    </row>
    <row r="306" spans="1:2">
      <c r="A306" s="1">
        <v>305</v>
      </c>
      <c r="B306" s="1" t="s">
        <v>1302</v>
      </c>
    </row>
    <row r="307" spans="1:2">
      <c r="A307" s="1">
        <v>306</v>
      </c>
      <c r="B307" s="1" t="s">
        <v>1302</v>
      </c>
    </row>
    <row r="308" spans="1:2">
      <c r="A308" s="1">
        <v>307</v>
      </c>
      <c r="B308" s="1" t="s">
        <v>1302</v>
      </c>
    </row>
    <row r="309" spans="1:2">
      <c r="A309" s="1">
        <v>308</v>
      </c>
      <c r="B309" s="1" t="s">
        <v>1302</v>
      </c>
    </row>
    <row r="310" spans="1:2">
      <c r="A310" s="1">
        <v>309</v>
      </c>
      <c r="B310" s="1" t="s">
        <v>1302</v>
      </c>
    </row>
    <row r="311" spans="1:2">
      <c r="A311" s="1">
        <v>310</v>
      </c>
      <c r="B311" s="1" t="s">
        <v>1302</v>
      </c>
    </row>
    <row r="312" spans="1:2">
      <c r="A312" s="1">
        <v>311</v>
      </c>
      <c r="B312" s="1" t="s">
        <v>1302</v>
      </c>
    </row>
    <row r="313" spans="1:2">
      <c r="A313" s="1">
        <v>312</v>
      </c>
      <c r="B313" s="1" t="s">
        <v>1302</v>
      </c>
    </row>
    <row r="314" spans="1:2">
      <c r="A314" s="1">
        <v>313</v>
      </c>
      <c r="B314" s="1" t="s">
        <v>1302</v>
      </c>
    </row>
    <row r="315" spans="1:2">
      <c r="A315" s="1">
        <v>314</v>
      </c>
      <c r="B315" s="1" t="s">
        <v>1302</v>
      </c>
    </row>
    <row r="316" spans="1:2">
      <c r="A316" s="1">
        <v>315</v>
      </c>
      <c r="B316" s="1" t="s">
        <v>1302</v>
      </c>
    </row>
    <row r="317" spans="1:2">
      <c r="A317" s="1">
        <v>316</v>
      </c>
      <c r="B317" s="1" t="s">
        <v>1302</v>
      </c>
    </row>
    <row r="318" spans="1:2">
      <c r="A318" s="1">
        <v>317</v>
      </c>
      <c r="B318" s="1" t="s">
        <v>1302</v>
      </c>
    </row>
    <row r="319" spans="1:2">
      <c r="A319" s="1">
        <v>318</v>
      </c>
      <c r="B319" s="1" t="s">
        <v>1302</v>
      </c>
    </row>
    <row r="320" spans="1:2">
      <c r="A320" s="1">
        <v>319</v>
      </c>
      <c r="B320" s="1" t="s">
        <v>1302</v>
      </c>
    </row>
    <row r="321" spans="1:2">
      <c r="A321" s="1">
        <v>320</v>
      </c>
      <c r="B321" s="1" t="s">
        <v>1302</v>
      </c>
    </row>
    <row r="322" spans="1:2">
      <c r="A322" s="1">
        <v>321</v>
      </c>
      <c r="B322" s="1" t="s">
        <v>1302</v>
      </c>
    </row>
    <row r="323" spans="1:2">
      <c r="A323" s="1">
        <v>322</v>
      </c>
      <c r="B323" s="1" t="s">
        <v>1302</v>
      </c>
    </row>
    <row r="324" spans="1:2">
      <c r="A324" s="1">
        <v>323</v>
      </c>
      <c r="B324" s="1" t="s">
        <v>1302</v>
      </c>
    </row>
    <row r="325" spans="1:2">
      <c r="A325" s="1">
        <v>324</v>
      </c>
      <c r="B325" s="1" t="s">
        <v>1302</v>
      </c>
    </row>
    <row r="326" spans="1:2">
      <c r="A326" s="1">
        <v>325</v>
      </c>
      <c r="B326" s="1" t="s">
        <v>1302</v>
      </c>
    </row>
    <row r="327" spans="1:2">
      <c r="A327" s="1">
        <v>326</v>
      </c>
      <c r="B327" s="1" t="s">
        <v>1302</v>
      </c>
    </row>
    <row r="328" spans="1:2">
      <c r="A328" s="1">
        <v>327</v>
      </c>
      <c r="B328" s="1" t="s">
        <v>1302</v>
      </c>
    </row>
    <row r="329" spans="1:2">
      <c r="A329" s="1">
        <v>328</v>
      </c>
      <c r="B329" s="1" t="s">
        <v>1302</v>
      </c>
    </row>
    <row r="330" spans="1:2">
      <c r="A330" s="1">
        <v>329</v>
      </c>
      <c r="B330" s="1" t="s">
        <v>1302</v>
      </c>
    </row>
    <row r="331" spans="1:2">
      <c r="A331" s="1">
        <v>330</v>
      </c>
      <c r="B331" s="1" t="s">
        <v>1302</v>
      </c>
    </row>
    <row r="332" spans="1:2">
      <c r="A332" s="1">
        <v>331</v>
      </c>
      <c r="B332" s="1" t="s">
        <v>1302</v>
      </c>
    </row>
    <row r="333" spans="1:2">
      <c r="A333" s="1">
        <v>332</v>
      </c>
      <c r="B333" s="1" t="s">
        <v>1302</v>
      </c>
    </row>
    <row r="334" spans="1:2">
      <c r="A334" s="1">
        <v>333</v>
      </c>
      <c r="B334" s="1" t="s">
        <v>1302</v>
      </c>
    </row>
    <row r="335" spans="1:2">
      <c r="A335" s="1">
        <v>334</v>
      </c>
      <c r="B335" s="1" t="s">
        <v>1302</v>
      </c>
    </row>
    <row r="336" spans="1:2">
      <c r="A336" s="1">
        <v>335</v>
      </c>
      <c r="B336" s="1" t="s">
        <v>1302</v>
      </c>
    </row>
    <row r="337" spans="1:2">
      <c r="A337" s="1">
        <v>336</v>
      </c>
      <c r="B337" s="1" t="s">
        <v>1302</v>
      </c>
    </row>
    <row r="338" spans="1:2">
      <c r="A338" s="1">
        <v>337</v>
      </c>
      <c r="B338" s="1" t="s">
        <v>1302</v>
      </c>
    </row>
    <row r="339" spans="1:2">
      <c r="A339" s="1">
        <v>338</v>
      </c>
      <c r="B339" s="1" t="s">
        <v>1302</v>
      </c>
    </row>
    <row r="340" spans="1:2">
      <c r="A340" s="1">
        <v>339</v>
      </c>
      <c r="B340" s="1" t="s">
        <v>1302</v>
      </c>
    </row>
    <row r="341" spans="1:2">
      <c r="A341" s="1">
        <v>340</v>
      </c>
      <c r="B341" s="1" t="s">
        <v>1302</v>
      </c>
    </row>
    <row r="342" spans="1:2">
      <c r="A342" s="1">
        <v>341</v>
      </c>
      <c r="B342" s="1" t="s">
        <v>1302</v>
      </c>
    </row>
    <row r="343" spans="1:2">
      <c r="A343" s="1">
        <v>342</v>
      </c>
      <c r="B343" s="1" t="s">
        <v>1302</v>
      </c>
    </row>
    <row r="344" spans="1:2">
      <c r="A344" s="1">
        <v>343</v>
      </c>
      <c r="B344" s="1" t="s">
        <v>1302</v>
      </c>
    </row>
    <row r="345" spans="1:2">
      <c r="A345" s="1">
        <v>344</v>
      </c>
      <c r="B345" s="1" t="s">
        <v>1302</v>
      </c>
    </row>
    <row r="346" spans="1:2">
      <c r="A346" s="1">
        <v>345</v>
      </c>
      <c r="B346" s="1" t="s">
        <v>1302</v>
      </c>
    </row>
    <row r="347" spans="1:2">
      <c r="A347" s="1">
        <v>346</v>
      </c>
      <c r="B347" s="1" t="s">
        <v>1302</v>
      </c>
    </row>
    <row r="348" spans="1:2">
      <c r="A348" s="1">
        <v>347</v>
      </c>
      <c r="B348" s="1" t="s">
        <v>1302</v>
      </c>
    </row>
    <row r="349" spans="1:2">
      <c r="A349" s="1">
        <v>348</v>
      </c>
      <c r="B349" s="1" t="s">
        <v>1302</v>
      </c>
    </row>
    <row r="350" spans="1:2">
      <c r="A350" s="1">
        <v>349</v>
      </c>
      <c r="B350" s="1" t="s">
        <v>1302</v>
      </c>
    </row>
    <row r="351" spans="1:2">
      <c r="A351" s="1">
        <v>350</v>
      </c>
      <c r="B351" s="1" t="s">
        <v>1302</v>
      </c>
    </row>
    <row r="352" spans="1:2">
      <c r="A352" s="1">
        <v>351</v>
      </c>
      <c r="B352" s="1" t="s">
        <v>1302</v>
      </c>
    </row>
    <row r="353" spans="1:2">
      <c r="A353" s="1">
        <v>352</v>
      </c>
      <c r="B353" s="1" t="s">
        <v>1302</v>
      </c>
    </row>
    <row r="354" spans="1:2">
      <c r="A354" s="1">
        <v>353</v>
      </c>
      <c r="B354" s="1" t="s">
        <v>1302</v>
      </c>
    </row>
    <row r="355" spans="1:2">
      <c r="A355" s="1">
        <v>354</v>
      </c>
      <c r="B355" s="1" t="s">
        <v>1302</v>
      </c>
    </row>
    <row r="356" spans="1:2">
      <c r="A356" s="1">
        <v>355</v>
      </c>
      <c r="B356" s="1" t="s">
        <v>1302</v>
      </c>
    </row>
    <row r="357" spans="1:2">
      <c r="A357" s="1">
        <v>356</v>
      </c>
      <c r="B357" s="1" t="s">
        <v>1302</v>
      </c>
    </row>
    <row r="358" spans="1:2">
      <c r="A358" s="1">
        <v>357</v>
      </c>
      <c r="B358" s="1" t="s">
        <v>1302</v>
      </c>
    </row>
    <row r="359" spans="1:2">
      <c r="A359" s="1">
        <v>358</v>
      </c>
      <c r="B359" s="1" t="s">
        <v>1302</v>
      </c>
    </row>
    <row r="360" spans="1:2">
      <c r="A360" s="1">
        <v>359</v>
      </c>
      <c r="B360" s="1" t="s">
        <v>1302</v>
      </c>
    </row>
    <row r="361" spans="1:2">
      <c r="A361" s="1">
        <v>360</v>
      </c>
      <c r="B361" s="1" t="s">
        <v>1302</v>
      </c>
    </row>
    <row r="362" spans="1:2">
      <c r="A362" s="1">
        <v>361</v>
      </c>
      <c r="B362" s="1" t="s">
        <v>1302</v>
      </c>
    </row>
    <row r="363" spans="1:2">
      <c r="A363" s="1">
        <v>362</v>
      </c>
      <c r="B363" s="1" t="s">
        <v>1302</v>
      </c>
    </row>
    <row r="364" spans="1:2">
      <c r="A364" s="1">
        <v>363</v>
      </c>
      <c r="B364" s="1" t="s">
        <v>1302</v>
      </c>
    </row>
    <row r="365" spans="1:2">
      <c r="A365" s="1">
        <v>364</v>
      </c>
      <c r="B365" s="1" t="s">
        <v>1302</v>
      </c>
    </row>
    <row r="366" spans="1:2">
      <c r="A366" s="1">
        <v>365</v>
      </c>
      <c r="B366" s="1" t="s">
        <v>1302</v>
      </c>
    </row>
    <row r="367" spans="1:2">
      <c r="A367" s="1">
        <v>366</v>
      </c>
      <c r="B367" s="1" t="s">
        <v>1302</v>
      </c>
    </row>
    <row r="368" spans="1:2">
      <c r="A368" s="1">
        <v>367</v>
      </c>
      <c r="B368" s="1" t="s">
        <v>1302</v>
      </c>
    </row>
    <row r="369" spans="1:2">
      <c r="A369" s="1">
        <v>368</v>
      </c>
      <c r="B369" s="1" t="s">
        <v>1302</v>
      </c>
    </row>
    <row r="370" spans="1:2">
      <c r="A370" s="1">
        <v>369</v>
      </c>
      <c r="B370" s="1" t="s">
        <v>1302</v>
      </c>
    </row>
    <row r="371" spans="1:2">
      <c r="A371" s="1">
        <v>370</v>
      </c>
      <c r="B371" s="1" t="s">
        <v>1302</v>
      </c>
    </row>
    <row r="372" spans="1:2">
      <c r="A372" s="1">
        <v>371</v>
      </c>
      <c r="B372" s="1" t="s">
        <v>1302</v>
      </c>
    </row>
    <row r="373" spans="1:2">
      <c r="A373" s="1">
        <v>372</v>
      </c>
      <c r="B373" s="1" t="s">
        <v>1302</v>
      </c>
    </row>
    <row r="374" spans="1:2">
      <c r="A374" s="1">
        <v>373</v>
      </c>
      <c r="B374" s="1" t="s">
        <v>1302</v>
      </c>
    </row>
    <row r="375" spans="1:2">
      <c r="A375" s="1">
        <v>374</v>
      </c>
      <c r="B375" s="1" t="s">
        <v>1302</v>
      </c>
    </row>
    <row r="376" spans="1:2">
      <c r="A376" s="1">
        <v>375</v>
      </c>
      <c r="B376" s="1" t="s">
        <v>1302</v>
      </c>
    </row>
    <row r="377" spans="1:2">
      <c r="A377" s="1">
        <v>376</v>
      </c>
      <c r="B377" s="1" t="s">
        <v>1302</v>
      </c>
    </row>
    <row r="378" spans="1:2">
      <c r="A378" s="1">
        <v>377</v>
      </c>
      <c r="B378" s="1" t="s">
        <v>1302</v>
      </c>
    </row>
    <row r="379" spans="1:2">
      <c r="A379" s="1">
        <v>378</v>
      </c>
      <c r="B379" s="1" t="s">
        <v>1302</v>
      </c>
    </row>
    <row r="380" spans="1:2">
      <c r="A380" s="1">
        <v>379</v>
      </c>
      <c r="B380" s="1" t="s">
        <v>1302</v>
      </c>
    </row>
    <row r="381" spans="1:2">
      <c r="A381" s="1">
        <v>380</v>
      </c>
      <c r="B381" s="1" t="s">
        <v>1302</v>
      </c>
    </row>
    <row r="382" spans="1:2">
      <c r="A382" s="1">
        <v>381</v>
      </c>
      <c r="B382" s="1" t="s">
        <v>1302</v>
      </c>
    </row>
    <row r="383" spans="1:2">
      <c r="A383" s="1">
        <v>382</v>
      </c>
      <c r="B383" s="1" t="s">
        <v>1302</v>
      </c>
    </row>
    <row r="384" spans="1:2">
      <c r="A384" s="1">
        <v>383</v>
      </c>
      <c r="B384" s="1" t="s">
        <v>1302</v>
      </c>
    </row>
    <row r="385" spans="1:2">
      <c r="A385" s="1">
        <v>384</v>
      </c>
      <c r="B385" s="1" t="s">
        <v>1302</v>
      </c>
    </row>
    <row r="386" spans="1:2">
      <c r="A386" s="1">
        <v>385</v>
      </c>
      <c r="B386" s="1" t="s">
        <v>1302</v>
      </c>
    </row>
    <row r="387" spans="1:2">
      <c r="A387" s="1">
        <v>386</v>
      </c>
      <c r="B387" s="1" t="s">
        <v>1302</v>
      </c>
    </row>
    <row r="388" spans="1:2">
      <c r="A388" s="1">
        <v>387</v>
      </c>
      <c r="B388" s="1" t="s">
        <v>1302</v>
      </c>
    </row>
    <row r="389" spans="1:2">
      <c r="A389" s="1">
        <v>388</v>
      </c>
      <c r="B389" s="1" t="s">
        <v>1302</v>
      </c>
    </row>
    <row r="390" spans="1:2">
      <c r="A390" s="1">
        <v>389</v>
      </c>
      <c r="B390" s="1" t="s">
        <v>1302</v>
      </c>
    </row>
    <row r="391" spans="1:2">
      <c r="A391" s="1">
        <v>390</v>
      </c>
      <c r="B391" s="1" t="s">
        <v>1302</v>
      </c>
    </row>
    <row r="392" spans="1:2">
      <c r="A392" s="1">
        <v>391</v>
      </c>
      <c r="B392" s="1" t="s">
        <v>1302</v>
      </c>
    </row>
    <row r="393" spans="1:2">
      <c r="A393" s="1">
        <v>392</v>
      </c>
      <c r="B393" s="1" t="s">
        <v>1302</v>
      </c>
    </row>
    <row r="394" spans="1:2">
      <c r="A394" s="1">
        <v>393</v>
      </c>
      <c r="B394" s="1" t="s">
        <v>1302</v>
      </c>
    </row>
    <row r="395" spans="1:2">
      <c r="A395" s="1">
        <v>394</v>
      </c>
      <c r="B395" s="1" t="s">
        <v>1302</v>
      </c>
    </row>
    <row r="396" spans="1:2">
      <c r="A396" s="1">
        <v>395</v>
      </c>
      <c r="B396" s="1" t="s">
        <v>1302</v>
      </c>
    </row>
    <row r="397" spans="1:2">
      <c r="A397" s="1">
        <v>396</v>
      </c>
      <c r="B397" s="1" t="s">
        <v>1302</v>
      </c>
    </row>
    <row r="398" spans="1:2">
      <c r="A398" s="1">
        <v>397</v>
      </c>
      <c r="B398" s="1" t="s">
        <v>1302</v>
      </c>
    </row>
    <row r="399" spans="1:2">
      <c r="A399" s="1">
        <v>398</v>
      </c>
      <c r="B399" s="1" t="s">
        <v>1302</v>
      </c>
    </row>
    <row r="400" spans="1:2">
      <c r="A400" s="1">
        <v>399</v>
      </c>
      <c r="B400" s="1" t="s">
        <v>1302</v>
      </c>
    </row>
    <row r="401" spans="1:2">
      <c r="A401" s="1">
        <v>400</v>
      </c>
      <c r="B401" s="1" t="s">
        <v>1302</v>
      </c>
    </row>
    <row r="402" spans="1:2">
      <c r="A402" s="1">
        <v>401</v>
      </c>
      <c r="B402" s="1" t="s">
        <v>1302</v>
      </c>
    </row>
    <row r="403" spans="1:2">
      <c r="A403" s="1">
        <v>402</v>
      </c>
      <c r="B403" s="1" t="s">
        <v>1302</v>
      </c>
    </row>
    <row r="404" spans="1:2">
      <c r="A404" s="1">
        <v>403</v>
      </c>
      <c r="B404" s="1" t="s">
        <v>1302</v>
      </c>
    </row>
    <row r="405" spans="1:2">
      <c r="A405" s="1">
        <v>404</v>
      </c>
      <c r="B405" s="1" t="s">
        <v>1302</v>
      </c>
    </row>
    <row r="406" spans="1:2">
      <c r="A406" s="1">
        <v>405</v>
      </c>
      <c r="B406" s="1" t="s">
        <v>1302</v>
      </c>
    </row>
    <row r="407" spans="1:2">
      <c r="A407" s="1">
        <v>406</v>
      </c>
      <c r="B407" s="1" t="s">
        <v>1302</v>
      </c>
    </row>
    <row r="408" spans="1:2">
      <c r="A408" s="1">
        <v>407</v>
      </c>
      <c r="B408" s="1" t="s">
        <v>1302</v>
      </c>
    </row>
    <row r="409" spans="1:2">
      <c r="A409" s="1">
        <v>408</v>
      </c>
      <c r="B409" s="1" t="s">
        <v>1302</v>
      </c>
    </row>
    <row r="410" spans="1:2">
      <c r="A410" s="1">
        <v>409</v>
      </c>
      <c r="B410" s="1" t="s">
        <v>1302</v>
      </c>
    </row>
    <row r="411" spans="1:2">
      <c r="A411" s="1">
        <v>410</v>
      </c>
      <c r="B411" s="1" t="s">
        <v>1302</v>
      </c>
    </row>
    <row r="412" spans="1:2">
      <c r="A412" s="1">
        <v>411</v>
      </c>
      <c r="B412" s="1" t="s">
        <v>1302</v>
      </c>
    </row>
    <row r="413" spans="1:2">
      <c r="A413" s="1">
        <v>412</v>
      </c>
      <c r="B413" s="1" t="s">
        <v>1302</v>
      </c>
    </row>
    <row r="414" spans="1:2">
      <c r="A414" s="1">
        <v>413</v>
      </c>
      <c r="B414" s="1" t="s">
        <v>1302</v>
      </c>
    </row>
    <row r="415" spans="1:2">
      <c r="A415" s="1">
        <v>414</v>
      </c>
      <c r="B415" s="1" t="s">
        <v>1302</v>
      </c>
    </row>
    <row r="416" spans="1:2">
      <c r="A416" s="1">
        <v>415</v>
      </c>
      <c r="B416" s="1" t="s">
        <v>1302</v>
      </c>
    </row>
    <row r="417" spans="1:2">
      <c r="A417" s="1">
        <v>416</v>
      </c>
      <c r="B417" s="1" t="s">
        <v>1302</v>
      </c>
    </row>
    <row r="418" spans="1:2">
      <c r="A418" s="1">
        <v>417</v>
      </c>
      <c r="B418" s="1" t="s">
        <v>1302</v>
      </c>
    </row>
    <row r="419" spans="1:2">
      <c r="A419" s="1">
        <v>418</v>
      </c>
      <c r="B419" s="1" t="s">
        <v>1302</v>
      </c>
    </row>
    <row r="420" spans="1:2">
      <c r="A420" s="1">
        <v>419</v>
      </c>
      <c r="B420" s="1" t="s">
        <v>1302</v>
      </c>
    </row>
    <row r="421" spans="1:2">
      <c r="A421" s="1">
        <v>420</v>
      </c>
      <c r="B421" s="1" t="s">
        <v>1302</v>
      </c>
    </row>
    <row r="422" spans="1:2">
      <c r="A422" s="1">
        <v>421</v>
      </c>
      <c r="B422" s="1" t="s">
        <v>1302</v>
      </c>
    </row>
    <row r="423" spans="1:2">
      <c r="A423" s="1">
        <v>422</v>
      </c>
      <c r="B423" s="1" t="s">
        <v>1302</v>
      </c>
    </row>
    <row r="424" spans="1:2">
      <c r="A424" s="1">
        <v>423</v>
      </c>
      <c r="B424" s="1" t="s">
        <v>1302</v>
      </c>
    </row>
    <row r="425" spans="1:2">
      <c r="A425" s="1">
        <v>424</v>
      </c>
      <c r="B425" s="1" t="s">
        <v>1302</v>
      </c>
    </row>
    <row r="426" spans="1:2">
      <c r="A426" s="1">
        <v>425</v>
      </c>
      <c r="B426" s="1" t="s">
        <v>1302</v>
      </c>
    </row>
    <row r="427" spans="1:2">
      <c r="A427" s="1">
        <v>426</v>
      </c>
      <c r="B427" s="1" t="s">
        <v>1302</v>
      </c>
    </row>
    <row r="428" spans="1:2">
      <c r="A428" s="1">
        <v>427</v>
      </c>
      <c r="B428" s="1" t="s">
        <v>1302</v>
      </c>
    </row>
    <row r="429" spans="1:2">
      <c r="A429" s="1">
        <v>428</v>
      </c>
      <c r="B429" s="1" t="s">
        <v>1302</v>
      </c>
    </row>
    <row r="430" spans="1:2">
      <c r="A430" s="1">
        <v>429</v>
      </c>
      <c r="B430" s="1" t="s">
        <v>1302</v>
      </c>
    </row>
    <row r="431" spans="1:2">
      <c r="A431" s="1">
        <v>430</v>
      </c>
      <c r="B431" s="1" t="s">
        <v>1302</v>
      </c>
    </row>
    <row r="432" spans="1:2">
      <c r="A432" s="1">
        <v>431</v>
      </c>
      <c r="B432" s="1" t="s">
        <v>1302</v>
      </c>
    </row>
    <row r="433" spans="1:2">
      <c r="A433" s="1">
        <v>432</v>
      </c>
      <c r="B433" s="1" t="s">
        <v>1302</v>
      </c>
    </row>
    <row r="434" spans="1:2">
      <c r="A434" s="1">
        <v>433</v>
      </c>
      <c r="B434" s="1" t="s">
        <v>1302</v>
      </c>
    </row>
    <row r="435" spans="1:2">
      <c r="A435" s="1">
        <v>434</v>
      </c>
      <c r="B435" s="1" t="s">
        <v>1302</v>
      </c>
    </row>
    <row r="436" spans="1:2">
      <c r="A436" s="1">
        <v>435</v>
      </c>
      <c r="B436" s="1" t="s">
        <v>1302</v>
      </c>
    </row>
    <row r="437" spans="1:2">
      <c r="A437" s="1">
        <v>436</v>
      </c>
      <c r="B437" s="1" t="s">
        <v>1302</v>
      </c>
    </row>
    <row r="438" spans="1:2">
      <c r="A438" s="1">
        <v>437</v>
      </c>
      <c r="B438" s="1" t="s">
        <v>1302</v>
      </c>
    </row>
    <row r="439" spans="1:2">
      <c r="A439" s="1">
        <v>438</v>
      </c>
      <c r="B439" s="1" t="s">
        <v>1302</v>
      </c>
    </row>
    <row r="440" spans="1:2">
      <c r="A440" s="1">
        <v>439</v>
      </c>
      <c r="B440" s="1" t="s">
        <v>1302</v>
      </c>
    </row>
    <row r="441" spans="1:2">
      <c r="A441" s="1">
        <v>440</v>
      </c>
      <c r="B441" s="1" t="s">
        <v>1302</v>
      </c>
    </row>
    <row r="442" spans="1:2">
      <c r="A442" s="1">
        <v>441</v>
      </c>
      <c r="B442" s="1" t="s">
        <v>1302</v>
      </c>
    </row>
    <row r="443" spans="1:2">
      <c r="A443" s="1">
        <v>442</v>
      </c>
      <c r="B443" s="1" t="s">
        <v>1302</v>
      </c>
    </row>
    <row r="444" spans="1:2">
      <c r="A444" s="1">
        <v>443</v>
      </c>
      <c r="B444" s="1" t="s">
        <v>1302</v>
      </c>
    </row>
    <row r="445" spans="1:2">
      <c r="A445" s="1">
        <v>444</v>
      </c>
      <c r="B445" s="1" t="s">
        <v>1302</v>
      </c>
    </row>
    <row r="446" spans="1:2">
      <c r="A446" s="1">
        <v>445</v>
      </c>
      <c r="B446" s="1" t="s">
        <v>1302</v>
      </c>
    </row>
    <row r="447" spans="1:2">
      <c r="A447" s="1">
        <v>446</v>
      </c>
      <c r="B447" s="1" t="s">
        <v>1302</v>
      </c>
    </row>
    <row r="448" spans="1:2">
      <c r="A448" s="1">
        <v>447</v>
      </c>
      <c r="B448" s="1" t="s">
        <v>1302</v>
      </c>
    </row>
    <row r="449" spans="1:2">
      <c r="A449" s="1">
        <v>448</v>
      </c>
      <c r="B449" s="1" t="s">
        <v>1302</v>
      </c>
    </row>
    <row r="450" spans="1:2">
      <c r="A450" s="1">
        <v>449</v>
      </c>
      <c r="B450" s="1" t="s">
        <v>1302</v>
      </c>
    </row>
    <row r="451" spans="1:2">
      <c r="A451" s="1">
        <v>450</v>
      </c>
      <c r="B451" s="1" t="s">
        <v>1302</v>
      </c>
    </row>
    <row r="452" spans="1:2">
      <c r="A452" s="1">
        <v>451</v>
      </c>
      <c r="B452" s="1" t="s">
        <v>1302</v>
      </c>
    </row>
    <row r="453" spans="1:2">
      <c r="A453" s="1">
        <v>452</v>
      </c>
      <c r="B453" s="1" t="s">
        <v>1302</v>
      </c>
    </row>
    <row r="454" spans="1:2">
      <c r="A454" s="1">
        <v>453</v>
      </c>
      <c r="B454" s="1" t="s">
        <v>1302</v>
      </c>
    </row>
    <row r="455" spans="1:2">
      <c r="A455" s="1">
        <v>454</v>
      </c>
      <c r="B455" s="1" t="s">
        <v>1302</v>
      </c>
    </row>
    <row r="456" spans="1:2">
      <c r="A456" s="1">
        <v>455</v>
      </c>
      <c r="B456" s="1" t="s">
        <v>1302</v>
      </c>
    </row>
    <row r="457" spans="1:2">
      <c r="A457" s="1">
        <v>456</v>
      </c>
      <c r="B457" s="1" t="s">
        <v>1302</v>
      </c>
    </row>
    <row r="458" spans="1:2">
      <c r="A458" s="1">
        <v>457</v>
      </c>
      <c r="B458" s="1" t="s">
        <v>1302</v>
      </c>
    </row>
    <row r="459" spans="1:2">
      <c r="A459" s="1">
        <v>458</v>
      </c>
      <c r="B459" s="1" t="s">
        <v>1302</v>
      </c>
    </row>
    <row r="460" spans="1:2">
      <c r="A460" s="1">
        <v>459</v>
      </c>
      <c r="B460" s="1" t="s">
        <v>1302</v>
      </c>
    </row>
    <row r="461" spans="1:2">
      <c r="A461" s="1">
        <v>460</v>
      </c>
      <c r="B461" s="1" t="s">
        <v>1302</v>
      </c>
    </row>
    <row r="462" spans="1:2">
      <c r="A462" s="1">
        <v>461</v>
      </c>
      <c r="B462" s="1" t="s">
        <v>1302</v>
      </c>
    </row>
    <row r="463" spans="1:2">
      <c r="A463" s="1">
        <v>462</v>
      </c>
      <c r="B463" s="1" t="s">
        <v>1302</v>
      </c>
    </row>
    <row r="464" spans="1:2">
      <c r="A464" s="1">
        <v>463</v>
      </c>
      <c r="B464" s="1" t="s">
        <v>1302</v>
      </c>
    </row>
    <row r="465" spans="1:2">
      <c r="A465" s="1">
        <v>464</v>
      </c>
      <c r="B465" s="1" t="s">
        <v>1302</v>
      </c>
    </row>
    <row r="466" spans="1:2">
      <c r="A466" s="1">
        <v>465</v>
      </c>
      <c r="B466" s="1" t="s">
        <v>1302</v>
      </c>
    </row>
    <row r="467" spans="1:2">
      <c r="A467" s="1">
        <v>466</v>
      </c>
      <c r="B467" s="1" t="s">
        <v>1302</v>
      </c>
    </row>
    <row r="468" spans="1:2">
      <c r="A468" s="1">
        <v>467</v>
      </c>
      <c r="B468" s="1" t="s">
        <v>1302</v>
      </c>
    </row>
    <row r="469" spans="1:2">
      <c r="A469" s="1">
        <v>468</v>
      </c>
      <c r="B469" s="1" t="s">
        <v>1302</v>
      </c>
    </row>
    <row r="470" spans="1:2">
      <c r="A470" s="1">
        <v>469</v>
      </c>
      <c r="B470" s="1" t="s">
        <v>1302</v>
      </c>
    </row>
    <row r="471" spans="1:2">
      <c r="A471" s="1">
        <v>470</v>
      </c>
      <c r="B471" s="1" t="s">
        <v>1302</v>
      </c>
    </row>
    <row r="472" spans="1:2">
      <c r="A472" s="1">
        <v>471</v>
      </c>
      <c r="B472" s="1" t="s">
        <v>1302</v>
      </c>
    </row>
    <row r="473" spans="1:2">
      <c r="A473" s="1">
        <v>472</v>
      </c>
      <c r="B473" s="1" t="s">
        <v>1302</v>
      </c>
    </row>
    <row r="474" spans="1:2">
      <c r="A474" s="1">
        <v>473</v>
      </c>
      <c r="B474" s="1" t="s">
        <v>1302</v>
      </c>
    </row>
    <row r="475" spans="1:2">
      <c r="A475" s="1">
        <v>474</v>
      </c>
      <c r="B475" s="1" t="s">
        <v>1302</v>
      </c>
    </row>
    <row r="476" spans="1:2">
      <c r="A476" s="1">
        <v>475</v>
      </c>
      <c r="B476" s="1" t="s">
        <v>1302</v>
      </c>
    </row>
    <row r="477" spans="1:2">
      <c r="A477" s="1">
        <v>476</v>
      </c>
      <c r="B477" s="1" t="s">
        <v>1302</v>
      </c>
    </row>
    <row r="478" spans="1:2">
      <c r="A478" s="1">
        <v>477</v>
      </c>
      <c r="B478" s="1" t="s">
        <v>1302</v>
      </c>
    </row>
    <row r="479" spans="1:2">
      <c r="A479" s="1">
        <v>478</v>
      </c>
      <c r="B479" s="1" t="s">
        <v>1302</v>
      </c>
    </row>
    <row r="480" spans="1:2">
      <c r="A480" s="1">
        <v>479</v>
      </c>
      <c r="B480" s="1" t="s">
        <v>1302</v>
      </c>
    </row>
    <row r="481" spans="1:2">
      <c r="A481" s="1">
        <v>480</v>
      </c>
      <c r="B481" s="1" t="s">
        <v>1302</v>
      </c>
    </row>
    <row r="482" spans="1:2">
      <c r="A482" s="1">
        <v>481</v>
      </c>
      <c r="B482" s="1" t="s">
        <v>1302</v>
      </c>
    </row>
    <row r="483" spans="1:2">
      <c r="A483" s="1">
        <v>482</v>
      </c>
      <c r="B483" s="1" t="s">
        <v>1302</v>
      </c>
    </row>
    <row r="484" spans="1:2">
      <c r="A484" s="1">
        <v>483</v>
      </c>
      <c r="B484" s="1" t="s">
        <v>1302</v>
      </c>
    </row>
    <row r="485" spans="1:2">
      <c r="A485" s="1">
        <v>484</v>
      </c>
      <c r="B485" s="1" t="s">
        <v>1302</v>
      </c>
    </row>
    <row r="486" spans="1:2">
      <c r="A486" s="1">
        <v>485</v>
      </c>
      <c r="B486" s="1" t="s">
        <v>1302</v>
      </c>
    </row>
    <row r="487" spans="1:2">
      <c r="A487" s="1">
        <v>486</v>
      </c>
      <c r="B487" s="1" t="s">
        <v>1302</v>
      </c>
    </row>
    <row r="488" spans="1:2">
      <c r="A488" s="1">
        <v>487</v>
      </c>
      <c r="B488" s="1" t="s">
        <v>1302</v>
      </c>
    </row>
    <row r="489" spans="1:2">
      <c r="A489" s="1">
        <v>488</v>
      </c>
      <c r="B489" s="1" t="s">
        <v>1302</v>
      </c>
    </row>
    <row r="490" spans="1:2">
      <c r="A490" s="1">
        <v>489</v>
      </c>
      <c r="B490" s="1" t="s">
        <v>1302</v>
      </c>
    </row>
    <row r="491" spans="1:2">
      <c r="A491" s="1">
        <v>490</v>
      </c>
      <c r="B491" s="1" t="s">
        <v>1302</v>
      </c>
    </row>
    <row r="492" spans="1:2">
      <c r="A492" s="1">
        <v>491</v>
      </c>
      <c r="B492" s="1" t="s">
        <v>1302</v>
      </c>
    </row>
    <row r="493" spans="1:2">
      <c r="A493" s="1">
        <v>492</v>
      </c>
      <c r="B493" s="1" t="s">
        <v>1302</v>
      </c>
    </row>
    <row r="494" spans="1:2">
      <c r="A494" s="1">
        <v>493</v>
      </c>
      <c r="B494" s="1" t="s">
        <v>1302</v>
      </c>
    </row>
    <row r="495" spans="1:2">
      <c r="A495" s="1">
        <v>494</v>
      </c>
      <c r="B495" s="1" t="s">
        <v>1302</v>
      </c>
    </row>
    <row r="496" spans="1:2">
      <c r="A496" s="1">
        <v>495</v>
      </c>
      <c r="B496" s="1" t="s">
        <v>1302</v>
      </c>
    </row>
    <row r="497" spans="1:2">
      <c r="A497" s="1">
        <v>496</v>
      </c>
      <c r="B497" s="1" t="s">
        <v>1302</v>
      </c>
    </row>
    <row r="498" spans="1:2">
      <c r="A498" s="1">
        <v>497</v>
      </c>
      <c r="B498" s="1" t="s">
        <v>1302</v>
      </c>
    </row>
    <row r="499" spans="1:2">
      <c r="A499" s="1">
        <v>498</v>
      </c>
      <c r="B499" s="1" t="s">
        <v>1302</v>
      </c>
    </row>
    <row r="500" spans="1:2">
      <c r="A500" s="1">
        <v>499</v>
      </c>
      <c r="B500" s="1" t="s">
        <v>1302</v>
      </c>
    </row>
    <row r="501" spans="1:2">
      <c r="A501" s="1">
        <v>500</v>
      </c>
      <c r="B501" s="1" t="s">
        <v>1302</v>
      </c>
    </row>
  </sheetData>
  <sortState xmlns:xlrd2="http://schemas.microsoft.com/office/spreadsheetml/2017/richdata2" ref="A2:BK501">
    <sortCondition ref="A2:A50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BUDGET</vt:lpstr>
      <vt:lpstr>C&amp;M</vt:lpstr>
      <vt:lpstr>T</vt:lpstr>
      <vt:lpstr>L</vt:lpstr>
      <vt:lpstr>LIST</vt:lpstr>
      <vt:lpstr>CARD</vt:lpstr>
      <vt:lpstr>IDEAS</vt:lpstr>
      <vt:lpstr>S</vt:lpstr>
      <vt:lpstr>V</vt:lpstr>
      <vt:lpstr>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dc:creator>
  <cp:lastModifiedBy>Joe Ault</cp:lastModifiedBy>
  <cp:lastPrinted>2023-03-06T16:37:00Z</cp:lastPrinted>
  <dcterms:created xsi:type="dcterms:W3CDTF">2021-11-16T18:27:35Z</dcterms:created>
  <dcterms:modified xsi:type="dcterms:W3CDTF">2025-08-09T13:51:45Z</dcterms:modified>
</cp:coreProperties>
</file>